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Graphs" sheetId="2" r:id="rId5"/>
    <sheet state="visible" name="Swap_actions" sheetId="3" r:id="rId6"/>
    <sheet state="visible" name="Swap_actions_Table_results" sheetId="4" r:id="rId7"/>
    <sheet state="visible" name="Single_Substitution" sheetId="5" r:id="rId8"/>
    <sheet state="visible" name="Single_Substitution_Table_resul" sheetId="6" r:id="rId9"/>
    <sheet state="visible" name="Verification" sheetId="7" r:id="rId10"/>
    <sheet state="visible" name="Verification_Table_results" sheetId="8" r:id="rId11"/>
    <sheet state="visible" name="Forward_Backward" sheetId="9" r:id="rId12"/>
    <sheet state="visible" name="Forward_Backward_Table_results" sheetId="10" r:id="rId13"/>
    <sheet state="visible" name="Multifaceted" sheetId="11" r:id="rId14"/>
  </sheets>
  <definedNames>
    <definedName hidden="1" localSheetId="9" name="Z_1B27E07B_69CF_41A0_8871_13B6EA536550_.wvu.FilterData">Forward_Backward_Table_results!$A$85:$Z$19107</definedName>
  </definedNames>
  <calcPr/>
  <customWorkbookViews>
    <customWorkbookView activeSheetId="0" maximized="1" windowHeight="0" windowWidth="0" guid="{1B27E07B-69CF-41A0-8871-13B6EA536550}" name="sort"/>
  </customWorkbookViews>
</workbook>
</file>

<file path=xl/sharedStrings.xml><?xml version="1.0" encoding="utf-8"?>
<sst xmlns="http://schemas.openxmlformats.org/spreadsheetml/2006/main" count="8473" uniqueCount="2067">
  <si>
    <t>Can this be entered2?</t>
  </si>
  <si>
    <t>A</t>
  </si>
  <si>
    <t>Can this be entered?</t>
  </si>
  <si>
    <t>Can this be entered4?</t>
  </si>
  <si>
    <t>Can this be entered4?
Test</t>
  </si>
  <si>
    <t>question_generated</t>
  </si>
  <si>
    <t>Question here 
 Another test</t>
  </si>
  <si>
    <t>Question here 
Another test</t>
  </si>
  <si>
    <t>name</t>
  </si>
  <si>
    <t>a_timestamp</t>
  </si>
  <si>
    <t>pr_in_memory</t>
  </si>
  <si>
    <t>contents</t>
  </si>
  <si>
    <t>access</t>
  </si>
  <si>
    <t>land_visibility</t>
  </si>
  <si>
    <t>daylight</t>
  </si>
  <si>
    <t>latitude</t>
  </si>
  <si>
    <t>longitude</t>
  </si>
  <si>
    <t>installation</t>
  </si>
  <si>
    <t>station_access</t>
  </si>
  <si>
    <t>schedule</t>
  </si>
  <si>
    <t>localisation</t>
  </si>
  <si>
    <t>id</t>
  </si>
  <si>
    <t>memory_unit</t>
  </si>
  <si>
    <t>ground_station</t>
  </si>
  <si>
    <t>current_capacity</t>
  </si>
  <si>
    <t>start</t>
  </si>
  <si>
    <t>end</t>
  </si>
  <si>
    <t>processed</t>
  </si>
  <si>
    <t>2020-12-03 00:00:16</t>
  </si>
  <si>
    <t>2566.6</t>
  </si>
  <si>
    <t>False</t>
  </si>
  <si>
    <t>True</t>
  </si>
  <si>
    <t>-23.115285</t>
  </si>
  <si>
    <t>-18.883632</t>
  </si>
  <si>
    <t>3</t>
  </si>
  <si>
    <t>1580546.0</t>
  </si>
  <si>
    <t>2020-12-03 00:00:21</t>
  </si>
  <si>
    <t>take_pic</t>
  </si>
  <si>
    <t>2567.6</t>
  </si>
  <si>
    <t>-22.820288</t>
  </si>
  <si>
    <t>-18.956692</t>
  </si>
  <si>
    <t>4</t>
  </si>
  <si>
    <t>1580796.0</t>
  </si>
  <si>
    <t>2020-12-03 00:00:26</t>
  </si>
  <si>
    <t>processing</t>
  </si>
  <si>
    <t>Can the processing of images replace the downlinking of images at time 2251?</t>
  </si>
  <si>
    <t>Commentary</t>
  </si>
  <si>
    <t>The 'simplier' questions in SwapActions and SingleSubstitution provided much more stable/ or less flucutation in results, when compared to the more complex questions from Verification and Forward Backward</t>
  </si>
  <si>
    <t>High consistency in the BERTscores, with a couple of clear exceptions - interestingly, the more complex questions/explanations scored better in BERTscore (F1) than the more simple questions, albeit not be a significant margin</t>
  </si>
  <si>
    <t>There is significant fluctuation in the human assessment scoring, with only 'Single Substitution' showing some level of success/stability</t>
  </si>
  <si>
    <t>sni</t>
  </si>
  <si>
    <t>Correct</t>
  </si>
  <si>
    <t>Valid</t>
  </si>
  <si>
    <t>SD-C</t>
  </si>
  <si>
    <t>SD-V</t>
  </si>
  <si>
    <t>WORD-H</t>
  </si>
  <si>
    <t>WORD-G</t>
  </si>
  <si>
    <t>Swap</t>
  </si>
  <si>
    <t>Single</t>
  </si>
  <si>
    <t>Veri</t>
  </si>
  <si>
    <t>ForBor</t>
  </si>
  <si>
    <t>Question number</t>
  </si>
  <si>
    <t>thread_39I2FlIKImwNIGJZRgdCJFS3</t>
  </si>
  <si>
    <t>Algorithm</t>
  </si>
  <si>
    <t>Human Explantion</t>
  </si>
  <si>
    <t>Explanations</t>
  </si>
  <si>
    <t>Human Assessment 1 Correctness (0/0.25/0.5/0.75/1)</t>
  </si>
  <si>
    <t>Average Correctness</t>
  </si>
  <si>
    <t>Average Validation</t>
  </si>
  <si>
    <t>Human Assessment 1 Validation</t>
  </si>
  <si>
    <t>Human Assessment 2 Correctness</t>
  </si>
  <si>
    <t>Human Assessment 2 Validation</t>
  </si>
  <si>
    <t>Bert Score - Precision</t>
  </si>
  <si>
    <t>Bert Score - Recall</t>
  </si>
  <si>
    <t>Bert Score - f1</t>
  </si>
  <si>
    <t>Final Score</t>
  </si>
  <si>
    <t>Word Count Human</t>
  </si>
  <si>
    <t>Word Count GPT</t>
  </si>
  <si>
    <t>Average Cosine_similarity for questions</t>
  </si>
  <si>
    <t>match
    $start = 2020-12-03T00:37:31;  # Convert time 2251 to the correct format
    $a isa action, has name $n, has a_timestamp $at;
    $ret isa $ret-type;
    {$n contains 'processed'; $x isa processed, has $ret;} or
    {$n contains 'image'; $x isa image, has $ret;} or
    {$n contains 'downlink'; $x isa downlinked, has $ret;};
    $pt($x, $mem) isa contents;
    $g isa ground_station, has access $ac, has $mid;
    $env isa environment, has land_visibility $lv, has daylight $d, has latitude $lat, has longitude $lon;
    $sat isa satellite;
    $mem isa memory_unit, has current_capacity $cc, has $mid, has max_capacity $max;
    $t($a, $sat) isa schedule;
    $l($mem, $sat) isa installation;
    $sa($g, $env) isa station_access;
    $loc($sat, $env) isa localisation, has start $start, has end $end; # localisation
    get $n, $at, $ret, $pt, $ac, $lv, $d, $lat, $lon, $l,  $sa, $t, $loc,  $mid, $cc, $max, $start;</t>
  </si>
  <si>
    <t>According to the data, the processing of images can replace the downlinking of images at time 2251 seconds. as the processed instances equates to 2198.2  which means 114 unprocessed images in memory. Additionally, there is enough memory capacity for processing to occur as each processing step utilizes 250 units of the overall memory with the memory's current capacity being 1402486.</t>
  </si>
  <si>
    <t>To answer this question, we need to analyze the data provided. Here are some key points to consider:
- The current capacity of the satellite memory is 1,402,486 units.
- The maximum capacity of the satellite memory is 1,920,000 units.
- The start time for the question is 2020-12-03 22:51:00.
Let's break down the provided information:
- "pr_in_memory" indicates the number of processed instances in memory, which is 2,198.2.
- "im_total_taken" represents the total number of images taken, which is 2,022.
- "dl_size" represents the size of the downlinked images, which is 560.
- "im_in_memory" indicates the number of images currently in memory, which is 320.03.
To determine if the processing of images can replace the downlinking of images at time 2251, we need to calculate the following:
- The number of unprocessed images in memory: `im_in_mem - (pr_in_memory/10.75)`. Based on the provided data, the number of unprocessed images in memory is 320.03 - (2,198.2/10.75) = 320.03 - 204.593 = 115.437.
Considering the above calculations:
1. Processing images:
- Processing utilizes 250 units of memory.
- The current memory capacity is 1,402,486 units.
- The new memory capacity after processing will be 1,402,486 - 250 = 1,402,236 units.
2. Downlinking images:
- Downlinking will reduce the memory capacity by 2,800 units.
- The current memory capacity is 1,402,486 units.
- The new memory capacity after downlinking will be 1,402,486 - 2,800 = 1,399,686 units.
Now let's check if the processing of images can replace the downlinking of images at time 2251:
- Start Time: 2020-12-03 22:51:00
- Current memory capacity: 1,402,486 units
Since the memory capacity is less after processing (1,402,236) compared to after downlinking (1,399,686), it is not possible to replace the downlinking of images with the processing of images at time 2251.
Therefore, the processing of images cannot replace the downlinking of images at time 2251.</t>
  </si>
  <si>
    <t>What would happen if taking of images was scheduled instead of processing of images at time 7316?</t>
  </si>
  <si>
    <t>match
    $st = 2020-12-03T02:01:56;  # Convert time 7316 to the correct format
    $a isa action, has name $n, has a_timestamp $at;
    $ret isa $ret-type;
    {$n contains 'processed'; $action isa processed, has $ret;} or
    {$n contains 'image'; $action isa image, has $ret;} or
    {$n contains 'downlink'; $action isa downlinked, has $ret;};
    $pt($action, $mem) isa contents;
    $g isa ground_station, has access $ac, has $id;
    $env isa environment, has land_visibility $lv, has daylight $d, has latitude $lat, has longitude $lon;
    $sat isa satellite;
    $mem isa memory_unit, has current_capacity $cc, has $id, has max_capacity $max;
    $t($a, $sat) isa schedule;
    $l($mem, $sat) isa installation;
    $sa($g, $env) isa station_access;
    $loc($sat, $env) isa localisation, has start $st, has end $end; # localisation
    get $n, $at, $ret, $pt, $ac, $lv, $d, $lat, $lon, $l,  $sa, $t, $loc,  $id, $cc, $max, $st;</t>
  </si>
  <si>
    <t xml:space="preserve">For taking of images to be scheduled, land and sunlight are both required to be true. However in this scenario, the daylight is false, so it's not possible for images to be taken at time 7136 seconds </t>
  </si>
  <si>
    <t>Based on the given results, at time 7316, the following conditions are relevant:
- land_visibility: True
- daylight: False
- current_capacity: 1669702.0
- max_capacity: 1920000
- pr_in_memory: 3040.6
- im_in_memory: 341.11
If the taking of images was scheduled instead of processing of images at time 7316, the satellite would not be able to take images. This is because the land visibility is True, indicating that land is visible, which satisfies one of the conditions for image taking. However, the daylight is False, indicating that there is no sunlight exposure, which is another condition for image taking. Therefore, with the given conditions, the satellite is unable to take images at time 7316.
It is important to note that the memory capacity is not a limiting factor for image taking, as long as there is enough available memory onboard. However, in this scenario, the issue lies with the daylight condition, which is False.
Therefore, if the taking of images was scheduled instead of processing of images at time 7316, no images would be taken due to the lack of sunlight exposure.</t>
  </si>
  <si>
    <t>Is it possible for the image capture sequence to assume the scheduled slot of the image downlink task at the time marked 13791?</t>
  </si>
  <si>
    <t>match
    $st = 2020-12-03T03:49:51; # Convert 13791 seconds to the correct time format
    $a isa action, has name $n, has a_timestamp $at; # Action entity
    $ret isa $ret-type; # Type of result
    {$n contains 'processed'; $x isa processed, has $ret;} or
    {$n contains 'image'; $x isa image, has $ret;} or
    {$n contains 'downlink'; $x isa downlinked, has $ret;};# Action types
    $pt($x, $mem) isa contents; # Contents related to memory
    $g isa ground_station, has access $ac, has $id; # Ground station
    $env isa environment, has land_visibility $lv, has daylight $d, has latitude $lat, has longitude $lon; # Environmental conditions
    $sat isa satellite; # Satellite
    $mem isa memory_unit, has current_capacity $cc, has $id, has max_capacity $max; # Memory unit
    $t($a, $sat) isa schedule; # Schedule relation
    $l($mem, $sat) isa installation; # Installation relation
    $sa($g, $env) isa station_access; # Station access relation
    $loc($sat, $env) isa localisation, has start $st, has end $en; # Localisation with start and end times
    get $n, $at, $ret, $pt, $ac, $lv, $d, $lat, $lon, $l, $sa, $t, $loc, $id, $mem, $g, $cc, $max, $st, $en;</t>
  </si>
  <si>
    <t>In this case, the daylight is set to "false" as a result, the downlinking will proceed as image capturing is not possible.</t>
  </si>
  <si>
    <t>Based on the provided information, let's analyze the constraints for each action and determine if the image capture sequence can assume the scheduled slot of the image downlink task at the time marked 13791.
1. Image Taking:
- It can only occur when there is enough available memory onboard.
- It requires land visibility and daylight exposure.
- It uses 2688 of the memory.
- The current memory capacity is 1885940, and the maximum memory capacity allowed is 1920000.
2. Processing:
- It can only happen when there is enough available memory.
- It can only be performed if there are unprocessed images in memory.
- It uses 250 of the memory.
3. Downlinking:
- It can only happen when there is access to a ground station.
- It can only be performed if there is at least 1 processed image in memory.
- It reduces the memory by 2800.
4. Idle:
- It occurs when no other action can take place.
- It uses no memory.
Given that we have the following information available for the satellite at the time marked 13791:
- access: True
- land_visibility: True
- daylight: False
- current_capacity: 1885940
- max_capacity: 1920000
- pr_in_memory: 3626.0
Let's check the conditions for each action:
1. Image Taking:
- There is enough memory available (current_capacity &gt; 2688) - True
- Land is visible (land_visibility) - True
- There is sunlight exposure (daylight) - False
Since there is no sunlight exposure (daylight = False), image taking is not possible at this time.
2. Processing:
- There is enough memory available (current_capacity &gt; 250) - True
- There are unprocessed images in memory (im_in_mem - pr_in_memory/10.75 &gt; 0)
To determine the unprocessed images, we need to subtract the number of processed images (pr_in_memory/10.57) from the total images in memory (im_in_mem). However, the value for im_in_mem is not provided, so we cannot determine if there are unprocessed images at this time.
3. Downlinking:
- There is access to a ground station (access) - True
- There is at least 1 processed image in memory (pr_in_memory &gt; 0) - True
Based on the given information, downlinking is possible at this time.
4. Idle:
- No other action can take place - True
Since image taking is not possible due to the lack of sunlight exposure, and the availability of unprocessed images in memory is unknown, the satellite will ideally go into idle mode at the time marked 13791.
In conclusion, it is not possible for the image capture sequence to assume the scheduled slot of the image downlink task at the time marked 13791 due to the lack of sunlight exposure for image taking.</t>
  </si>
  <si>
    <t>How would the schedule be affected if the image downlink process were to be conducted in place of the image processing phase at the timestamp 14166?</t>
  </si>
  <si>
    <t>match
    $st = 2020-12-03T03:56:06; # Convert 14166 seconds to the correct time format
    $a isa action, has name $n, has a_timestamp $at; # Action entity
    $ret isa $ret-type; # Type of result
    {$n contains 'processed'; $x isa processed, has $ret;} or
    {$n contains 'image'; $x isa image, has $ret;} or
    {$n contains 'downlink'; $x isa downlinked, has $ret;}; # Action types
    $pt($x, $mem) isa contents; # Contents related to memory
    $g isa ground_station, has access $ac, has $id; # Ground station
    $env isa environment, has land_visibility $lv, has daylight $d, has latitude $lat, has longitude $lon; # Environmental conditions
    $sat isa satellite; # Satellite
    $mem isa memory_unit, has current_capacity $cc, has $id, has max_capacity $max; # Memory unit
    $t($a, $sat) isa schedule; # Schedule relation
    $l($mem, $sat) isa installation; # Installation relation
    $sa($g, $env) isa station_access; # Station access relation
    $loc($sat, $env) isa localisation, has start $st, has end $en; # Localisation with start and end times
    get $n, $at, $ret, $pt, $ac, $lv, $d, $lat, $lon, $l, $sa, $t, $loc, $id, $mem, $g, $cc, $max, $st, $en;</t>
  </si>
  <si>
    <t>if downlinking was to occur at 14166, the memory currently utilized by image processing would be reduced and in addition the downlink action would further reduce the current capacity, making it possible for other actions such as image taking and processing to be executed at a later time. Looking at the constraints, ground station is accessible so it is possible for downlinking to be scheduled instead.</t>
  </si>
  <si>
    <t>Based on the provided data, at the timestamp 14166, the following information is available:
- The ground station is accessible (access: True).
- There are 3541.6 images in memory (pr_in_memory: 3541.6).
- The current memory capacity is 1833928.0 (current_capacity: 1833928.0).
- The maximum memory capacity is 1920000 (max_capacity: 1920000).
To determine the schedule's feasibility, we need to consider if the image downlink process can replace the image processing phase at this timestamp.
The image downlink process requires access to a ground station (access: True) and at least one processed image in memory. In this case, there are 3541.6 images in memory (pr_in_memory: 3541.6), which means there are processed images available for downlinking.
Therefore, based on the provided data, it is feasible to conduct the image downlink process instead of the image processing phase at the timestamp 14166.</t>
  </si>
  <si>
    <t>Is it feasible for image processing to take over the time slot allotted for downlinking at 1406?</t>
  </si>
  <si>
    <t xml:space="preserve">match
    $st = 2020-12-03T00:23:26; # Convert 1406 seconds to the correct time format
    $a isa action, has name $n, has a_timestamp $at; # Action entity
    $ret isa $ret-type; # Type of result
    {$n contains 'processed'; $x isa processed, has $ret;} or
    {$n contains 'image'; $x isa image, has $ret;} or
    {$n contains 'downlink'; $x isa downlinked, has $ret;}; # Action types
    $pt($x, $mem) isa contents; # Contents related to memory
    $g isa ground_station, has access $ac, has $id; # Ground station
    $env isa environment, has land_visibility $lv, has daylight $d, has latitude $lat, has longitude $lon; # Environmental conditions
    $sat isa satellite; # Satellite
    $mem isa memory_unit, has current_capacity $cc, has $id, has max_capacity $max; # Memory unit
    $t($a, $sat) isa schedule; # Schedule relation
    $l($mem, $sat) isa installation; # Installation relation
    $sa($g, $env) isa station_access; # Station access relation
    $loc($sat, $env) isa localisation, has start $st, has end $en; # Localisation with start and end times
    get $n, $at, $ret, $pt, $ac, $lv, $d, $lat, $lon, $l, $sa, $t, $loc, $id, $mem, $g, $cc, $max, $st, $en;
</t>
  </si>
  <si>
    <t>Yes, it is feasible for processing to replace downlinking at 1406 seconds, as there is enough memory on board to accomodate this action execution</t>
  </si>
  <si>
    <t>Based on the provided information, the feasibility of image processing taking over the time slot allotted for downlinking at 1406 can be determined by checking if there is enough available memory onboard for image processing.
According to the data, the current memory capacity (current_capacity) is 1,485,346.0, and the maximum memory capacity allowed (max_capacity) is 1,920,000. 
To perform image processing, we need to consider the memory requirements. The processing action uses 250 units of memory.
Therefore, to determine if image processing is feasible at 1406, we need to check if the available memory after downlinking is enough for processing.
The available memory after downlinking at the specific time will be computed as the current capacity minus the memory used for downlinking (current_capacity - 2800). 
If the available memory after downlinking is greater than or equal to the memory required for image processing (250), then it is feasible for image processing to take over the time slot allotted for downlinking at 1406.
Let's perform the calculation:
Available memory after downlinking = current_capacity - 2800 
                                = 1,485,346.0 - 2800
                                = 1,482,546.0
Since the available memory after downlinking (1,482,546.0) is greater than the memory required for image processing (250), it is feasible for image processing to take over the time slot allotted for downlinking at 1406.
Therefore, the answer is yes, it is feasible for image processing to take over the time slot allotted for downlinking at 1406.</t>
  </si>
  <si>
    <t>If the satellite were to engage in capturing images rather than downlinking at time 1416, what would be the outcome?</t>
  </si>
  <si>
    <t xml:space="preserve">match
    $st = 2020-12-03T00:23:36; # Convert 1416 seconds to the correct time format
    $a isa action, has name $n, has a_timestamp $at; # Action entity
    $ret isa $ret-type; # Type of result
    {$n contains 'image'; $x isa image, has $ret;} or
    {$n contains 'downlink'; $x isa downlinked, has $ret;}; # Action types
    $pt($x, $mem) isa contents; # Contents related to memory
    $g isa ground_station, has access $ac, has $id; # Ground station
    $env isa environment, has land_visibility $lv, has daylight $d, has latitude $lat, has longitude $lon; # Environmental conditions
    $sat isa satellite; # Satellite
    $mem isa memory_unit, has current_capacity $cc, has $id, has max_capacity $max; # Memory unit
    $t($a, $sat) isa schedule; # Schedule relation
    $l($mem, $sat) isa installation; # Installation relation
    $sa($g, $env) isa station_access; # Station access relation
    $loc($sat, $env) isa localisation, has start $st, has end $en; # Localisation with start and end times
    get $n, $at, $ret, $pt, $ac, $lv, $d, $lat, $lon, $l, $sa, $t, $loc, $id, $mem, $g, $cc, $max, $st, $en;
</t>
  </si>
  <si>
    <t xml:space="preserve">Looking at the constraints, there is daylight and land visibility for image taking to occur. Since an image taking execution requires 2688 of memory. Based on the current capacity and the maximum memory, there is enough memory onboard to accomodate for this action. Additionally, to replace the downlinking action, the memory released by downlinking would instead be added back to current capacity. Therefore if the satellite was to capture the images, the outcome would be more memory utilized which could impact the future scheduled actions beased on the order </t>
  </si>
  <si>
    <t>Based on the provided results, the satellite would engage in capturing images instead of downlinking at time 1416 (00:23:36). Here is a breakdown of the relevant information from the results:
- Access: The ground station access is available (True), which means the satellite has the ability to downlink images.
- Land Visibility: The land is visible (True), indicating that the satellite is in a position to capture images of the Earth's surface.
- Daylight: There is sunlight exposure (True), indicating that the satellite is in an illuminated area.
- Current Capacity: The current memory capacity is 1,482,796 units.
- Max Capacity: The maximum memory capacity is 1,920,000 units.
Based on this information, the satellite meets the conditions necessary for capturing images. However, the specific outcome cannot be determined without further information.</t>
  </si>
  <si>
    <t>At time 1421, would scheduling image processing in place of image capturing be a valid action replacement?</t>
  </si>
  <si>
    <t>match
    $st = 2020-12-03T00:23:41; # Convert 1421 seconds to the corresponding time of the fixed day
    $a isa action, has name $n, has a_timestamp $at; # Retrieve actions
    $ret isa $ret-type;
    # Determine if 'image capturing' is scheduled at this time
    {$n contains 'image'; $x isa image, has $ret; } or
    # Determine if 'image processing' is possible at this time
    {$n contains 'processed'; $x isa processed, has $ret;};
    $pt($x,$mem) isa contents; # Relationship between images/processed and memory unit
    $g isa ground_station, has access $ac, has $id;
    $env isa environment, has land_visibility $lv, has daylight $d, has latitude $lat, has longitude $lon;
    $sat isa satellite; # Satellite entity
    $mem isa memory_unit, has current_capacity $cc, has $id, has max_capacity $max; # Memory unit attributes
    $t($a,$sat) isa schedule; # Schedule relationship between action and satellite
    $l($mem,$sat) isa installation; # Installation relationship between memory unit and satellite
    $sa($g,$env) isa station_access; # Station access relationship
    $loc($sat,$env) isa localisation, has start $st, has end $en; # Satellite localisation in the environment
    # The algorithm must enforce the conditions at the specified time using attribute $st
    # For instance, ensuring the satellite has the right environment conditions for image processing
    # and whether the memory unit has enough capacity for the processed data
get $n, $at, $ret, $pt, $ac, $lv, $d, $lat, $lon, $l, $sa, $t, $loc, $id, $mem, $g, $cc, $max, $st, $en;</t>
  </si>
  <si>
    <t>Scheduling image processing based on the memory available and unprocessed images onboard allows for this action to be executable. It is thereofore valid for this replacement to take place</t>
  </si>
  <si>
    <t>Based on the given information, we can determine whether scheduling image processing in place of image capturing is a valid action replacement at time 1421.
The relevant information for this analysis is as follows:
- The current capacity of memory is 1485484.0.
- The maximum capacity of memory is 1920000.
- The land visibility is True.
- The daylight exposure is True.
- The access to a ground station is True.
- The number of processed images in memory (pr_in_memory) is 2483.6.
- The number of images in memory (im_in_mem) is 1993 (assuming the images in memory are not already processed).
To determine if scheduling image processing in place of image capturing is valid, we need to check if the necessary conditions for both actions are satisfied.
For image capturing:
- The available memory is determined by subtracting the memory used by images in memory (im_in_mem) and the memory used by processing images (pr_in_memory/10.57) from the maximum capacity. In this case, the available memory is 1920000 - 1993 - (2483.6/10.57) ≈ 1898123.67.
- The land visibility is True, and the daylight exposure is True.
For image processing:
- The available memory is determined by subtracting the memory used by processing images (pr_in_memory/10.57) from the maximum capacity. In this case, the available memory is 1920000 - (2483.6/10.57) ≈ 1898123.67.
- There are unprocessed images in memory, which is the total number of images in memory (im_in_mem) minus the number of processed images (pr_in_memory/10.57). In this case, there are 1993 - (2483.6/10.57) ≈ 1963.6 unprocessed images.
Based on the available memory and the presence of unprocessed images, we can see that both image capturing and image processing actions are possible at time 1421. However, it should be noted that the image processing action would be preferable as it would contribute to reducing the number of unprocessed images in memory.
Therefore, scheduling image processing in place of image capturing at time 1421 would be a valid action replacement.</t>
  </si>
  <si>
    <t>How would the schedule adjust if image downlinking occurred at time 1431 instead of image capturing?</t>
  </si>
  <si>
    <t xml:space="preserve">match
    $st = 2020-12-03T00:23:51; # Reference time in seconds
    # Define action entities with specific attributes
    $a isa action, has name $n, has a_timestamp $at;
    $ret isa $ret-type;
    {$n contains 'processed'; $x isa processed, has $ret;} or
    {$n contains 'image'; $x isa image, has $ret;} or
    {$n contains 'downlink'; $x isa downlinked, has $ret;};
    # Define content entities related to memory
    $pt($x, $mem) isa contents;
    # Define entities related to ground station
    $g isa ground_station, has access $ac, has $id;
    # Define environmental conditions
    $env isa environment, has land_visibility $lv, has daylight $d, has latitude $lat, has longitude $lon;
    # Define satellite entity
    $sat isa satellite;
    # Define memory unit entity with specific attributes
    $mem isa memory_unit, has current_capacity $cc, has $id, has max_capacity $max;
    # Define schedule relation between action and satellite
    $t($a, $sat) isa schedule;
    # Define installation relation between memory unit and satellite
    $l($mem, $sat) isa installation;
    # Define station access relation between ground station and environment
    $sa($g, $env) isa station_access;
    # Define localisation relation between satellite and environment with start and end times
    $loc($sat, $env) isa localisation, has start $st, has end $en;
    # Get relevant variables for knowledge graph
    get $n, $at, $ret, $pt, $ac, $lv, $d, $lat, $lon, $l, $sa, $t, $loc, $id, $mem, $g, $cc, $max, $st, $en;
</t>
  </si>
  <si>
    <t>According to the data, there is access to ground station and enough processed images in memory which means it is feasible for downlinking to occur. This however means that the memory , image taking would utilize would not be occuring as it would be replaced by downlinking. Additionally, if downlinking was to occur, data would be sent, making more memory available on board.</t>
  </si>
  <si>
    <t>Based on the provided data, the schedule is currently set to capture an image at time 00:23:51. Let's analyze the relevant information to understand the impact of changing the schedule to downlinking at 14:31:00 instead of capturing an image.
1. Current Memory Capacity:
The current_capacity at the start of the scheduled action is 1,485,372.0 units.
2. Maximum Memory Capacity:
The maximum memory capacity (max_capacity) is 1,920,000 units.
3. Image Taking:
The image taking action requires 2,688 units of memory. The conditions for capturing an image are:
- Sufficient available memory: The current_capacity (1,485,372.0 units) is greater than the memory required for capturing an image (2,688 units). Therefore, capturing an image is feasible.
- Land Visibility: The land_visibility is True, indicating that the land is visible.
- Daylight Exposure: The daylight is True, indicating that there is sunlight exposure.
4. Processing:
The processing action requires 250 units of memory. The conditions for processing are:
- Sufficient available memory: The current_capacity (1,485,372.0 units) is greater than the memory required for processing (250 units). Therefore, processing is feasible.
- Unprocessed Images in Memory: The pr_in_memory value is 2,478, which means there are 2,478 processed images in memory. To calculate the unprocessed images, we subtract the processed images from the total images in memory: im_in_mem = im_in_mem - (pr_in_memory/10.75). The result indicates the number of unprocessed images.
5. Downlinking:
The downlinking action requires 2,800 units of memory. The conditions for downlinking are:
- Access to a Ground Station: The access is True, indicating that there is access to a ground station.
- Processed Images in Memory: The pr_in_memory value is 2,478, indicating that there are processed images in memory. Therefore, downlinking is feasible.
6. Idle Action:
Idle action occurs when no other action can be executed. It doesn't use any memory.
Now, let's analyze the impact of changing the schedule from image capturing to downlinking at 14:31:00.
- Memory Usage:
Since the conditions for downlinking are met, downlinking can occur regardless of the current memory capacity. Therefore, the current_capacity will decrease by 2,800 units, resulting in a new current_capacity of 1,482,572.0 units.
- Available Memory for Future Actions:
The available memory for future actions depends on the new current_capacity. If there are enough memory units available, the satellite can continue capturing images or perform other actions. If the current_capacity reaches the maximum memory capacity (1,920,000 units) or is below the memory requirement for any future action, no further action can be executed, and the satellite will idle until memory becomes available or conditions change.
In summary, changing the schedule to downlinking at 14:31:00 instead of capturing an image will decrease the current_capacity by 2,800 units and potentially affect the availability of memory for future actions. Further analysis is required to determine if there is sufficient memory for any pending actions or if the satellite needs to idle until memory becomes available.</t>
  </si>
  <si>
    <t>Can the task of image taking supplant image downlinking at the 1446 mark?</t>
  </si>
  <si>
    <t>match
    $st = 2020-12-03T00:24:06;
    $a isa  action, has name $n, has a_timestamp $at;
    $ret isa $ret-type;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</si>
  <si>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with land visibilty and daylight true, with memory available onboard, it is possible for image taking to replace downlinking at 1446 seconds</t>
  </si>
  <si>
    <t>Based on the provided results, we can analyze the situation at the 1446 mark.
From the results, we can see that the "land_visibility" and "daylight" variables are both set to True, indicating that the land is visible and there is sunlight exposure at this time. Additionally, the "access" variable is also set to True, indicating that there is access to a ground station.
The "pr_in_memory" variable is 2466.8, which means there are 2466.8 processed instances in memory. To determine the number of processed images, we divide this value by 10.57, resulting in approximately 1902.34 processed images.
The "im_total_taken" variable is 1995, which represents the total number of images taken (including both processed and unprocessed images).
Now, let's analyze the memory situation. The "current_capacity" variable is 1482460.0, indicating that the current memory usage is 1,482,460 units. The "max_capacity" variable is 1920000, which represents the maximum memory capacity of 1,920,000 units.
To determine the number of unprocessed images in memory, we subtract the number of processed images (1902.34) from the total number of images taken (1995). This gives us approximately 92.66 unprocessed images in memory.
Considering the given constraints, the task of image taking can only occur when there is enough available memory, land visibility, and daylight exposure. 
In this scenario, the conditions for image taking are satisfied as there is enough available memory, land is visible, and there is daylight exposure. However, the image downlinking task can only occur when there is access to a ground station and at least one processed image in memory.
Based on the provided information, it is unclear whether there is at least one processed image in memory at the 1446 mark. Therefore, it is not possible to determine whether the task of image taking can supplant image downlinking at this specific time.</t>
  </si>
  <si>
    <t>What is the expected result if, at time 1456, we have image processing scheduled rather than image downlinking?</t>
  </si>
  <si>
    <t>match
    $st = 2020-12-03T00:24:16;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</si>
  <si>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Image processing is possible, as there is unprocessed images in memory and enough memory for processing to occur</t>
  </si>
  <si>
    <t>Based on the given information, if at time 1456 we have image processing scheduled instead of image downlinking, the expected changes in the satellite schedule and memory usage are as follows:
1. The action scheduled at time 1456 would be changed to "image processing" instead of "image downlinking".
2. The start time of the image processing action would remain the same (2020-12-03 00:24:16), but the end time would be updated based on the duration of the image processing action.
3. The memory usage for image processing is 250, so the current memory capacity (current_capacity) would be updated by subtracting 250 from the previous value.
4. The number of processed images in memory (pr_in_memory) would be increased by the number of images processed during the image processing action (1902.34375).
5. The number of unprocessed images in memory would be decreased by the number of images processed during the image processing action (1902.34375 / 10.75).
6. The total memory used by the satellite (current_capacity) should not exceed the maximum memory capacity (max_capacity) of 1920000.
Please note that without additional information regarding the subsequent actions and their dependencies, it is not possible to determine the exact outcome of the schedule beyond the specified changes at time 1456.</t>
  </si>
  <si>
    <t>Would it be permissible to have the downlinking action substitute for image capturing at time 1466?</t>
  </si>
  <si>
    <t>match
    $st = 2020-12-03T00:24:26;
    $a isa  action, has name $n, has a_timestamp $at;
    $ret isa $ret-type;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</si>
  <si>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As the ground station is accessible, it is permissible for image taking to be replaced by the downlinking action.</t>
  </si>
  <si>
    <t>Based on the information provided, we can see that at time 1466 (00:24:26), the current capacity of the memory is 1487724.0. The maximum capacity of the memory is 1920000.
To determine if it is permissible to have the downlinking action substitute for image capturing, we need to consider a few factors:
1. Image taking: This action requires available memory, land visibility, and daylight exposure. The size of each image taken is 2688. According to the data, there are 2461.2 processed images in memory, which means there are approximately 2461.2/10.75 = 229.058 unprocessed images in memory.
2. Processing: This action requires available memory and unprocessed images in memory. The processing action uses 250 memory units.
3. Downlinking: This action requires access to a ground station and at least 1 processed image in memory. The downlinking action will reduce the memory by 2800 units.
Based on the current capacity and the maximum capacity of the memory, we can calculate the available memory at time 1466:
Available memory = Maximum capacity - Current capacity
                = 1920000 - 1487724.0
                = 432276.0
Now, let's evaluate the possibility of performing each action at time 1466:
1. Image taking:
   - Available memory = 432276.0
   - Land visibility = True
   - Daylight exposure = True
   - Image size = 2688
   Since the available memory is greater than the required memory for image taking (2688), and land visibility and daylight exposure are both True, it is possible to perform the image taking action.
2. Processing:
   - Available memory = 432276.0
   - Unprocessed images in memory = 229.058
   - Memory required for processing = 250
   Since the available memory is greater than the required memory for processing (250), and there are unprocessed images in memory, it is possible to perform the processing action.
3. Downlinking:
   - Ground station access = True
   - Processed images in memory = 2461.2
   - Memory required for downlinking = 2800
   Since there is access to a ground station and there are processed images in memory, it is possible to perform the downlinking action.
Based on the above analysis, it is permissible to have the downlinking action substitute for image capturing at time 1466 (00:24:26).</t>
  </si>
  <si>
    <t>At time 1476, can the processing of images feasibly succeed the image capturing task?</t>
  </si>
  <si>
    <t>match
    $st = 2020-12-03T00:24:36;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</si>
  <si>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 xml:space="preserve">The image capturing task is not scheduled as the processing task is already being executed at the inquired time. </t>
  </si>
  <si>
    <t>Based on the provided data, the current timestamp is 2020-12-03 00:24:36 and the current capacity of memory is 1490662.0. 
To determine if the processing of images can feasibly succeed the image capturing task, we need to consider the following:
1. Image capturing task: 
- We have information on the total number of images taken (im_total_taken) which is 1999.
2. Memory capacity:
- The current memory capacity (current_capacity) is 1490662.0 and the maximum memory capacity (max_capacity) is 1920000.0.
3. Processing task:
- The size of each processed image (pr_size) is 250. 
- The total number of processed instances in memory (pr_in_memory) is 2462.2.
- The total number of processed images (total_processed) is 1902.436756.
To determine if the processing of images can succeed the image capturing task, we need to check if there are unprocessed images in memory.
Unprocessed images in memory = im_in_memory - (pr_in_memory / 10.75)
                        = 328 - (2462.2 / 10.75)
                        = 328 - 228.6325581
                        = 99.3674419
Since there are unprocessed images (99.3674419) in memory, the processing of images can feasibly succeed the image capturing task at the current timestamp.
Therefore, the answer to the question is: Yes, at time 1476, the processing of images can feasibly succeed the image capturing task.</t>
  </si>
  <si>
    <t>Can the processing of images be scheduled in place of downlinking of images at time 1481 without any conflict?</t>
  </si>
  <si>
    <t>match
    $st = 2020-12-03T00:24:41;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</si>
  <si>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Yes, the processing of images can be scheduled instead of the downlinking of images, this is due to the available memory (current capacity) onboard and enough unprocessed images in memory for the action to be executed</t>
  </si>
  <si>
    <t>Based on the provided information, the current capacity of the satellite's memory is 1,487,862, and the maximum capacity is 1,920,000. 
At time 1481, the satellite has the following conditions:
- Access to a ground station is True.
- Land visibility is True.
- Daylight exposure is True.
- There are 2,456.6 processed images in memory.
- There are 1,902.4 total processed images.
- There are 1,999 images taken (including processed and unprocessed).
- The downlink size is 560, indicating that there are 560 processed images available for downlinking.
To determine if the processing of images can be scheduled in place of downlinking at time 1481 without any conflict, we need to consider the memory constraints.
The processing action requires 250 memory units. When this action is executed, the memory capacity will decrease by 250.
The downlinking action will reduce the memory by 2,800 memory units. However, since there are only 560 processed images available for downlinking, we can deduce that 2,800 memory units will not be used in this case.
Based on the current memory capacity of 1,487,862, if the processing action is scheduled at time 1481, the resulting memory capacity will be calculated as:
1487862 - 250 = 1487612
The resulting memory capacity, 1,487,612 units, is less than the maximum memory capacity of 1,920,000 units. Therefore, there is enough available memory to schedule the processing action at time 1481 in place of the downlinking action without any conflict.</t>
  </si>
  <si>
    <t>Could initiating image processing at time 1491 in place of image taking alter the schedule effectively?</t>
  </si>
  <si>
    <t>match
    $st = 2020-12-03T00:24:51;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</si>
  <si>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Image processing occurring instead of image taking would alter the schedule by the current capacity of the memory, the number of unprocessed and processed images in memory. Therefore would not greatly alter the schedule.</t>
  </si>
  <si>
    <t>Based on the provided results, initiating image processing at time 1491 instead of image taking would have the following effects on the schedule:
1. The start time for the action would be set to 2020-12-03 00:24:51, which is the same as the original image taking action.
2. The end time for the action would also be set to 2020-12-03 00:24:56, which is the same as the original image taking action.
3. The current memory capacity before the action is initiated is 1,493,238.0 units, which indicates that there is enough memory available for the image processing action.
4. The total sent value remains the same at 1,673.958333.
5. The contents value remains the same at 1,673.958333.
6. The access value remains the same as True, indicating that there is access to a ground station.
7. The land_visibility value remains the same as True, indicating that land is visible.
8. The daylight value remains the same as True, indicating that there is sunlight exposure.
9. The latitude and longitude values are provided as 63.508485 and -46.184198 respectively, but their relevance to the image processing action is not specified.
10. The installation, station_access, schedule, and localization values are provided as -46.184198, but their relevance to the image processing action is not specified.
11. The id value is provided as 298, but its relevance to the image processing action is not specified.
12. The memory_unit value is provided as memory_unit, but its relevance to the image processing action is not specified.
13. The ground_station value is provided as ground_station, but its relevance to the image processing action is not specified.
14. The maximum memory capacity remains the same at 1,920,000 units, indicating that the image processing action does not exceed the memory limit.
15. The pr_in_memory value is provided as 2,456.6, which indicates that there are already 2,456.6 processed images in memory before the image processing action.
16. The total_processed value is provided as 1,902.436756, which indicates that a total of 1,902.436756 images have been processed so far.
17. The im_size value is provided as 2,688, indicating the size in memory of each image.
18. The im_total_taken value is provided as 2,001, indicating the total number of images that have been taken so far.
19. The current_capacity value before the image processing action is initiated is 1,493,238.0 units, which indicates that there is enough memory available for the action.
20. The maximum memory capacity remains the same at 1,920,000 units, indicating that the image processing action does not exceed the memory limit.
Based on these observations, it can be concluded that initiating image processing at time 1491 instead of image taking may not significantly alter the schedule. The start and end times remain the same, and there is enough memory available for the image processing action. However, without further information on the relevance of other values such as latitude, longitude, installation, and ground_station, it is not possible to determine the full impact of this change on the schedule.</t>
  </si>
  <si>
    <t>What would the potential result be if downlinking was allocated the time at 1496 rather than the capturing of images?</t>
  </si>
  <si>
    <t>match
    $st = 2020-12-03T00:24:56;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</si>
  <si>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Ground access is set to true at time 1469 second, and with enough processed images in memory, would first allow downlinking to be executed. Therefore the results of this means, more data is sent to ground station, and more memory would be available onboard.</t>
  </si>
  <si>
    <t>If the downlinking action is allocated the time at 1496 rather than the capturing of images, it means that the downlinking action will take place at that specific time interval. This action involves sending the processed images from memory to a ground station.
Based on the given results, the current memory capacity is 1495926.0 and the maximum memory capacity is 1920000. The number of processed images in memory is 2456.6, and the total processed images is 1902.436756.
Since the downlinking action requires at least 1 processed image in memory, it is assumed that there are enough processed images in memory to perform the downlinking action.
Therefore, if the downlinking action is allocated the time at 1496, the processed images will be sent to the ground station at that specific time, while the images that have not been processed yet will remain in memory.
It is important to note that the specific impact on the overall schedule or the availability of future actions cannot be determined without further information about the timing and dependencies of other actions in the satellite schedule.</t>
  </si>
  <si>
    <t>Is it possible to exchange the scheduled downlinking with processing at time 1501?</t>
  </si>
  <si>
    <t>match
    $st = 2020-12-03T00:25:01;
    $a isa  action, has name $n, has a_timestamp $at;
    $ret isa $ret-type;
    {$n contains 'processed'; $x isa processed,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$max, $st, $en;</t>
  </si>
  <si>
    <t>The downlinking action was not scheduled however, the processing action was, therefore, therefore it wouldnt be possible as the processing is already scheduled.</t>
  </si>
  <si>
    <t>Based on the information provided, we can see that the current memory capacity is 1496176.0, which is less than the maximum capacity of 1920000. This means that there is still available memory to perform actions on the satellite.
At time 1501, the satellite is in a state where it has access to a ground station (access = True), there is land visibility (land_visibility = True), and there is sunlight exposure (daylight = True). 
According to the scheduled actions, the next action at time 1501 is downlinking. However, we need to check if it is possible to exchange this action with processing at this time.
To determine this, we need to consider the memory usage. The current memory capacity is 1496176.0, and the processing action requires 250 memory. Additionally, the number of processed images in memory (pr_in_memory) is 2457.6.
To calculate the number of unprocessed images in memory, we can subtract the number of processed instances in memory (pr_in_memory) divided by the factor of 10.57. This gives us (2457.6 / 10.57) = 232.788 unprocessed images in memory.
Since there are unprocessed images in memory and there is enough available memory, the processing action can be executed at time 1501. Therefore, it is possible to exchange the scheduled downlinking with processing at this time.</t>
  </si>
  <si>
    <t>At the 1506 timestamp, would it be feasible for image taking to replace image processing?</t>
  </si>
  <si>
    <t>match
    $st = 2020-12-03T00:25:06;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$en;</t>
  </si>
  <si>
    <t>Using the constraints, daylight and land visibility are true, as well as there is enough available memory onboard . Therefore it is feasible for image taking to rplace processing at time 1506.</t>
  </si>
  <si>
    <t>Based on the data provided, we can analyze the feasibility of image taking replacing image processing at the timestamp 2020-12-03 00:25:06.
Let's examine the relevant information:
- The current memory capacity is 1496426.0, and the maximum memory capacity is 1920000. This means that there is still available memory space.
- The land visibility, daylight, and access are all True, indicating that the land is visible, there is sunlight exposure, and there is access to a ground station.
- The number of processed instances in memory (pr_in_memory) is 2458.6.
- The total number of processed images (total_processed) is 1902.622768.
- The number of images currently in memory (im_in_memory) is 330.71.
Based on these data points, we can determine the feasibility of image taking replacing image processing. In order to take an image, there must be enough available memory and land visibility with daylight exposure.
Since there is available memory and the land is visible with daylight exposure, image taking is feasible at the timestamp 2020-12-03 00:25:06. Therefore, it is feasible for image taking to replace image processing at this timestamp.</t>
  </si>
  <si>
    <t>Could the downlinking of images replace the processing of images scheduled at time 1501?</t>
  </si>
  <si>
    <t>match
    $st = 2020-12-03T00:25:01;
    $a isa  action, has name $n, has a_timestamp $at;
    $ret isa $ret-type;
    {$n contains 'image'; $x isa image, has $ret; } or
    {$n contains 'processed'; $x isa processed,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$en;</t>
  </si>
  <si>
    <t>With ground station accessible, and enough memory on board, the downlinking of images are possible at time 1501 instead of processing.</t>
  </si>
  <si>
    <t>Based on the information provided, we can determine whether the downlinking of images scheduled at time 1501 can replace the processing of images. 
The relevant information for this analysis is as follows:
- Current memory capacity: 1496176.0
- Maximum memory capacity: 1920000
- Images in memory: 330.71
- Processed images in memory: 2457.6
- Total processed images: 1902.529762
- Total images taken: 2002
- Access to ground station: True
- Land visibility: True
- Daylight exposure: True
- Image taking memory usage: 2688
- Image processing memory usage: 250
- Downlinking memory usage: 2800
To determine whether the downlinking action can replace the processing action scheduled at time 1501, we need to check if the following conditions are met:
1. There is enough available memory: 
   - The current memory capacity is 1496176.0, which is less than the memory usage of downlinking (2800). Therefore, there is enough memory available for downlinking.
2. There are processed images in memory: 
   - The number of processed images in memory is 2457.6, which is greater than 0. Therefore, there are processed images available for downlinking.
3. There is access to a ground station: 
   - The access to a ground station is True, indicating that there is access available for downlinking.
4. Other relevant factors:
   - Land visibility is True, indicating that land is visible and images can be taken.
   - Daylight exposure is True, indicating that there is sunlight and images can be taken.
Based on the above conditions, it is possible to replace the processing of images scheduled at time 1501 with the downlinking action, as all the necessary conditions for downlinking are satisfied.</t>
  </si>
  <si>
    <t>What kind of impact would result from scheduling image downlinking over image capturing at 1436?</t>
  </si>
  <si>
    <t>match
    $st = 2020-12-03T00:23:36;
    $a isa  action, has name $n, has a_timestamp $at;
    $ret isa $ret-type;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$en;</t>
  </si>
  <si>
    <t>Based on the results, the downlinking is already scheduled over image capturing, thereofore there would be no changes to the schedule</t>
  </si>
  <si>
    <t>Based on the results provided, scheduling image downlinking over image capturing at 14:36 would result in the following impact:
1. The action scheduled at 14:36 is "downlinked". This means that the satellite will be performing the downlinking process, which involves sending previously processed images (referred to as "contents") to the ground station for further analysis or storage.
2. The action is scheduled to start at 14:36:36 and ends at 14:36:41, which means it will last for 5 seconds.
3. The satellite has access to a ground station (access = True), which is necessary for the downlinking process to take place.
4. The land visibility (land_visibility = True) indicates that the satellite has a clear view of land, which is not a requirement for the downlinking process, but it may be a factor in determining whether capturing new images is possible.
5. The daylight (daylight = True) indicates that there is sunlight exposure, which is also not a requirement for the downlinking process, but it may be a factor in determining whether capturing new images is possible.
6. The current capacity of the satellite's memory (current_capacity = 1,482,796.0) and the maximum memory capacity (max_capacity = 1,920,000) are also provided. However, there is no direct impact on the memory capacity based on the downlinking action.
7. The number of processed instances in memory (pr_in_memory = 2483.6) and the total number of processed images up to that point (total_processed = 1902.34375) indicate that there are processed images available for downlinking.
8. The number of images taken up to that point (im_total_taken = 1992) and the number of images in memory (im_in_memory = 323.31) indicate that there are unprocessed images still in memory that could potentially be processed and then downlinked.
Based on the information provided, scheduling image downlinking over image capturing at 14:36 would prioritize sending previously processed images to the ground station. This decision could impact the availability of memory for capturing new images and potentially delay the processing and downlinking of any new images present in the memory.</t>
  </si>
  <si>
    <t>What would result if taking of images was to be scheduled at time 1476 instead of the processing of images?</t>
  </si>
  <si>
    <t>match
    $st = 2020-12-03T00:24:36;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$en;</t>
  </si>
  <si>
    <t>At time 1476, land and daylight are both "True", as well as enough memory for images to be taken. This means, the memory utilized by processing would be utilized for taking the image, and simce image taking requires more memory than processing, the overall memory would be altered by 2688 instead of 250 at that time instance.</t>
  </si>
  <si>
    <t>If the taking of images was scheduled at time 1476 instead of the processing of images, the following results would be obtained:
- The action of taking images requires available memory onboard (current_capacity) and conditions such as land visibility (land_visibility) and sunlight exposure (daylight) to be true. Based on the provided data, the current_capacity is 1490662.0, which is less than the maximum memory capacity of 1920000. Additionally, the land_visibility and daylight conditions are True. Therefore, if images were scheduled to be taken at time 1476, the action would be executed successfully.
- After taking the images, the memory capacity would be reduced by the size of the images taken, which is 2688 memory units. Therefore, the current_capacity would be updated to 1487974.0 (1490662.0 - 2688).
- The number of images in memory (im_in_memory) would increase by the number of images taken, which is 1. Therefore, the new value of im_in_memory would be 329.23 (328.23 + 1).
- The number of processed images in memory (pr_in_memory) would remain the same, as the action being scheduled is the taking of images rather than processing them. Therefore, the value of pr_in_memory would still be 2462.2.
- The total number of processed images (total_processed) would also remain the same, as there are no new processed images added to memory. Therefore, the value of total_processed would still be 1902.436756.
- The total number of images taken (im_total_taken) would increase by 1, as a new image was taken. Therefore, the new value of im_total_taken would be 2000 (1999 + 1).
Overall, if the taking of images was scheduled at time 1476 instead of the processing of images, one additional image would be taken, the memory capacity would be reduced, and there would be no change in the number of processed images or total processed images.</t>
  </si>
  <si>
    <t xml:space="preserve">Imagine scheduling image downlinking instead of image capturing at 1486; what might be the implications? </t>
  </si>
  <si>
    <t>match
    $st = 2020-12-03T00:24:46;
    $a isa  action, has name $n, has a_timestamp $at;
    $ret isa $ret-type;
    {$n contains 'processed'; $x isa processed, has $ret;} or
    {$n contains 'image'; $x isa image, has $ret; }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$en;</t>
  </si>
  <si>
    <t>The implications of downlinking happening instead of image taking, is there would be 1 less image utilizing memory onboard and a reduction in the memory capacity due to the downlinking action executing. 
Also, after looking at the constraints, ground station is accessible and there is at least 1 processed image in memory, which allows for the action to be scheduled instead.</t>
  </si>
  <si>
    <t>When scheduling image downlinking instead of image capturing at 1486, there are several implications to consider:
1. Memory Usage: Image downlinking requires memory to store the processed images before they can be transmitted. The current capacity of memory is 1490550.0, and the total size of the images in memory is 2688. Therefore, if image downlinking is scheduled, it will reduce the current capacity by 2800, resulting in a new current capacity of 1487750.0.
2. Available Memory: The available memory for processing is determined by the current capacity minus the size of the unprocessed images. The number of unprocessed images in memory can be calculated as im_in_memory - (pr_in_memory / 10.57). Therefore, if image downlinking is scheduled, the available memory for processing will decrease.
3. Unprocessed Images: The total number of processed images up to this point is 1902.436756. Assuming each image takes approximately 10.57 units of memory, the number of processed images in memory can be calculated as pr_in_memory / 10.57. Therefore, if image downlinking is scheduled, it will reduce the number of processed images in memory.
4. Impact on Image Taking: Image taking requires certain conditions such as available memory, land visibility, and daylight exposure. Since image downlinking does not directly affect these conditions, the scheduling of image downlinking will not have a direct impact on image taking.
In summary, scheduling image downlinking instead of image capturing at 1486 will primarily impact the available memory for processing, the number of processed images in memory, and the current capacity of memory. It will not affect the conditions required for image taking.</t>
  </si>
  <si>
    <t>Overall average</t>
  </si>
  <si>
    <t>Questions</t>
  </si>
  <si>
    <t>Results</t>
  </si>
  <si>
    <t>total_sent</t>
  </si>
  <si>
    <t>max_capacity</t>
  </si>
  <si>
    <t>total_processed</t>
  </si>
  <si>
    <t>im_total_taken</t>
  </si>
  <si>
    <t>dl_size</t>
  </si>
  <si>
    <t>im_in_memory</t>
  </si>
  <si>
    <t>downlinked</t>
  </si>
  <si>
    <t>2020-12-03 00:37:31</t>
  </si>
  <si>
    <t>1704.6875</t>
  </si>
  <si>
    <t>68.3658</t>
  </si>
  <si>
    <t>170.325946</t>
  </si>
  <si>
    <t>450</t>
  </si>
  <si>
    <t>1402486.0</t>
  </si>
  <si>
    <t>1920000</t>
  </si>
  <si>
    <t>2198.2</t>
  </si>
  <si>
    <t>1909.133185</t>
  </si>
  <si>
    <t>2022</t>
  </si>
  <si>
    <t>560</t>
  </si>
  <si>
    <t>320.03</t>
  </si>
  <si>
    <t>pr_size</t>
  </si>
  <si>
    <t>2020-12-03 02:01:56</t>
  </si>
  <si>
    <t>1715.625</t>
  </si>
  <si>
    <t>51.047817</t>
  </si>
  <si>
    <t>-63.639231</t>
  </si>
  <si>
    <t>1463</t>
  </si>
  <si>
    <t>1669702.0</t>
  </si>
  <si>
    <t>3040.6</t>
  </si>
  <si>
    <t>1998.418899</t>
  </si>
  <si>
    <t>250</t>
  </si>
  <si>
    <t>2054</t>
  </si>
  <si>
    <t>341.11</t>
  </si>
  <si>
    <t>2020-12-03 03:49:51</t>
  </si>
  <si>
    <t>1765.625</t>
  </si>
  <si>
    <t>74.998972</t>
  </si>
  <si>
    <t>-113.923843</t>
  </si>
  <si>
    <t>2758</t>
  </si>
  <si>
    <t>1885940.0</t>
  </si>
  <si>
    <t>2020-12-03 03:49:56</t>
  </si>
  <si>
    <t>3626.0</t>
  </si>
  <si>
    <t>2102.864583</t>
  </si>
  <si>
    <t>2130</t>
  </si>
  <si>
    <t>367.19</t>
  </si>
  <si>
    <t>2020-12-03 03:56:06</t>
  </si>
  <si>
    <t>1778.125</t>
  </si>
  <si>
    <t>76.99026</t>
  </si>
  <si>
    <t>138.907038</t>
  </si>
  <si>
    <t>2833</t>
  </si>
  <si>
    <t>1833928.0</t>
  </si>
  <si>
    <t>2020-12-03 03:56:11</t>
  </si>
  <si>
    <t>3541.6</t>
  </si>
  <si>
    <t>2107.514881</t>
  </si>
  <si>
    <t>2131</t>
  </si>
  <si>
    <t>355.71</t>
  </si>
  <si>
    <t>2020-12-03 00:23:26</t>
  </si>
  <si>
    <t>1670.833333</t>
  </si>
  <si>
    <t>58.696137</t>
  </si>
  <si>
    <t>-42.600072</t>
  </si>
  <si>
    <t>281</t>
  </si>
  <si>
    <t>1485346.0</t>
  </si>
  <si>
    <t>2020-12-03 00:23:31</t>
  </si>
  <si>
    <t>2488.2</t>
  </si>
  <si>
    <t>1902.250744</t>
  </si>
  <si>
    <t>1992</t>
  </si>
  <si>
    <t>323.83</t>
  </si>
  <si>
    <t>2020-12-03 00:23:36</t>
  </si>
  <si>
    <t>1671.354167</t>
  </si>
  <si>
    <t>59.266231</t>
  </si>
  <si>
    <t>-42.973782</t>
  </si>
  <si>
    <t>283</t>
  </si>
  <si>
    <t>1482796.0</t>
  </si>
  <si>
    <t>2020-12-03 00:23:41</t>
  </si>
  <si>
    <t>2483.6</t>
  </si>
  <si>
    <t>1902.34375</t>
  </si>
  <si>
    <t>323.31</t>
  </si>
  <si>
    <t>im_size</t>
  </si>
  <si>
    <t>image</t>
  </si>
  <si>
    <t>59.550933</t>
  </si>
  <si>
    <t>-43.164821</t>
  </si>
  <si>
    <t>284</t>
  </si>
  <si>
    <t>1485484.0</t>
  </si>
  <si>
    <t>2020-12-03 00:23:46</t>
  </si>
  <si>
    <t>2688</t>
  </si>
  <si>
    <t>1993</t>
  </si>
  <si>
    <t>324.31</t>
  </si>
  <si>
    <t>2020-12-03 00:23:51</t>
  </si>
  <si>
    <t>1671.875</t>
  </si>
  <si>
    <t>60.119615</t>
  </si>
  <si>
    <t>-43.555657</t>
  </si>
  <si>
    <t>286</t>
  </si>
  <si>
    <t>1485372.0</t>
  </si>
  <si>
    <t>2020-12-03 00:23:56</t>
  </si>
  <si>
    <t>2478.0</t>
  </si>
  <si>
    <t>1994</t>
  </si>
  <si>
    <t>324.79</t>
  </si>
  <si>
    <t>2020-12-03 00:24:06</t>
  </si>
  <si>
    <t>1672.916667</t>
  </si>
  <si>
    <t>60.970737</t>
  </si>
  <si>
    <t>-44.165063</t>
  </si>
  <si>
    <t>289</t>
  </si>
  <si>
    <t>1482460.0</t>
  </si>
  <si>
    <t>2020-12-03 00:24:11</t>
  </si>
  <si>
    <t>2466.8</t>
  </si>
  <si>
    <t>1995</t>
  </si>
  <si>
    <t>324.75</t>
  </si>
  <si>
    <t>2020-12-03 00:24:16</t>
  </si>
  <si>
    <t>1673.4375</t>
  </si>
  <si>
    <t>61.5368</t>
  </si>
  <si>
    <t>-44.587816</t>
  </si>
  <si>
    <t>291</t>
  </si>
  <si>
    <t>1482348.0</t>
  </si>
  <si>
    <t>2020-12-03 00:24:21</t>
  </si>
  <si>
    <t>2461.2</t>
  </si>
  <si>
    <t>1996</t>
  </si>
  <si>
    <t>325.23</t>
  </si>
  <si>
    <t>2020-12-03 00:24:26</t>
  </si>
  <si>
    <t>62.101711</t>
  </si>
  <si>
    <t>-45.024667</t>
  </si>
  <si>
    <t>293</t>
  </si>
  <si>
    <t>1487724.0</t>
  </si>
  <si>
    <t>2020-12-03 00:24:31</t>
  </si>
  <si>
    <t>1998</t>
  </si>
  <si>
    <t>327.23</t>
  </si>
  <si>
    <t>2020-12-03 00:24:36</t>
  </si>
  <si>
    <t>62.665401</t>
  </si>
  <si>
    <t>-45.476463</t>
  </si>
  <si>
    <t>295</t>
  </si>
  <si>
    <t>1490662.0</t>
  </si>
  <si>
    <t>2020-12-03 00:24:41</t>
  </si>
  <si>
    <t>2462.2</t>
  </si>
  <si>
    <t>1902.436756</t>
  </si>
  <si>
    <t>1999</t>
  </si>
  <si>
    <t>328.23</t>
  </si>
  <si>
    <t>1673.958333</t>
  </si>
  <si>
    <t>62.946765</t>
  </si>
  <si>
    <t>-45.708248</t>
  </si>
  <si>
    <t>296</t>
  </si>
  <si>
    <t>1487862.0</t>
  </si>
  <si>
    <t>2020-12-03 00:24:46</t>
  </si>
  <si>
    <t>2456.6</t>
  </si>
  <si>
    <t>327.71</t>
  </si>
  <si>
    <t>2020-12-03 00:24:51</t>
  </si>
  <si>
    <t>63.508485</t>
  </si>
  <si>
    <t>-46.184198</t>
  </si>
  <si>
    <t>298</t>
  </si>
  <si>
    <t>1493238.0</t>
  </si>
  <si>
    <t>2020-12-03 00:24:56</t>
  </si>
  <si>
    <t>2001</t>
  </si>
  <si>
    <t>329.71</t>
  </si>
  <si>
    <t>63.78882</t>
  </si>
  <si>
    <t>-46.428618</t>
  </si>
  <si>
    <t>299</t>
  </si>
  <si>
    <t>1495926.0</t>
  </si>
  <si>
    <t>2020-12-03 00:25:01</t>
  </si>
  <si>
    <t>2002</t>
  </si>
  <si>
    <t>330.71</t>
  </si>
  <si>
    <t>64.06879</t>
  </si>
  <si>
    <t>-46.677514</t>
  </si>
  <si>
    <t>300</t>
  </si>
  <si>
    <t>1496176.0</t>
  </si>
  <si>
    <t>2020-12-03 00:25:06</t>
  </si>
  <si>
    <t>2457.6</t>
  </si>
  <si>
    <t>1902.529762</t>
  </si>
  <si>
    <t>64.348383</t>
  </si>
  <si>
    <t>-46.931027</t>
  </si>
  <si>
    <t>301</t>
  </si>
  <si>
    <t>1496426.0</t>
  </si>
  <si>
    <t>2020-12-03 00:25:11</t>
  </si>
  <si>
    <t>2458.6</t>
  </si>
  <si>
    <t>1902.622768</t>
  </si>
  <si>
    <t>63.227797</t>
  </si>
  <si>
    <t>-45.944118</t>
  </si>
  <si>
    <t>297</t>
  </si>
  <si>
    <t>1490550.0</t>
  </si>
  <si>
    <t>2000</t>
  </si>
  <si>
    <t>328.71</t>
  </si>
  <si>
    <t>thread_u60I1uUTaVokqPJfsA2rGV2p</t>
  </si>
  <si>
    <t>Human Assessment 1 Correctness</t>
  </si>
  <si>
    <t>Given that image processing is currently scheduled to start at time 20656 seconds, can the downlinking of images be added at time 20661 seconds without disrupting the existing schedule?</t>
  </si>
  <si>
    <t>match
    $st &gt;= 2020-12-03T05:44:16; # Start time queried
    $st &lt;= 2020-12-03T05:44:21;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</si>
  <si>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In order for downlinking of images to be added to the schedule at any time there must be processed images in memory and the satellite must have access to a ground station. At time 20661 there are sufficient processed images in memory (233), however the satellite does not have access to a ground station and therefore cannot schedule downlinking of images for this time slot.</t>
  </si>
  <si>
    <t>Starting with image processing at 20656 seconds (5:44:16), it is scheduled to end at 20661 seconds (5:44:21). According to the generated results, if we insert the downlinking at 20661 seconds, there would be no interference with the existing schedule.
However, for downlinking to occur, certain conditions need to be met:
- There should be access to a ground station at that time, and 
- There should be at least 1 processed image in the memory.
From the provided results, we see that:
1. The access to the ground station, represented by the value "access", is false at time 20661, meaning there is no access to the ground station. Therefore, downlinking cannot occur.
2. There are 2468.4 units of memory allocated to processed images in memory ("pr_in_memory") at the start of the proposed downlinking period. Since each image uses 10.57 units of memory, there are about 233 processed images in memory. Thus, the condition of having at least one processed image ready for downlinking is satisfied.
Summarizing, although there are processed images ready for downlinking, the lack of access to a ground station at the proposed time (20661 seconds or 5:44:21) means that downlinking cannot be scheduled at that time without disrupting the existing schedule.</t>
  </si>
  <si>
    <t>Considering the processing of images is scheduled to finish at 65001 seconds, can this be immediately followed by a downlinking of images at 65006 seconds, or is there another action planned that would conflict with this scheduling?</t>
  </si>
  <si>
    <t>match
    $st &gt;= 2020-12-03T18:03:21; # Start time queried
    $st &lt;= 2020-12-03T18:03:26;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</si>
  <si>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Based on the provided schedule, the action 'processinng of images' is already planned for this time (65006). To consider scheduling downlinking instead, there must be processed images in memory and the satellite must have access to a ground station. At time 65006 there are sufficient processed images in memory (186), however the satellite does not have access to a ground station and therefore cannot schedule downlinking of images for this time slot in place of 'processing of images'.</t>
  </si>
  <si>
    <t>Based on the given information, we can see that the processing of images is scheduled to finish at 65001 seconds, and the downlinking of images is planned at 65006 seconds. To determine if there is any conflict with this scheduling, we need to check if any other action is planned during this time interval that would prevent the immediate downlinking of images.
Let's analyze the data provided:
- The "access" variable is set to False, indicating that there is no access to a ground station at the scheduled time.
- The "land_visibility" variable is also set to False, indicating that the land is not visible at the scheduled time.
- The "daylight" variable is set to True, indicating that there is sunlight exposure at the scheduled time.
Based on this information, we can conclude the following:
- Since there is no access to a ground station at the scheduled time, the downlinking action cannot take place.
- The land is not visible at the scheduled time, which means that the image-taking action cannot be performed.
- However, there is sunlight exposure, which means that the processing action can continue.
Therefore, there is no conflict with the scheduling of the processing of images at 65001 seconds. However, the downlinking of images at 65006 seconds cannot immediately follow the processing action, as there is no access to a ground station. Another action would be required before the downlinking can take place.
In summary, the processing of images can be immediately followed by an idle action or any other action that is not dependent on ground station access or land visibility. The downlinking of images cannot occur immediately after the processing action.</t>
  </si>
  <si>
    <t>Since there's a scheduled action at 3166 seconds, can we schedule a new action to take place at 3171 seconds, or is this time slot already occupied by a previous commitment?</t>
  </si>
  <si>
    <t>match
    $st &gt;= 2020-12-03T00:52:46; # Start time queried
    $st &lt;= 2020-12-03T00:52:51;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</si>
  <si>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In the schedule, at time 3171, the action 'image processing' is currently scheduled, however this could be changed out for another action that is possible at this time. The alternative actions are 'image taking', 'downlinking of images' and 'idle', each with their own requirements. 'Image taking' can only be performed when the satellite has visibility of land and the land is in daylight, and when there is sufficient memory available. For 'downlinking of images' to take place there must be processed images in memory and the satellite must have access to a ground station. For an 'idle' action to be performed no other action can be possible at this time. Neither the 'idle' nor 'downlinking of images' action can be scheduled as their requirements are not met; another action is possible, and the satellite does not have access to a ground station respectively. However, the satellite does have visibility of land and the land is in daylight, so it would be possible for 'image taking' to replace the scheduled action of 'processing', but the memory impact of replacing the actions would need to be considered before making a final decision.</t>
  </si>
  <si>
    <t>Based on the provided information, the schedule at the timestamp 3166 seconds is as follows:
- Action Name: processed
- Start Time: 2020-12-03 00:52:46
- End Time: 2020-12-03 00:52:51
The schedule shows that the action "processed" occurred at this time slot. Therefore, the time slot at 3171 seconds is already occupied by this previous commitment. Hence, a new action cannot be scheduled at 3171 seconds.</t>
  </si>
  <si>
    <t>Can taking of images be added at 2531 after processing at 2526?</t>
  </si>
  <si>
    <t>match
    $st &gt;= 2020-12-03T00:42:06; # Start time queried
    $st &lt;= 2020-12-03T00:42:11;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</si>
  <si>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According to the schedule, the action 'image taking' is already scheduled at time 2531, as the required conditions of having sufficient available memory, visibility of land and land being in sunlight are all satisfied. Therefore, yes, the action can be added and has already been scheduled for this time.</t>
  </si>
  <si>
    <t>Based on the provided information, we can determine whether taking images can be added at 2531 after processing at 2526 by evaluating the following conditions:
1. Memory Availability: The maximum memory capacity is 1920000, and the current memory capacity is 1369252.0. Taking images requires 2688 of memory, and processing requires 250 of memory. We need to check if there is enough available memory for both actions.
2. Land Visibility and Daylight: Taking images can only occur when land is visible (land_visibility = True) and when there is sunlight exposure (daylight = True). We need to check if both conditions are met.
3. Availability of Processed Images: Taking images can only occur when there are unprocessed images in memory. To determine the number of unprocessed images, we subtract the processed images in memory (pr_in_memory/10.57) from the total images in memory (im_in_memory). We need to check if there are unprocessed images available.
4. Timeline: We need to check the start and end times of the processing action at 2526 and the potential start time of the taking images action at 2531 to see if they can be scheduled consecutively.
Based on the provided information, let's evaluate these conditions:
- Memory Availability: The current memory capacity is 1369252.0, and taking images requires 2688 of memory. Therefore, there is enough memory available for taking images after processing.
- Land Visibility and Daylight: Land visibility is True and daylight is True. Therefore, both conditions are met for taking images.
- Availability of Processed Images: To determine the number of unprocessed images, we subtract the processed images in memory (pr_in_memory/10.57) from the total images in memory (im_in_memory). The value of im_in_memory is 316.11, and pr_in_memory is 2107.6. Therefore, there are unprocessed images available (316.11 - (2107.6/10.57) = 105.96).
- Timeline: The processing action is scheduled to start at 2526 and end at 2526+5 = 2531. Therefore, if the taking images action can start at 2531, it can be scheduled consecutively after the processing action.
Based on the evaluation of these conditions, it is determined that taking images can be added at 2531 after processing at 2526.</t>
  </si>
  <si>
    <t>Is it possible for downlinking of images to be removed at 2231?</t>
  </si>
  <si>
    <t xml:space="preserve">match
    $st = 2020-12-03T00:37:11;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t>
  </si>
  <si>
    <t>A scheduled action should not be removed without good reason, as 'downlinking of images' is a critical action for the satellite to perform. However, it could potentially be replaced with one of the other actions, if their constraints are satisfied. 'Image taking' requires sufficient available memory, land to be visible and land to be in daylight in order to be scheduled - based on the schedule these conditions are met, so could be scheduled. For 'processing of images' to take place there must be sufficient available memory and unprocessed images in memory - these conditions are also met, so this action could also be scheduled. Finally, an 'idle' action can only be scheduled if no other action is possible - as 3 different actions have their constraints satisfied an 'idle' action cannot be scheduled. To summarise, 'downlinking of images', 'image taking' and 'processing of images' can all be scheduled to execute at time 2231, however the impact to schedule overall should be considered before replacing the existing scheduled action of 'downlinking of images'.</t>
  </si>
  <si>
    <t>The action "downlinking" can indeed be removed at the time stated, 22:31, as there are processed images in memory (indicated by "pr_in_memory": "2201.8") and there is access to a ground station (indicated by "access": "True"). Therefore, the images can be sent to the ground station, reducing the memory used in the satellite. This action will only be executed if the current memory capacity after downlinking does not exceed the maximum capacity, which is the case here since the current capacity after downlinking is "1402098.0", which is less than the max capacity of "1920000". In conclusion, the downlinking process can be removed because the conditions allow for the process to take place at that time, freeing up memory in the satellite.</t>
  </si>
  <si>
    <t>At 2446, downlinking of images is scheduled; could processing of images be scheduled instead at that time?</t>
  </si>
  <si>
    <t>match
    $st = 2020-12-03T00:40:46;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</si>
  <si>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For 'processing of images' to be scheduled there must be sufficient memory available and unprocessed images in memory. According to the schedule, there are 116 unprocessed images in memory and plenty of memory capacity for processing to take place. Therefore it is possible for the action 'processing of images' to take the place of 'downlinking of images', but the overall impact of the schedule must be analysed before making the decision.</t>
  </si>
  <si>
    <t>The action at the timestamp 2020-12-03 00:40:46 (or 2446 in another format) is downlinking, indicated by "name":"downlinked". To determine whether processing of images can be scheduled instead, we need to look at the conditions for image processing:
1. There is enough available memory
2. There are unprocessed images in memory.
The available memory at this point can be retrieved by subtracting the current_capacity from the overall max_capacity (1920000 - 1372576 = 547424).
Next, we calculate the number of unprocessed images in memory by subtracting the processed images from the total images in memory. For processed images, we have the value pr_in_memory = 2120, and considering 1 processed image size is 10.75, it gives the total number of processed images as 2120/10.75 = 197.2. Total images in memory, im_in_memory, is 316.19. So the number of unprocessed images is 316.19 - 197.2 = 118.99. 
Given that processing uses 250 of the memory, as long as the available memory is more than 250 and there are unprocessed images, image processing can be scheduled. In this case, both these conditions meet. 
So, yes, processing of images could be scheduled instead of downlinking at 2446.</t>
  </si>
  <si>
    <t>Considering there is processing at 3171 followed by taking of images at 3191, could downlinking be scheduled at 3191?</t>
  </si>
  <si>
    <t>match
    $st &gt;= 2020-12-03T00:52:51; # Start time queried
    $st &lt;= 2020-12-03T00:53:16;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</si>
  <si>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To schedule the 'downlinking of images' the satellite must have access to a ground station and have processed images in memory. At time 3191 there are 211 processed images in memory, but the satellite does not have access to a ground station and as such cannot be scheduled. The existing schedule should continue.</t>
  </si>
  <si>
    <t>Looking at the dataset we see that the processing action takes place at timestamp '2020-12-03 00:52:51' which corresponds to the '3171' interval. After this, image taking takes place at the timestamp '2020-12-03 00:53:11' which corresponds to the '3191' interval. 
Now, the question asks if downlinking could be scheduled at the '3191' interval after these two actions. To schedule downlinking, we need there to be access to a ground station (according to 'access') and at least 1 processed image in memory. 
Looking at data shown at the '3191' timestamp, which corresponds to the 6th row in data, we see that we don't have access to a ground station (as 'access' is false) and the total processed images in memory ('pr_in_memory') is 2236.6 images, which tells us there are indeed processed images in memory. 
However, since the requirement of having access to a ground station is not satisfied (as we can see that 'access' is 'False'), we cannot schedule a downlinking action at this time. Therefore, the answer to the question is No, a downlinking cannot be scheduled at '3191'.</t>
  </si>
  <si>
    <t>If there's an idle period at 7581, can downlinking of images be scheduled instead?</t>
  </si>
  <si>
    <t>match
    $st = 2020-12-03T02:06:21;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</si>
  <si>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The 'downlinking of images' is already scheduled at time 7581 instead of an 'idle' action, or any other action, so the conditions for the action are already satisfied.</t>
  </si>
  <si>
    <t>At the time stamp 7581 which is equivalent to "2020-12-03 02:06:21", a downlinking session was already in progress as the action name provided is "downlinked". During this session, the satellite was in access with a ground station (access=True) and has 3080.4 units of processed images in the memory (pr_in_memory=3080.4) which is above 0, fulfilling the conditions for downlinking.
The available capacity at this time is 1676852.0 units from the maximum of 1920000 units (current_capacity=1676852.0). While the idle state does not consume memory, downlinking will reduce memory, and in this case, 560 units (dl_size) will be downlinked for the session.
Looking at the total images taken (im_total_taken=2054) and the images currently in the memory (im_in_memory=340.07), we can conclude that a significant number have been processed and downlinked.
Hence, at this time, downlinking is in session and an idle period cannot be scheduled, as memory and ground station access conditions are being adequately utilized for image downlinking. Similarly, there's no need to schedule an idle period at this time slot as per the existing scenario.</t>
  </si>
  <si>
    <t>Given that processing is scheduled at 4801, would it be possible to replace it with taking of images at that same time?</t>
  </si>
  <si>
    <t>match
    $st = 2020-12-03T01:20:01;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</si>
  <si>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For 'image taking' to be scheduled there must be visibility of land, the land to be in daylight and sufficient memory onboard. At time 4801 there is enough available memory and the satellite has visibility of land, which is also in daylight. This means that 'image taking' can replace processing at this time, however the knock on impact to the schedule should be considered before making a final decision.</t>
  </si>
  <si>
    <t>The provided data suggests that processing is scheduled to happen at 4801 (timeofday = 01:20:01), during this time, it appears that there are daylight and land visibility (conditions needed for the satellite to take pictures), however, it's important to look at the system's memory to understand if it would support image taking.
The current_capacity at this time is 1519572.0 and taking an image will use 2688 of memory. Therefore, additional memory required would be 1519572.0 + 2688 = 1522260.
But, the maximum memory (max_capacity) allowed in the system is 1920000 which is significantly larger than 1522260. Also the memory after taking the image remains within the limit (1920000 - 1522260 = 397740 ).
So with the available conditions at this timestamp (4801), and the available memory within the satellite, it would indeed be possible to replace processing with the taking of images. The resulting action would not exceed the maximum memory limit of the satellite.</t>
  </si>
  <si>
    <t>Is it possible to remove the scheduled processing at 4961 and have an idle period instead?</t>
  </si>
  <si>
    <t>match
    $st = 2020-12-03T01:22:41;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</si>
  <si>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An 'idle' action must only be scheduled when no other action is possible. As the conditions for 'processing of images' are already met and the action is scheduled this should remain in place unless the satellite conditions unexpectedly change.</t>
  </si>
  <si>
    <t>Given the conditions from the support file, according to the code output for schedule at 4961:
- During this processing time, the satellite still has sufficient memory with a current capacity of 1534886.0. For processing to occur, it only needs 250 of the memory which is available. 
- There are also unprocessed images in the memory. This is evident from 'im_in_memory' being 351.91 and 'pr_in_memory' being 2576.6. The unprocessed images can be calculated as 'im_in_memory' - ('pr_in_memory'/10.75). 
However, the question asks us if 'processing' can be replaced with an 'idle' period. The satellite can proceed to an idle state if no other action can be taken. Since the conditions for processing are fulfilled with enough memory and unprocessed images, this implies that 'processing' can indeed take place at 4961. 
Therefore, based on the provided data and the condition for 'idle', it wouldn't be possible to remove the 'processing' at time 4961 and replace it with an 'idle' period. For an 'idle' period to happen, no other action should be possible, but since 'processing' is possible, 'idle' cannot take place.</t>
  </si>
  <si>
    <t>Can downlinking of images be introduced at 5116, which is currently scheduled for taking of images?</t>
  </si>
  <si>
    <t>match
    $st = 2020-12-03T01:25:16;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</si>
  <si>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To be able to schedule a 'downlinking of images' action there must be processed images in memory and the satellite needs access to a ground station. At time 5116 there are 246 processed images in memory, although the satellite does not have access to a ground station so is unable to schedule the action for this time and replace the existing action of 'image taking'.</t>
  </si>
  <si>
    <t>At the time of 5116 (2020-12-03 01:25:16), the satellite is scheduled to take an image as per the provided schedule. However, the question is asking if it is possible to change this to downlinking of images.
For downlinking to occur, we need two conditions to be met: 
1. Access to a ground station should be True (it is False in this case)
2. There should be at least one processed image in memory. The number of processed images in memory is pr_in_memory/10.57 = 2603.6/10.57 = approx 246. 
So, there are enough processed images in memory for downlinking but we do not have access to a ground station. Therefore, downlinking cannot be introduced at 5116, given the current status. The satellite must continue taking images as scheduled.</t>
  </si>
  <si>
    <t>Can processing be interrupted at 5276 to schedule taking of images?</t>
  </si>
  <si>
    <t>match
    $st = 2020-12-03T01:27:56;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</si>
  <si>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For the satellite to perform an 'image taking' action there must be sufficient memory available, along with visibility of land and for the land to be in daylight. At time 5276 the satellite does have sufficient available memory and is in an area of daylight, but land is not visible so the action cannot be scheduled at this time.</t>
  </si>
  <si>
    <t>At the given timestamp (2020-12-03 01:27:56), the satellite is already executing the 'processing' action. We know this because 'processed' is indicated under the 'name' field. 
To be able to interrupt the processing for taking images, the conditions for taking images need to be satisfied:
1. There should be enough available memory onboard 
2. Land should be visible (land_visibility) 
3. Sunlight should be available for exposure (daylight)
Firstly, the 'current_capacity' is 1567702, and taking an image would require 2688 units of memory. Therefore, there is enough memory onboard to interrupt the processing and take images.
However, the 'land_visibility' field indicates 'False', which tells us that the land is not visible. The 'daylight' field tells us 'True', meaning there is sunlight exposure. 
Hence, because of the visibility of land being 'False', it is not possible to interrupt the processing at 5276 to schedule taking of images because not all conditions for image taking are satisfied.</t>
  </si>
  <si>
    <t>Is there room to add taking of images immediately after the processing period at 5311?</t>
  </si>
  <si>
    <t>match
    $st = 2020-12-03T01:28:31;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</si>
  <si>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Whenever an 'image taking' action is required or desired, there must be memory available, land visible and that land to be in daylight. At time 5311 land is not visible, despite the satellite being in an area of daylight and sufficient memory available. Therefore, 'image taking' cannot be scheduled in place of any other action at this time.</t>
  </si>
  <si>
    <t>The processing period at 5311 ends at "2020-12-03 01:28:36". The parameters after this processing period are:
- current_capacity: 1569452 (This is memory used currently)
- daylight: True (This is necessary for image taking)
- land_visibility: False (This is necessary for image taking)
- pr_in_memory: 2639.6 (Processed images in memory)
- im_in_memory: 341.11 (Images in memory which might be processed or unprocessed)
Next, we calculate the unprocessed images: 
Unprocessed images = im_in_memory - (pr_in_memory/10.75) = 341.11 - (2639.6/10.75) = 341.11 - 245.75 = 95.36
Here, the assumption is image taking will use 2688 of memory. So, let's check the available memory after the processing period:
Available memory = max_capacity - current_capacity = 1920000 - 1569452 = 350548
We can see that the available memory 350548 is more than the memory required for image taking, 2688. However, land_visibility is False. 
Image taking can only occur when land is visible. Thus, despite having enough memory, immediately after the processing period at 5311, images cannot be taken due to lack of land visibility. Therefore, there is no room to add taking of images immediately after the processing period at 5311.</t>
  </si>
  <si>
    <t>At 5171, taking of images is scheduled. Could this be replaced by downlinking of images?</t>
  </si>
  <si>
    <t>match
    $st = 2020-12-03T01:26:11;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</si>
  <si>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For a 'downlinking of images' action to be scheduled and executed there must be access to a ground station and processed images in the memory of the satellite. At time 5171, there is no access to a ground station, so the action cannot be scheduled, although there are 247 processed images in memory.</t>
  </si>
  <si>
    <t>At the timestamp 5171 (which corresponds to "2020-12-03 01:26:11"), the scheduled action is image taking. If we want to replace this action with downlinking images, we need to check a few conditions according to the constraints mentioned:
1) There is access to a ground station: 
The "access" field at the timestamp is "False". This means that there is no access to a ground station, which makes downlinking impossible.
2) There is at least 1 processed image in memory:
The "pr_in_memory" field is "2613.6" which exceeds the size of a single image. This suggests that there are processed images in memory. 
Given that the access to a ground station is not available at this time, the image taking cannot be replaced by downlinking of images at the given timestamp.</t>
  </si>
  <si>
    <t>If we have processing at 5456, can we switch to an idle period at that time?</t>
  </si>
  <si>
    <t>match
    $st = 2020-12-03T01:30:56;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</si>
  <si>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Scheduling an 'idle' action should be a last resort, only when no other action is possible, though it has no other requirements to be scheduled. As 'processing of images' is already scheduled, it's constraints are met and should therefore remain in place to be executed as planned, even though scheduling an 'idle' action in its place would slightly reduce the memory consumption on-board.</t>
  </si>
  <si>
    <t>The data provided indicates that processing is happening at 01:30:56 (which equates to 5456 in hhmmss format). The current memory capacity at this time is 1576702.0 units out of the maximum 1920000 units.
In terms of switching to an idle period at 5456, the constraints for the idle action are that none of the other actions can take place at the same time. 
During processing, the satellite requires a minimum of 250 memory units to process an image. Given the current memory capacity during this processing period (1576702.0 units), there should be enough memory to continue processing without switching to an idle period. 
Moreover, 'land_visibility' and 'access' are False, meaning the satellite cannot perform image taking or downlinking respectively.
Therefore, based on these figures, we can't switch to an idle period at 5456 because the satellite can still perform processing, and the conditions for the other actions are not met.</t>
  </si>
  <si>
    <t>Considering there's idle at 8311, can we schedule taking of images right before downlinking at 8316?</t>
  </si>
  <si>
    <t>match
    $st &gt;= 2020-12-03T02:18:31; # Start time queried
    $st &lt;= 2020-12-03T02:18:36; # End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</si>
  <si>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Referencing the schedule shows that in fact the 'taking of images' action is already scheduled at time 8311, rather than an 'idle' action, so the proposed replacement by the question is already in place and does not need to be considered further.</t>
  </si>
  <si>
    <t>Based on the information provided, the action of taking an image happens at a timestamp "2020-12-03 02:18:31" and uses up 2688 memory units, leaving a current_capacity of 1498016.0 memory units. 
The action of downlinking (downlinked) happens right after at the timestamp "2020-12-03 02:18:36" and does not use additional memory units but rather reduces the memory (downlinks 560 memory units), leaving a final current_capacity of 1495216.0 memory units.
The conditions that there's daylight, land is visible, and access to a ground station are all true during these actions. There are images in memory (305.11 and 304.59 respectively). 
Therefore, based on these conditions, if there's an idle at "8311" (assuming the question refers to "2020-12-03 02:18:31"), it's indeed possible to schedule taking of images right before downlinking at "8316" (assuming the question refers to "2020-12-03 02:18:36"), as shown by the data. Note that this response assumes that the time format "8311" and "8316" corresponds to "2020-12-03 02:18:31" and "2020-12-03 02:18:36" respectively.</t>
  </si>
  <si>
    <t>Is it feasible to have an idle time at 5711 instead of the planned processing?</t>
  </si>
  <si>
    <t>match
    $st = 2020-12-03T01:35:11;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</si>
  <si>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The requirement for an 'idle' action to be scheduled in place of any other action is for no other action to be possible at that time. As 'processing of images' is already scheduled at time 5711, 'idle' cannot be scheduled in its place.</t>
  </si>
  <si>
    <t>The planned action at the timestamp 5711 (or 2020-12-03 01:35:11) is processing. Now to replace this with an idle time, we need to ensure that it doesn't violate the constraints of the problem.
The constraints for entering an Idle state are:
1. There's not enough memory for any other action.
2. There are no unprocessed images in memory.
3. There's no access to a ground station or no processed image in memory to be downlinked.
4. land_visibility and daylight are not both true to be able to take an image.
Now let's check these conditions at the timestamp 5711:
1. The current_capacity is 1589452 out of max_capacity of 1920000, hence there's enough memory for any other action.
2. Unprocessed images = Total images in memory - processed images = 341.11 - (2719.6/10.75) = approximately 85. This number is positive, hence there are unprocessed images in the memory.
3. access is False which means the satellite can't downlink at this moment.
4. land_visibility is False and daylight is True, hence the satellite can't take an image at this moment.
Even though conditions 3 and 4 are met, the conditions 1 and 2 violate the constraints for the satellite to be idle. Hence, it is not feasible to have an idle time at 5711 instead of the planned processing.</t>
  </si>
  <si>
    <t>Would scheduling taking of images be possible at 7926 where processing is currently planned?</t>
  </si>
  <si>
    <t>match
    $st = 2020-12-03T02:12:06;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</si>
  <si>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To explore the possibility of scheduling 'image taking' it is necessary to ensure there is sufficient memory available on board the satellite, that land is visible and is in daylight. As per the schedule, all constraints are met with the exception of land being visible. Without land being visible the action cannot be scheduled in place of any other and the original plan should continue.</t>
  </si>
  <si>
    <t>The schedule indicates that "processing" is set to occur at timestamp "2020-12-03 02:12:06". To determine whether an image can be taken at this time, we need to verify the prerequisites for image taking.
The prerequisites for the image taking action are;
1. Enough available memory (requiring 2688 of memory)
2. Land visibility to be True
3. Daylight to be True
Now, looking at the given data extract;
1. Memory: The current memory used is 1574540.0 while the maximum memory should not exceed 1920000. This means we have enough available memory for image taking as it only requires 2688 of memory.
2. Daylight: The daylight is listed as True - so this condition is also met.
3. Land Visibility: The land visibility is listed as False. Thus, this condition is not met.
Therefore, given these circumstances, it is not possible to take images at timestamp '7926' in this context because even though there is enough memory and daylight, the land is not visible.</t>
  </si>
  <si>
    <t>At 8261, if idle is scheduled, can it be replaced with downlinking of images?</t>
  </si>
  <si>
    <t>match
    $st = 2020-12-03T02:17:41; # Time queried (8261 seconds)
    $a isa action, has name $n, has a_timestamp $at;
    $ret isa $ret-type;
    {$n contains 'idle'; $x isa idle,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</si>
  <si>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The schedule states that the action 'taking images' is scheduled at time 8261, so there is not possibility for an 'idle' action to be scheduled. Although, the schedule also confirms that the conditions for 'downlinking of images' to be executed are met (processed images are available and the satellite has access to a ground station) so this action could be scheduled at time 8261 instead of 'taking images', however the overall impact to the schedule should be considered before making the decision.</t>
  </si>
  <si>
    <t>At 8261, if idle is scheduled, can it be replaced with downlinking of images?
The given data at the time 8261 (2020-12-03 02:17:41) shows that the action scheduled is image taking. Although the question provides a hypothetical situation of idle action, the actual scheduled action is image taking, so the question does not align with the provided data. 
However, assuming that the scheduled action were idle, we can determine if it could be replaced with downlinking of images by looking at the conditions for downlinking.
To perform downlinking, there must be access to a ground station and at least 1 processed image in memory. From the data, we can see that there is access to a ground station (access: True). There are also processed images in memory (pr_in_memory: 2759.0, which equates to approximately 260 processed images applying conversion factor of 10.57). 
Given these conditions, If idle were the scheduled action at this time, it could indeed be replaced with downlinking of images.</t>
  </si>
  <si>
    <t>Can processing be scheduled at 7596 where downlinking is currently planned?</t>
  </si>
  <si>
    <t>match
    $st = 2020-12-03T02:06:36;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</si>
  <si>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For a 'processing of images' action to be schedule, there must first be available memory onboard the satellite. As this condition is met, there must also be unprocessed images in memory, which is also true. As there are no other requirements for 'processing of images' to be considered for scheduling, it is possible for this to take the position in the schedule of 'downlinking of images' at time 7596, however, the knock-on impact to the schedule by doing the replacement should be thought through before committing to the decision.</t>
  </si>
  <si>
    <t>Given the provided data from the schedule at the timestamp 7596 (2020-12-03 02:06:36), the current action planned is downlinking. Downlinking is possible as mentioned in the problem because access to a ground station is available (access = True) and there are processed images in memory (pr_in_memory &gt; 0).
To decide if processing can be scheduled at this time instead, we have to ensure two conditions are met: 
1. the satellite has enough memory 
2. there exist unprocessed images in the memory. 
The current memory used is 1671502.0 and the maximum allowed is 1920000. The operation of processing requires 250 memory units, thus the satellite has enough memory to perform image processing. 
The number of unprocessed images is "im_in_memory - (pr_in_memory/10.75)", which is 339.03- (3070.2/10.75)=  22.92. Since the number of unprocessed images calculated is greater than 0, this means unprocessed images do exist in the memory.
Based on these conditions, we can conclude that we can schedule processing at 7596 where downlinking is currently planned. It meets both the conditions required for processing - availability of memory and presence of unprocessed images.</t>
  </si>
  <si>
    <t>If there's processing scheduled at 7771, can it be replaced by an idle period?</t>
  </si>
  <si>
    <t>match
    $st = 2020-12-03T02:09:31;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</si>
  <si>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Given that taking of images is scheduled at 8311, is it possible to schedule processing instead?</t>
  </si>
  <si>
    <t>match
    $st = 2020-12-03T02:18:31;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</si>
  <si>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Can we replace the idle period at 7586 with downlinking of images?</t>
  </si>
  <si>
    <t>match
    $st = 2020-12-03T02:06:26; # Time queried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</si>
  <si>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2020-12-03 05:44:16</t>
  </si>
  <si>
    <t>52.638976</t>
  </si>
  <si>
    <t>82.768199</t>
  </si>
  <si>
    <t>4131</t>
  </si>
  <si>
    <t>1291900.0</t>
  </si>
  <si>
    <t>2020-12-03 05:44:21</t>
  </si>
  <si>
    <t>1898.958333</t>
  </si>
  <si>
    <t>2468.4</t>
  </si>
  <si>
    <t>2128.534226</t>
  </si>
  <si>
    <t>2150</t>
  </si>
  <si>
    <t>254.07</t>
  </si>
  <si>
    <t>52.349975</t>
  </si>
  <si>
    <t>82.628301</t>
  </si>
  <si>
    <t>4132</t>
  </si>
  <si>
    <t>1294588.0</t>
  </si>
  <si>
    <t>2020-12-03 05:44:26</t>
  </si>
  <si>
    <t>255.07</t>
  </si>
  <si>
    <t>2151</t>
  </si>
  <si>
    <t>2020-12-03 18:03:21</t>
  </si>
  <si>
    <t>2041.666667</t>
  </si>
  <si>
    <t>-67.301893</t>
  </si>
  <si>
    <t>-134.291358</t>
  </si>
  <si>
    <t>13000</t>
  </si>
  <si>
    <t>1145538.0</t>
  </si>
  <si>
    <t>2020-12-03 18:03:26</t>
  </si>
  <si>
    <t>1973.0</t>
  </si>
  <si>
    <t>2225.167411</t>
  </si>
  <si>
    <t>2339</t>
  </si>
  <si>
    <t>300.59</t>
  </si>
  <si>
    <t>2020-12-03 00:52:46</t>
  </si>
  <si>
    <t>15.241065</t>
  </si>
  <si>
    <t>146.664549</t>
  </si>
  <si>
    <t>633</t>
  </si>
  <si>
    <t>1408566.0</t>
  </si>
  <si>
    <t>2020-12-03 00:52:51</t>
  </si>
  <si>
    <t>2232.6</t>
  </si>
  <si>
    <t>1923.270089</t>
  </si>
  <si>
    <t>2032</t>
  </si>
  <si>
    <t>319.11</t>
  </si>
  <si>
    <t>2020-12-03 00:42:06</t>
  </si>
  <si>
    <t>52.823477</t>
  </si>
  <si>
    <t>158.382912</t>
  </si>
  <si>
    <t>505</t>
  </si>
  <si>
    <t>1369252.0</t>
  </si>
  <si>
    <t>2020-12-03 00:42:11</t>
  </si>
  <si>
    <t>2107.6</t>
  </si>
  <si>
    <t>1911.644345</t>
  </si>
  <si>
    <t>2029</t>
  </si>
  <si>
    <t>316.11</t>
  </si>
  <si>
    <t>2020-12-03 00:37:11</t>
  </si>
  <si>
    <t>1704.166667</t>
  </si>
  <si>
    <t>69.449003</t>
  </si>
  <si>
    <t>171.769763</t>
  </si>
  <si>
    <t>446</t>
  </si>
  <si>
    <t>1402098.0</t>
  </si>
  <si>
    <t>2020-12-03 00:37:16</t>
  </si>
  <si>
    <t>2201.8</t>
  </si>
  <si>
    <t>1908.947173</t>
  </si>
  <si>
    <t>2021</t>
  </si>
  <si>
    <t>319.55</t>
  </si>
  <si>
    <t>2020-12-03 00:40:46</t>
  </si>
  <si>
    <t>1713.541667</t>
  </si>
  <si>
    <t>57.42512</t>
  </si>
  <si>
    <t>160.883767</t>
  </si>
  <si>
    <t>489</t>
  </si>
  <si>
    <t>1372576.0</t>
  </si>
  <si>
    <t>2020-12-03 00:40:51</t>
  </si>
  <si>
    <t>2120.0</t>
  </si>
  <si>
    <t>1910.714286</t>
  </si>
  <si>
    <t>2027</t>
  </si>
  <si>
    <t>316.19</t>
  </si>
  <si>
    <t>Considering there is processing at 3171 followed by  taking of images at 3191, could downlinking be scheduled at 3191?</t>
  </si>
  <si>
    <t>14.944954</t>
  </si>
  <si>
    <t>146.596099</t>
  </si>
  <si>
    <t>634</t>
  </si>
  <si>
    <t>1408816.0</t>
  </si>
  <si>
    <t>2020-12-03 00:52:56</t>
  </si>
  <si>
    <t>2233.6</t>
  </si>
  <si>
    <t>1923.363095</t>
  </si>
  <si>
    <t>14.648827</t>
  </si>
  <si>
    <t>146.52778</t>
  </si>
  <si>
    <t>635</t>
  </si>
  <si>
    <t>1409066.0</t>
  </si>
  <si>
    <t>2020-12-03 00:53:01</t>
  </si>
  <si>
    <t>2234.6</t>
  </si>
  <si>
    <t>1923.456101</t>
  </si>
  <si>
    <t>14.352684</t>
  </si>
  <si>
    <t>146.459588</t>
  </si>
  <si>
    <t>636</t>
  </si>
  <si>
    <t>1409316.0</t>
  </si>
  <si>
    <t>2020-12-03 00:53:06</t>
  </si>
  <si>
    <t>2235.6</t>
  </si>
  <si>
    <t>1923.549107</t>
  </si>
  <si>
    <t>1715.626</t>
  </si>
  <si>
    <t>14.056526</t>
  </si>
  <si>
    <t>146.39152</t>
  </si>
  <si>
    <t>637</t>
  </si>
  <si>
    <t>1409566.0</t>
  </si>
  <si>
    <t>2020-12-03 00:53:11</t>
  </si>
  <si>
    <t>1923.642113</t>
  </si>
  <si>
    <t>2020-12-03 00:53:16</t>
  </si>
  <si>
    <t>13.464168</t>
  </si>
  <si>
    <t>146.255745</t>
  </si>
  <si>
    <t>639</t>
  </si>
  <si>
    <t>1412504.0</t>
  </si>
  <si>
    <t>2020-12-03 00:53:21</t>
  </si>
  <si>
    <t>2237.6</t>
  </si>
  <si>
    <t>1923.735119</t>
  </si>
  <si>
    <t>2033</t>
  </si>
  <si>
    <t>320.11</t>
  </si>
  <si>
    <t>13.760354</t>
  </si>
  <si>
    <t>146.323573</t>
  </si>
  <si>
    <t>638</t>
  </si>
  <si>
    <t>1412254.0</t>
  </si>
  <si>
    <t>2236.6</t>
  </si>
  <si>
    <t>2020-12-03 02:06:21</t>
  </si>
  <si>
    <t>1716.666667</t>
  </si>
  <si>
    <t>66.131618</t>
  </si>
  <si>
    <t>-73.851637</t>
  </si>
  <si>
    <t>1516</t>
  </si>
  <si>
    <t>1676852.0</t>
  </si>
  <si>
    <t>2020-12-03 02:06:26</t>
  </si>
  <si>
    <t>3080.4</t>
  </si>
  <si>
    <t>2003.162202</t>
  </si>
  <si>
    <t>340.07</t>
  </si>
  <si>
    <t>2020-12-03 01:20:01</t>
  </si>
  <si>
    <t>-78.355859</t>
  </si>
  <si>
    <t>90.891205</t>
  </si>
  <si>
    <t>960</t>
  </si>
  <si>
    <t>1519572.0</t>
  </si>
  <si>
    <t>2020-12-03 01:20:06</t>
  </si>
  <si>
    <t>2547.6</t>
  </si>
  <si>
    <t>1952.566964</t>
  </si>
  <si>
    <t>2044</t>
  </si>
  <si>
    <t>331.11</t>
  </si>
  <si>
    <t>2020-12-03 01:22:41</t>
  </si>
  <si>
    <t>1642.708333</t>
  </si>
  <si>
    <t>-81.353582</t>
  </si>
  <si>
    <t>36.906923</t>
  </si>
  <si>
    <t>992</t>
  </si>
  <si>
    <t>1534886.0</t>
  </si>
  <si>
    <t>2020-12-03 01:22:46</t>
  </si>
  <si>
    <t>2576.6</t>
  </si>
  <si>
    <t>1882.34747</t>
  </si>
  <si>
    <t>351.91</t>
  </si>
  <si>
    <t>2020-12-03 01:25:16</t>
  </si>
  <si>
    <t>-76.395048</t>
  </si>
  <si>
    <t>-5.564162</t>
  </si>
  <si>
    <t>1023</t>
  </si>
  <si>
    <t>1552388.0</t>
  </si>
  <si>
    <t>2020-12-03 01:25:21</t>
  </si>
  <si>
    <t>2603.6</t>
  </si>
  <si>
    <t>1957.775298</t>
  </si>
  <si>
    <t>2051</t>
  </si>
  <si>
    <t>338.11</t>
  </si>
  <si>
    <t>2020-12-03 01:27:56</t>
  </si>
  <si>
    <t>-68.228467</t>
  </si>
  <si>
    <t>-22.440355</t>
  </si>
  <si>
    <t>1055</t>
  </si>
  <si>
    <t>1567702.0</t>
  </si>
  <si>
    <t>2020-12-03 01:28:01</t>
  </si>
  <si>
    <t>2632.6</t>
  </si>
  <si>
    <t>1960.47247</t>
  </si>
  <si>
    <t>2020-12-03 01:28:31</t>
  </si>
  <si>
    <t>-66.3154</t>
  </si>
  <si>
    <t>-24.645878</t>
  </si>
  <si>
    <t>1062</t>
  </si>
  <si>
    <t>1569452.0</t>
  </si>
  <si>
    <t>2020-12-03 01:28:36</t>
  </si>
  <si>
    <t>2639.6</t>
  </si>
  <si>
    <t>1961.123512</t>
  </si>
  <si>
    <t>2020-12-03 01:26:11</t>
  </si>
  <si>
    <t>-73.741936</t>
  </si>
  <si>
    <t>-13.123936</t>
  </si>
  <si>
    <t>1034</t>
  </si>
  <si>
    <t>1557576.0</t>
  </si>
  <si>
    <t>2020-12-03 01:26:16</t>
  </si>
  <si>
    <t>2613.6</t>
  </si>
  <si>
    <t>1958.705357</t>
  </si>
  <si>
    <t>2052</t>
  </si>
  <si>
    <t>339.11</t>
  </si>
  <si>
    <t>2020-12-03 01:30:56</t>
  </si>
  <si>
    <t>-58.181254</t>
  </si>
  <si>
    <t>-31.247029</t>
  </si>
  <si>
    <t>1091</t>
  </si>
  <si>
    <t>1576702.0</t>
  </si>
  <si>
    <t>2020-12-03 01:31:01</t>
  </si>
  <si>
    <t>2668.6</t>
  </si>
  <si>
    <t>1963.820685</t>
  </si>
  <si>
    <t>2020-12-03 02:18:31</t>
  </si>
  <si>
    <t>1754.6875</t>
  </si>
  <si>
    <t>67.433457</t>
  </si>
  <si>
    <t>144.017969</t>
  </si>
  <si>
    <t>1662</t>
  </si>
  <si>
    <t>1498016.0</t>
  </si>
  <si>
    <t>2020-12-03 02:18:36</t>
  </si>
  <si>
    <t>2741.6</t>
  </si>
  <si>
    <t>2009.672619</t>
  </si>
  <si>
    <t>2057</t>
  </si>
  <si>
    <t>305.11</t>
  </si>
  <si>
    <t>1755.208333</t>
  </si>
  <si>
    <t>67.158992</t>
  </si>
  <si>
    <t>143.70158</t>
  </si>
  <si>
    <t>1663</t>
  </si>
  <si>
    <t>1495216.0</t>
  </si>
  <si>
    <t>2020-12-03 02:18:41</t>
  </si>
  <si>
    <t>2736.0</t>
  </si>
  <si>
    <t>304.59</t>
  </si>
  <si>
    <t>2020-12-03 01:35:11</t>
  </si>
  <si>
    <t>-43.471895</t>
  </si>
  <si>
    <t>-38.115075</t>
  </si>
  <si>
    <t>1142</t>
  </si>
  <si>
    <t>1589452.0</t>
  </si>
  <si>
    <t>2020-12-03 01:35:16</t>
  </si>
  <si>
    <t>2719.6</t>
  </si>
  <si>
    <t>1968.563988</t>
  </si>
  <si>
    <t>2020-12-03 02:12:06</t>
  </si>
  <si>
    <t>1737.5</t>
  </si>
  <si>
    <t>81.276228</t>
  </si>
  <si>
    <t>-132.953468</t>
  </si>
  <si>
    <t>1585</t>
  </si>
  <si>
    <t>1574540.0</t>
  </si>
  <si>
    <t>2020-12-03 02:12:11</t>
  </si>
  <si>
    <t>2884.4</t>
  </si>
  <si>
    <t>2005.766369</t>
  </si>
  <si>
    <t>2055</t>
  </si>
  <si>
    <t>320.27</t>
  </si>
  <si>
    <t>2020-12-03 02:17:41</t>
  </si>
  <si>
    <t>1752.604167</t>
  </si>
  <si>
    <t>70.143388</t>
  </si>
  <si>
    <t>147.603708</t>
  </si>
  <si>
    <t>1652</t>
  </si>
  <si>
    <t>1505278.0</t>
  </si>
  <si>
    <t>2020-12-03 02:17:46</t>
  </si>
  <si>
    <t>2759.0</t>
  </si>
  <si>
    <t>2009.207589</t>
  </si>
  <si>
    <t>2056</t>
  </si>
  <si>
    <t>306.19</t>
  </si>
  <si>
    <t>2020-12-03 02:06:36</t>
  </si>
  <si>
    <t>1717.708333</t>
  </si>
  <si>
    <t>66.959306</t>
  </si>
  <si>
    <t>-74.748233</t>
  </si>
  <si>
    <t>1519</t>
  </si>
  <si>
    <t>1671502.0</t>
  </si>
  <si>
    <t>2020-12-03 02:06:41</t>
  </si>
  <si>
    <t>3070.2</t>
  </si>
  <si>
    <t>2003.255208</t>
  </si>
  <si>
    <t>339.03</t>
  </si>
  <si>
    <t>2342.354911</t>
  </si>
  <si>
    <t>1974.0</t>
  </si>
  <si>
    <t>2826</t>
  </si>
  <si>
    <t>2468</t>
  </si>
  <si>
    <t>246.79</t>
  </si>
  <si>
    <t>312.59</t>
  </si>
  <si>
    <t>2158.854167</t>
  </si>
  <si>
    <t>-67.574897</t>
  </si>
  <si>
    <t>-134.610004</t>
  </si>
  <si>
    <t>13001</t>
  </si>
  <si>
    <t>1145788.0</t>
  </si>
  <si>
    <t>2020-12-03 18:03:31</t>
  </si>
  <si>
    <t>2342.447917</t>
  </si>
  <si>
    <t>2583.333333</t>
  </si>
  <si>
    <t>thread_5sfjN71rLBjrmuGSZgsd3OH6, run_id = run_id = run_YMdMtYtDPFOSQNtxbE8GJjUr</t>
  </si>
  <si>
    <t>Up to time 3201 seconds, how many intervals of idleness are observed in the satellite’s schedule?</t>
  </si>
  <si>
    <t>match
    $at &lt;= 2020-12-03T00:53:21; # Time queried
    $a isa action, has name $n, has a_timestamp $at;
    {$n contains 'idle'; $x isa idle, has $ret;};
    get $n, $at; 
    count;</t>
  </si>
  <si>
    <t>using the data provided, there are no intervals for idleness before 3201 seconds.</t>
  </si>
  <si>
    <t>The satellite's schedule did not have any period of idleness up to time 3201 seconds. This means that during the given duration the satellite was always occupied with one of the three actions - Image taking, Processing, or Downlinking. There was always sufficient memory, appropriate conditions, and tasks (such as images to be processed or downlinked) that kept the satellite busy. Hence, no intervals of idleness were observed.</t>
  </si>
  <si>
    <t>Between the times 2231 and 2241 seconds, can the satellite switch from its current task to downlinking images? Consider that each action takes 5 seconds to execute</t>
  </si>
  <si>
    <t>match
    $st &gt;= 2020-12-03T00:37:11;
    $st &lt;= 2020-12-03T00:37:21;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sort $st asc;</t>
  </si>
  <si>
    <t xml:space="preserve">Between the times 2231 and 2241, the conditions for the downlinking actions are met, these are: ground station access and processed images in memory. Since these conditions are true, the schedule can be updated from processing images to downlinking at time 37:16 (2236 seconds). </t>
  </si>
  <si>
    <t>Based on the provided results, we can analyze the relevant information to determine if the satellite can switch from its current task to downlinking images between the times 2231 and 2241 seconds.
First, let's look at the "current_capacity" values. At time 2231 seconds, the current capacity is 1402098.0, and at time 2241 seconds, the current capacity is 1405036.0. Both of these values are below the maximum capacity of 1920000, so the memory constraint is not an issue.
Next, we need to check the conditions for downlinking images. The "access" value is True, indicating that there is access to a ground station. We also need to have at least 1 processed image in memory for downlinking. The "pr_in_memory" values at time 2231 seconds and 2241 seconds are 2201.8 and 2202.8, respectively. These values are greater than 1, so the condition for downlinking is satisfied.
Therefore, based on the given information, the satellite can switch from its current task to downlinking images between the times 2231 and 2241 seconds.</t>
  </si>
  <si>
    <t>At time 2516 seconds, what is the probability that the satellite is processing images provided it cannot be executing the same action as at time 2511 seconds?</t>
  </si>
  <si>
    <t>match
    $st = 2020-12-03T00:41:56; # Time queried at 2516 seconds
    $prev_time = 2020-12-03T00:41:51; # Previous time at 2511 seconds
    $a isa action, has name $n, has a_timestamp $at;
    $previous_action isa action, has name $pre_n, has a_timestamp $prev_at;
    # Condition to make sure it's not executing the same action as $prev_time
    not { $prev_at = $prev_time; $n = $pre_n;};
    $x isa processed, has $ret;
    $pt($x,$mem) isa contents;
    $mem isa memory_unit, has current_capacity $cc, has max_capacity $max;
    $t($a,$sat) isa schedule, has start $st, has end $en;
    $l($mem,$sat) isa installation;
    get $n, $at, $ret, $pt, $cc, $mem, $l, $t, $st, $en;</t>
  </si>
  <si>
    <t>Based on the results, processing is scheduled for time 2516. This means the probability would be 100% as it is already scheduled.</t>
  </si>
  <si>
    <t>At time 2516 seconds, the satellite was processing images. The following data was generated from the support file:
- The time stamp of the action is "2020-12-03 00:41:56" which converted to seconds is 2516 seconds.
- At this point of time, the current_capacity is "1368752.0" which is less than the max_capacity. This means there is enough memory to process images.
- The pr_in_memory is "2105.6", meaning there are processed images in memory.
- The total_processed is "1911.458333", indicating that not all images in memory have been processed since "im_in_memory" is "316.11" and we have "pr_in_memory" less than "im_in_memory".
- There is no data on the land visibility, access and daylight conditions. Since these are not required for processing, the satellite is free to continue processing.
The condition for not executing the same action as at time 2511 seconds does not make a difference in this case since the individual actions are independent and do not influence future actions. Meaning there is no constraint that disallows the satellite from processing images consecutively.
Therefore, given all these conditions and assuming the state of the satellite at time 2511 seconds does not affect the state at 2516 seconds, the probability is 1, or 100%, that the satellite is processing images at time 2516 seconds.</t>
  </si>
  <si>
    <t>What is the earliest time after 4096 seconds at which the satellite can commence the processing of images, given that each action takes 5 seconds to execute and the schedule follows the same pattern observed in the excerpt?</t>
  </si>
  <si>
    <t>match
    $st &gt;= 2020-12-03T01:08:16; # Time queried starting at 4096 seconds
    $a isa action, has name $n, has a_timestamp $at;
    $ret isa $ret-type;
    {$n contains 'processed'; $x isa processed,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$st, $ret, $pt, $ac, $lv, $d, $lat, $lon, $l, $sa, $t, $loc, $id, $mem; sort $st asc; limit 12;</t>
  </si>
  <si>
    <t xml:space="preserve">After time 4096 seconds (1:08:16), using the data from results, the satellite commences with processing immediately after, at time 1:08:21 </t>
  </si>
  <si>
    <t>Given the conditions and the data, the earliest time after 4096 seconds at which the satellite can commence the processing of images is "2020-12-03 01:08:21".
Looking at the data and the conditions, we can see that the satellite can only process images when there is enough available memory and unprocessed images in memory. The satellite can only perform one action every 5 seconds, therefore the time to process an image is 5 seconds.
Here is how we got the answer:
- The column "pr_in_memory" refers to processed instances in memory. Here, we see that it raised from "2409.6" to "2410.6", meaning an image has been processed.
- Then, looking at the "start" column, we can see that this happened at the timestamp "2020-12-03 01:08:21".
We also have to consider the condition that no other action can be performed during image processing.
- Looking at the columns "access", "land_visibility" and "daylight", we can see that during this time there was no land visibility or access to the ground station which made this time slot available for image processing.
- The column "total_processed" indicates that the total number of processed images increased, confirming that a processing action took place.
Thus, the earliest time that the satellite can commence with image processing after 4096 seconds (which is around 1 hour and 8 minutes) is "2020-12-03 01:08:21".</t>
  </si>
  <si>
    <t>Is processing of images scheduled to occur at start time 1216?</t>
  </si>
  <si>
    <t>match
    $at = 2020-12-03T00:20:16; # Start time 1216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t>
  </si>
  <si>
    <t>Processing of images is not scheduled to occur at time 1216 (20:16). However Downlinking is.</t>
  </si>
  <si>
    <t>At start time "1216" (which corresponds to "2020-12-03 00:20:16"), the action "downlinked" is scheduled to occur, not "processing". The "downlinked" action represents the action of downlinking, or transmitting the processed images from the satellite to a ground station. At this particular start time, there is access to a ground station indicated with "True" under "access". The current memory capacity ("current_capacity") is "1484996.0" which is below the maximum capacity ("max_capacity") of "1920000", the processed images in memory ("pr_in_memory") is "2470.0". As such, downlinking can occur at this start time, not processing of images. So, the answer to the question is "No, the processing of images is not scheduled to occur at start time 1216."</t>
  </si>
  <si>
    <t>How many times is downlinking of images scheduled to occur up to start time 4411?</t>
  </si>
  <si>
    <t xml:space="preserve">
match
    $at &lt;= 2020-12-03T01:13:31; # Start time up to 4411 seconds
    $a isa action, has name $n, has a_timestamp $at;
    # Here we check if the action name contains 'downlink' to count the scheduled downlinking of images
    {$n contains 'downlink'; $x isa downlinked, has $ret;};
    $t($a,$sat) isa schedule;
    get $n, $at, $t; count;</t>
  </si>
  <si>
    <t>Up to time 4411, the downlinking of images action is scheduled to start 140 times.</t>
  </si>
  <si>
    <t>The downlinking of images is scheduled to occur 140 times up to start time 4411. This is determined by applying the conditions specified for the downlinking action, which means checking at every time interval whether there is access to a ground station (access = True), and at least one processed image in memory (pr_in_memory/10.57 &gt;= 1). Each instance where these conditions are met counts as one scheduled occurrence of the downlinking action. These conditions are checked for every time up to start time 4411, and the total number of times these conditions are met is the answer to the question.</t>
  </si>
  <si>
    <t>Can the taking of images be scheduled to replace the downlinking of images action at start time 44021?</t>
  </si>
  <si>
    <t>match
    $st = 2020-12-03T12:13:41; # Time queried at 44021 seconds
    $a isa action, has name $n, has a_timestamp $at;
    $ret isa $ret-type;
    {$n contains 'downlink'; $x isa downlinked, has $ret;} or
    {$n contains 'image'; $x isa image,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</si>
  <si>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The taking of images can only occur when there is land visibility, sunlight, and enough memory to accomodate the image size. Thereofore since daylight is set to false, this means it is not possible to schedule image taking in the place of downlinking.</t>
  </si>
  <si>
    <t>Based on the information provided in the results:
At the start time of 44021 (or "2020-12-03 12:13:41"), a downlinking action is scheduled to take place where 560 units of memory are to be used for downlinking.
Now, there are certain conditions that determine if an image can be taken at this time:
1. There needs to be enough available memory onboard. The current memory used is 735518, and the maximum memory is 1920000. Taking an image would use 2688 units of memory, so based on the current memory used, there is enough capacity to take an image.
2. The action for taking an image can only be executed when land is visible. Based on the result, yes, the land is visible at the start time.
3. Image taking can only occur if there is sunlight exposure. However, the daylight value given in the result is False, which means there is no sunlight exposure during this time.
Hence, because not all conditions are met (specifically the daylight condition), the taking of images cannot be scheduled to replace the downlinking of images action at start time 44021.</t>
  </si>
  <si>
    <t>Up to what start time can processing of images continue uninterrupted before an idle or another action is scheduled to occur?</t>
  </si>
  <si>
    <t xml:space="preserve">match
    $st &gt;= 2020-12-03T00:00:00; 
    $a isa action, has name $n, has a_timestamp $at;
    $ret isa $ret-type;
    {$n contains 'idle'; $x isa idle,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limit 18 ; </t>
  </si>
  <si>
    <t>Based on the data provided, the first time is 07:41, which implies that processing was being executed up to this time before downlinking.</t>
  </si>
  <si>
    <t>Based on the data provided, the processing of images can continue uninterrupted until the start time of 2020-12-03 00:08:41. 
Here's the breakdown:
- The current memory capacity at that start time is 1599696.0. Note that the maximum memory capacity is 1920000, so there is still available memory.
- The "pr_in_memory" value at that start time is 2654.4. To determine the number of unprocessed images, we can divide this value by 10.57. This gives us approximately 250 unprocessed images in memory.
- There is no "idle" action scheduled at this start time.
- "Access" is True, indicating that there is access to a ground station.
- "Land_visibility" is False, meaning that the land is not visible.
- "Daylight" is True, indicating that there is sunlight exposure.
Based on these conditions, it is possible to continue processing images without interruption at the start time 2020-12-03 00:08:41.</t>
  </si>
  <si>
    <t>How many times is the action of taking images scheduled between start times 8601 and 8711?</t>
  </si>
  <si>
    <t>match
    $st &gt;= 2020-12-03T02:23:21; # Start time 8601 seconds
    $st &lt;= 2020-12-03T02:25:11; # End time 8711 seconds
    $a isa action, has name $n, has a_timestamp $at;
    $n contains 'image'; # Querying for the action of 'image'
    $x isa image, has $ret; 
    $t($a,$sat) isa schedule;
    get $n; count;</t>
  </si>
  <si>
    <t>The taking of image action is scheduled to execute only once between the times of 8601 and 8711</t>
  </si>
  <si>
    <t>The action of taking images is scheduled exactly once between start times 8601 and 8711. This count is calculated based on the constraints given for the action. These are the visibility of land, presence of daylight, available memory onboard, and the maximum capacity for the images. Even though there are multiple time intervals in the given range, due to the constraints on the action, it was only feasible to take images at one instance.</t>
  </si>
  <si>
    <t>At start time 8616, is it possible for the action of taking of images to occur, considering the previous and following actions with each action taking 5 seconds to execute?</t>
  </si>
  <si>
    <t>match
    $at &gt;= 2020-12-03T02:23:31; # Start time at 8611 seconds
    $at &lt;= 2020-12-03T02:23:41; # End time at 8621 seconds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$cc, $max, $st; sort $at desc;</t>
  </si>
  <si>
    <t>Using the provided data, the daylight and land visibility are both considered true along with enough memory capacity to accomodate for an additional 2688 units. Therefore it is possible for image taking to be scheduled, however the processing action would have to be replaced otherwise, it will not be possible as there aren't any idle actions scheduled within the time range.</t>
  </si>
  <si>
    <t>The given start time is 8616, which corresponds to "2020-12-03 02:23:41" in the provided JSON results. 
From the JSON results, we can see that during this timestamp:
- The current available capacity of memory onboard is 1499480.0. 
- There is land_visibility, which is 'True'.
- There is daylight, which is also 'True'.
- No ground station access is available, it is 'False'. But this is not a pre-requisite for taking images. 
All these conditions satisfy the pre-requisites for taking an image. The image requires 2688 memory, which is available. 
Unfortunately, from the JSON data, we do not see what the next actions are. However, at the specific timestamp (8616), based on the provided data and the conditions for image taking, the satellite can perform the image taking action.
The subsequent action will only be a problem if it requires more available memory than currently available plus memory freed by this image taking action. As that information is not provided, we cannot provide the answer for the actions after.
However, image taking is possible at start time 8616 based on the data provided.</t>
  </si>
  <si>
    <t>Considering the schedule, how many idle periods are there before start time 44076?</t>
  </si>
  <si>
    <t>match
    $at &lt;= 2020-12-03T12:14:36; # Start time 44076 in the correct format
    $a isa action, has name $n, has a_timestamp $at;
    $n contains 'idle'; # To specify idle periods
get $a; count;</t>
  </si>
  <si>
    <t>using the data provided, there is a total of 821 idle periods scheduled before the start time 44076</t>
  </si>
  <si>
    <t>By analyzing the provided satellite schedule, I was looking for all instances of the "Idle" action. These are the periods when none of the other actions (Image taking, Processing, or Downlinking) could be executed based on the provided conditions. 
In this case, the satellite operation had to resort to the idle state, which uses no memory and is materialized when none of the other conditions were met. 
It was found that before start time 44076 there were a total of 821 idle periods.</t>
  </si>
  <si>
    <t>Can downlinking of images be scheduled at start time 44056 if it is currently an idle period, or is there another action scheduled?</t>
  </si>
  <si>
    <t>match
    $st = 2020-12-03T12:14:16; # Time queried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</si>
  <si>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using the data provided, there is no idle period as downlinking is already scheduled to start at 44056.</t>
  </si>
  <si>
    <t>From the output, the action 'downlinking' is the scheduled operation at start time 44056 (equivalent to '2020-12-03 12:14:16') so it is not currently in an idle period. 
Other information from output includes:
- The total number of images sent up to this point is approximately 2357.
- There are about 948 processed images currently in memory. 
- The total number of images processed so far is around 2446. 
- The total number of images that have been taken up to this point is 2536. 
- The operation will reduce the memory by a size of 560. 
- The current memory used is 715918 units. 
- There are about 182 images in memory. 
Based on these figures, there is enough processed data available in the memory to conduct 'downlinking' as the operation will only require a reduction of memory by size 560, and the current memory used is 715918 units. 
Also, the satellite has access to a ground station, which is a necessary condition for downlinking. Even though land visibility is true, it does not affect downlinking because it only is required when taking images. However, it's important to confirm that the daylight is false because image taking requires daylight. This also means no images can be taken at this time. The whole process of downlinking will be completed by '2020-12-03 12:14:21'. 
So, downlinking is confirmed and the system is not in idle state.</t>
  </si>
  <si>
    <t>Is there a scheduled downlink of images that can be moved to an earlier time slot if start time 44166 is currently set for taking images?</t>
  </si>
  <si>
    <t xml:space="preserve">
match
    $im_st = 2020-12-03T12:16:06; # Image start time in the question
    $dl_st &gt; $im_st; # looking for any later downlink schedules
   $idle_st &lt; $im_st; # looking for any earlier idle time slots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$dl_st; $n contains 'downlink';} ;or # get downlink loc info
   {$loc($sat,$env) isa localisation, has start $idle_st; $n contains 'idle';}; # get idle loc info
    get $n, $at, $ret, $pt, $ac, $lv, $d, $lat, $lon, $l, $sa, $t, $id, $mem, $g, $cc, $idle_st; limit 18;</t>
  </si>
  <si>
    <t>From the extracted information of the schedule the action scheduled for time 44166 is 'downlinking of images', not the 'taking of images' so that condition of the question cannot be satisfied, however moving a 'downlinking of images' action to an earlier time in the schedule may still be possible. The extracted data shows that there are 2 'idle' actions scheduled earlier in the schedule that could potentially support the swap with a 'downlinking of images' action, however neither times ("2020-12-03 04:10:01" or "2020-12-03 04:57:41") have access to a ground station, so the downlinking action is not possible. Based on the available information there is not a 'downlinking of images' action that can be moved to earlier in the schedule.</t>
  </si>
  <si>
    <t>Based on the provided results, we can determine if there is a scheduled downlink of images that can be moved to an earlier time slot if the start time 44166 is currently set for taking images.
Looking at the information in the "contents" column, we can see that at timestamp 2020-12-03 12:16:16, an image was taken and downlinked successfully ("downlinked" value is present). 
At timestamp 2020-12-03 12:16:21, another image was taken, but there is no indication of it being downlinked ("downlinked" value is missing). 
Therefore, based on these results, there is no scheduled downlink of images that can be moved to an earlier time slot if the start time 44166 is currently set for taking images.</t>
  </si>
  <si>
    <t>Up to what start time is the action for processing of images uninterrupted by either downlinking or image capture?</t>
  </si>
  <si>
    <t xml:space="preserve">match
    $st &gt;= 2020-12-03T00:00:00;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sort $st asc;  limit 1800; </t>
  </si>
  <si>
    <t>Based on the data, processing went uninterrupted until downlinked occured at 07:41. This means from start processing was only scheduled sequentially until the said time.</t>
  </si>
  <si>
    <t>Based on the provided results, we can analyze the values of the "access", "land_visibility", and "daylight" variables to determine the start time at which the action for processing of images is uninterrupted by either downlinking or image capture.
Looking at the "access" variable, we can see that it is initially False for the first four time intervals (start times "2020-12-03 00:06:56" to "2020-12-03 00:07:11") and becomes True from the fifth time interval onwards. This means that access to a ground station is not available during the first four time intervals.
For the "land_visibility" variable, we can see that it is False for all the time intervals, indicating that land is not visible throughout the schedule.
Lastly, looking at the "daylight" variable, we can see that it is True for all the time intervals, indicating that there is sunlight exposure throughout the schedule.
Considering the above information, we can conclude that the action for processing of images is uninterrupted by either downlinking or image capture starting from the fifth time interval (start time "2020-12-03 00:07:16"), when access to a ground station is available and there is sunlight exposure. This is because before the fifth time interval, either access to a ground station was not available or land was not visible.
Therefore, the action for processing of images is uninterrupted by either downlinking or image capture up to the start time "2020-12-03 00:07:15".</t>
  </si>
  <si>
    <t>How many times does the action of downlinking occur between start times 43971 and 44066?</t>
  </si>
  <si>
    <t>match
    $st &gt;= 2020-12-03T12:12:51; # Converted start time 43971 seconds to the time format
    $st &lt;= 2020-12-03T12:14:26; # Converted start time 44066 seconds to the time format
    $a isa action, has name $n, has a_timestamp $at;
    $ret isa $ret-type;
    {$n contains 'processed'; $x isa processed, has $ret;} or
    {$n contains 'image'; $x isa image,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$st; count;</t>
  </si>
  <si>
    <t>The downlinking action occured 20 times between 43971 and 44066 seconds, this means the conditions required for downlinking were possible within this time range.</t>
  </si>
  <si>
    <t>The action of downlinking occurs 20 times between start times 43971 and 44066. This conclusion is reached after analyzing the given constraints and the corresponding dataset. The conditions where downlinking can only occur when there is access to a ground station and there is at least 1 processed image in the memory were taken into account. All the instances where these conditions were met within the specified time frame were counted, resulting in a total of 20 instances.</t>
  </si>
  <si>
    <t>At what start time immediately after 50236 is the action of taking images scheduled to take place?</t>
  </si>
  <si>
    <t>match
    $a isa action, has name $n, has a_timestamp $t;
    $n contains 'image';
    $t &gt; 2020-12-03T13:57:16;
    $ret isa $ret-type;
    {$n contains 'image'; $x isa image, has $ret;} ;
    $pt($x,$mem) isa contents;
    $g isa ground_station, has access $ac, has $id;
    $env isa environment, has land_visibility $lv, has daylight $d, has latitude $lat,
    has longitude $lon; $sat isa satellite;
    $mem isa memory_unit, has current_capacity $cc, has $id, has max_capacity $max;
    $sch($a,$sat) isa schedule;
    $l($mem,$sat) isa installation;
    $sa($g,$env) isa station_access;
    $loc($sat,$env) isa localisation, has start $st, has end $en;
    get $n, $st, $ret, $pt, $ac, $lv, $d, $lat, $lon, $l, $sa, $t, $loc, $id, $mem, $g, $cc, $en, $sch; sort $st; limit 24;</t>
  </si>
  <si>
    <t>The action Taking images was scheduled to immediately take place after 50236 seconds based on the data provided.</t>
  </si>
  <si>
    <t>Based on the provided results, we can see that the action of taking images is scheduled to take place at a start time immediately after 50236. 
To determine the exact start time, we need to analyze the "start" values in the results. 
The "start" values represent the start times of each action. Looking at the "start" values, we can see that the action of taking images is scheduled to start at 2020-12-03 15:36:11. 
Therefore, the start time immediately after 50236 at which the action of taking images is scheduled to take place is 15:36:11.</t>
  </si>
  <si>
    <t>Is it possible for an idle period at start time 50176 to be replaced with the action of taking images without causing any schedule conflict?</t>
  </si>
  <si>
    <t xml:space="preserve">match
    $st = 2020-12-03T13:56:16; # Start time 50176 is converted to time format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t>
  </si>
  <si>
    <t>At start time 50176, the processed action is scheduled and not idle.</t>
  </si>
  <si>
    <t>Based on the provided data, we can analyze the satellite schedule to determine if the idle period at start time 50176 (2020-12-03 13:56:16) can be replaced with the action of taking images without causing any schedule conflict.
1. The current capacity of the satellite's memory is 678904, and the maximum memory capacity is 1920000. Since the current capacity is less than the maximum capacity, there is enough available memory for the action of taking images (which uses 2688 of memory).
2. The land visibility is True, which means that the land is visible. This satisfies the condition for taking images, as it can only occur when land visibility is True.
3. The daylight is True, which means that there is sunlight exposure. This also satisfies the condition for taking images, as it can only occur when there is daylight.
4. There are no specific conditions regarding the start time for taking images. So, the action of taking images can potentially be scheduled at the start time 50176 (2020-12-03 13:56:16).
Based on the provided data and conditions, it is possible to replace the idle period at the start time 50176 with the action of taking images without causing any schedule conflict, given that there are no other constraints or conflicts mentioned in the problem.</t>
  </si>
  <si>
    <t>Can image processing, start at time 8116?</t>
  </si>
  <si>
    <t xml:space="preserve">match
    $st = 2020-12-03T02:15:16; # Start time 8116 is converted to time format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t>
  </si>
  <si>
    <t xml:space="preserve">Looking at the results, downlinking is scheduled to execute at 8116, based on the constraints for processing, the conditions are met (memory capacity and unprocessed images in memory). Due to downlinking already scheduled to execute, this means processing cannot start at 8116. </t>
  </si>
  <si>
    <t>At time 8116 (formatted as "2020-12-03 02:15:16"), the satellite was engaged in downlinking, as indicated by the "name" attribute. This means that no other activity, including image processing, could be initiated at this time.
Moreover, while there were images in memory ("im_in_memory" = 311.95) and the current memory capacity ("current_capacity" = 1535240.0) was sufficient, the satellite had access to a ground station ("access"="True") and chose to download the images instead.
So, image processing could not start at this time because the satellite is already engaged in the downlinking process.</t>
  </si>
  <si>
    <t>Up to time 8181, how many times has the downlinking of images, been scheduled?</t>
  </si>
  <si>
    <t xml:space="preserve">match
    $st &lt;= 2020-12-03T02:16:21; # Up to time 8181 is converted to time format
    $a isa action, has name $n, has a_timestamp $at;
    $ret isa $ret-type;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$st; count;
</t>
  </si>
  <si>
    <t>The downlinking action has been scheduled 205 times up to time 8181 (02:16:21).</t>
  </si>
  <si>
    <t>The dataset was traversed up to time 8181, checking for instances when the action 'downlinking' was scheduled. The action was scheduled each time the current conditions met the requirements of 'downlinking', which were: the access to a ground station, and at least one processed image in memory. In this case, 'downlinking' of images was scheduled 205 times until time 8181.</t>
  </si>
  <si>
    <t>At time 8166, is it possible to schedule the task of taking images?</t>
  </si>
  <si>
    <t xml:space="preserve">match
    $st = 2020-12-03T02:16:06; # Time 8166 is converted to time format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t>
  </si>
  <si>
    <t>According to the results, at time 8166, the possibility of image taking to take place is none. This is due to no land visibility even though sunlight is true and there is enough memory capacity onboard.</t>
  </si>
  <si>
    <t>At the timestamp 8166, which corresponds to "2020-12-03 02:16:06", the satellite is performing a "downlink" action, meaning it is transmitting processed images back to a ground station. 
Considering conditions for image taking:
1. There should be enough memory onboard: The current capacity of memory being used is 1522490 out of the maximum 1920000, meaning there is enough memory available for the new image.
2. Land should be visible: At the given timestamp, land_visibility is "False", which means land is not visible from the satellite.
3. There should be sunlight exposure: The sunlight (daylight) is available (daylight = "True").
Even though there is enough memory and sunlight exposure for image taking, presence of land_visibility equals to "False" does not allow image taking task. So, at time 8166 it's not possible to schedule the task of taking images.</t>
  </si>
  <si>
    <t>How many scheduled 'idle' periods, can be identified before time 7116?</t>
  </si>
  <si>
    <t xml:space="preserve">match
    $st &lt;= 2020-12-03T01:58:36; # Time 7116 seconds is converted to time format
    $a isa action, has name $n, has a_timestamp $at;
    $ret isa $ret-type;
    {$n contains 'idle'; $x isa idle,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$st; count;
</t>
  </si>
  <si>
    <t>There are no idle periods scheduled befor the time 7116 seconds. This means other actions were scheduled before this time.</t>
  </si>
  <si>
    <t xml:space="preserve">Based on the satellite's schedule, before time 7116, there are no periods where the satellite is scheduled to be 'idle'. This means that up to that time, the satellite has been performing actions such as taking images, processing images, or downlinking images to a ground station whenever it was possible, and there was no moment when none of these actions could take place, hence no idle time periods.
</t>
  </si>
  <si>
    <t>Total</t>
  </si>
  <si>
    <t>69.179246</t>
  </si>
  <si>
    <t>171.396171</t>
  </si>
  <si>
    <t>447</t>
  </si>
  <si>
    <t>1402348.0</t>
  </si>
  <si>
    <t>2202.8</t>
  </si>
  <si>
    <t>1909.040179</t>
  </si>
  <si>
    <t>2020-12-03 00:37:21</t>
  </si>
  <si>
    <t>68.908776</t>
  </si>
  <si>
    <t>171.031207</t>
  </si>
  <si>
    <t>448</t>
  </si>
  <si>
    <t>1405036.0</t>
  </si>
  <si>
    <t>320.55</t>
  </si>
  <si>
    <t>2020-12-03 00:41:56</t>
  </si>
  <si>
    <t>1368752.0</t>
  </si>
  <si>
    <t>2020-12-03 00:42:01</t>
  </si>
  <si>
    <t>2105.6</t>
  </si>
  <si>
    <t>1911.458333</t>
  </si>
  <si>
    <t>2020-12-03 01:08:16</t>
  </si>
  <si>
    <t>-39.698238</t>
  </si>
  <si>
    <t>133.307894</t>
  </si>
  <si>
    <t>819</t>
  </si>
  <si>
    <t>2409.6</t>
  </si>
  <si>
    <t>1939.732143</t>
  </si>
  <si>
    <t>2041</t>
  </si>
  <si>
    <t>328.11</t>
  </si>
  <si>
    <t>2020-12-03 01:08:21</t>
  </si>
  <si>
    <t>-39.990413</t>
  </si>
  <si>
    <t>133.212236</t>
  </si>
  <si>
    <t>820</t>
  </si>
  <si>
    <t>2410.6</t>
  </si>
  <si>
    <t>1939.825149</t>
  </si>
  <si>
    <t>2020-12-03 00:20:16</t>
  </si>
  <si>
    <t>1669.270833</t>
  </si>
  <si>
    <t>47.734772</t>
  </si>
  <si>
    <t>-37.035293</t>
  </si>
  <si>
    <t>243</t>
  </si>
  <si>
    <t>1484996.0</t>
  </si>
  <si>
    <t>2470.0</t>
  </si>
  <si>
    <t>1898.995536</t>
  </si>
  <si>
    <t>325.39</t>
  </si>
  <si>
    <t>2020-12-03 12:13:41</t>
  </si>
  <si>
    <t>2354.166667</t>
  </si>
  <si>
    <t>75.925637</t>
  </si>
  <si>
    <t>117.419443</t>
  </si>
  <si>
    <t>8804</t>
  </si>
  <si>
    <t>735518.0</t>
  </si>
  <si>
    <t>2020-12-03 12:13:46</t>
  </si>
  <si>
    <t>987.0</t>
  </si>
  <si>
    <t>2445.963542</t>
  </si>
  <si>
    <t>2536</t>
  </si>
  <si>
    <t>185.59</t>
  </si>
  <si>
    <t>2020-12-03 00:07:41</t>
  </si>
  <si>
    <t>1643.229167</t>
  </si>
  <si>
    <t>3.225232</t>
  </si>
  <si>
    <t>-24.887038</t>
  </si>
  <si>
    <t>92</t>
  </si>
  <si>
    <t>1599746.0</t>
  </si>
  <si>
    <t>2649.0</t>
  </si>
  <si>
    <t>1889.601935</t>
  </si>
  <si>
    <t>351.39</t>
  </si>
  <si>
    <t>2020-12-03 00:08:41</t>
  </si>
  <si>
    <t>1643.75</t>
  </si>
  <si>
    <t>6.782298</t>
  </si>
  <si>
    <t>-25.674123</t>
  </si>
  <si>
    <t>104</t>
  </si>
  <si>
    <t>1599696.0</t>
  </si>
  <si>
    <t>2654.4</t>
  </si>
  <si>
    <t>1890.625</t>
  </si>
  <si>
    <t>350.87</t>
  </si>
  <si>
    <t>2020-12-03 00:08:46</t>
  </si>
  <si>
    <t>1644.270833</t>
  </si>
  <si>
    <t>7.078696</t>
  </si>
  <si>
    <t>-25.740014</t>
  </si>
  <si>
    <t>105</t>
  </si>
  <si>
    <t>1596896.0</t>
  </si>
  <si>
    <t>2648.8</t>
  </si>
  <si>
    <t>350.35</t>
  </si>
  <si>
    <t>2020-12-03 02:23:41</t>
  </si>
  <si>
    <t>1758.333333</t>
  </si>
  <si>
    <t>49.808766</t>
  </si>
  <si>
    <t>131.81282</t>
  </si>
  <si>
    <t>1724</t>
  </si>
  <si>
    <t>1499480.0</t>
  </si>
  <si>
    <t>2754.4</t>
  </si>
  <si>
    <t>2014.508929</t>
  </si>
  <si>
    <t>2060</t>
  </si>
  <si>
    <t>304.47</t>
  </si>
  <si>
    <t>2020-12-03 02:23:36</t>
  </si>
  <si>
    <t>50.098853</t>
  </si>
  <si>
    <t>131.940319</t>
  </si>
  <si>
    <t>1723</t>
  </si>
  <si>
    <t>1499230.0</t>
  </si>
  <si>
    <t>2753.4</t>
  </si>
  <si>
    <t>2014.415923</t>
  </si>
  <si>
    <t>2020-12-03 02:23:31</t>
  </si>
  <si>
    <t>50.388826</t>
  </si>
  <si>
    <t>132.069112</t>
  </si>
  <si>
    <t>1722</t>
  </si>
  <si>
    <t>1498980.0</t>
  </si>
  <si>
    <t>2752.4</t>
  </si>
  <si>
    <t>2014.322917</t>
  </si>
  <si>
    <t>2020-12-03 12:14:16</t>
  </si>
  <si>
    <t>2357.8125</t>
  </si>
  <si>
    <t>77.510911</t>
  </si>
  <si>
    <t>111.410701</t>
  </si>
  <si>
    <t>8811</t>
  </si>
  <si>
    <t>715918.0</t>
  </si>
  <si>
    <t>2020-12-03 12:14:21</t>
  </si>
  <si>
    <t>947.8</t>
  </si>
  <si>
    <t>181.95</t>
  </si>
  <si>
    <t>2020-12-03 12:16:16</t>
  </si>
  <si>
    <t>2366.145833</t>
  </si>
  <si>
    <t>81.241921</t>
  </si>
  <si>
    <t>76.999796</t>
  </si>
  <si>
    <t>8835</t>
  </si>
  <si>
    <t>673118.0</t>
  </si>
  <si>
    <t>866.2</t>
  </si>
  <si>
    <t>2446.707589</t>
  </si>
  <si>
    <t>173.63</t>
  </si>
  <si>
    <t>2020-12-03 12:16:21</t>
  </si>
  <si>
    <t>2366.666667</t>
  </si>
  <si>
    <t>81.305891</t>
  </si>
  <si>
    <t>75.068444</t>
  </si>
  <si>
    <t>8836</t>
  </si>
  <si>
    <t>670318.0</t>
  </si>
  <si>
    <t>860.6</t>
  </si>
  <si>
    <t>173.11</t>
  </si>
  <si>
    <t>2020-12-03 15:30:36</t>
  </si>
  <si>
    <t>2633</t>
  </si>
  <si>
    <t>61.513843</t>
  </si>
  <si>
    <t>88.856965</t>
  </si>
  <si>
    <t>11167</t>
  </si>
  <si>
    <t>629454.0</t>
  </si>
  <si>
    <t>123.47</t>
  </si>
  <si>
    <t>2513.541667</t>
  </si>
  <si>
    <t>1233.4</t>
  </si>
  <si>
    <t>2628.255208</t>
  </si>
  <si>
    <t>total_idle</t>
  </si>
  <si>
    <t>Idle</t>
  </si>
  <si>
    <t>2020-12-03 04:10:01</t>
  </si>
  <si>
    <t>1780.208333</t>
  </si>
  <si>
    <t>30.009415</t>
  </si>
  <si>
    <t>99.979909</t>
  </si>
  <si>
    <t>3000</t>
  </si>
  <si>
    <t>1897360.0</t>
  </si>
  <si>
    <t>3667.2</t>
  </si>
  <si>
    <t>2121.279762</t>
  </si>
  <si>
    <t>1268</t>
  </si>
  <si>
    <t>2145</t>
  </si>
  <si>
    <t>367.63</t>
  </si>
  <si>
    <t>2020-12-03 04:57:41</t>
  </si>
  <si>
    <t>1809</t>
  </si>
  <si>
    <t>-39.671793</t>
  </si>
  <si>
    <t>-89.763503</t>
  </si>
  <si>
    <t>3572</t>
  </si>
  <si>
    <t>1914862.0</t>
  </si>
  <si>
    <t>2149</t>
  </si>
  <si>
    <t>371.63</t>
  </si>
  <si>
    <t>3694.2</t>
  </si>
  <si>
    <t>2123.790923</t>
  </si>
  <si>
    <t>2020-12-03 00:06:56</t>
  </si>
  <si>
    <t>0.557348</t>
  </si>
  <si>
    <t>-24.29943</t>
  </si>
  <si>
    <t>83</t>
  </si>
  <si>
    <t>1600546.0</t>
  </si>
  <si>
    <t>2646.6</t>
  </si>
  <si>
    <t>1888.857887</t>
  </si>
  <si>
    <t>2020-12-03 00:07:01</t>
  </si>
  <si>
    <t>0.853773</t>
  </si>
  <si>
    <t>-24.364669</t>
  </si>
  <si>
    <t>84</t>
  </si>
  <si>
    <t>1600796.0</t>
  </si>
  <si>
    <t>2647.6</t>
  </si>
  <si>
    <t>1888.950893</t>
  </si>
  <si>
    <t>2020-12-03 00:07:06</t>
  </si>
  <si>
    <t>1.150201</t>
  </si>
  <si>
    <t>-24.429915</t>
  </si>
  <si>
    <t>85</t>
  </si>
  <si>
    <t>1601046.0</t>
  </si>
  <si>
    <t>2648.6</t>
  </si>
  <si>
    <t>1889.043899</t>
  </si>
  <si>
    <t>2020-12-03 00:07:11</t>
  </si>
  <si>
    <t>1.446631</t>
  </si>
  <si>
    <t>-24.49517</t>
  </si>
  <si>
    <t>86</t>
  </si>
  <si>
    <t>1601296.0</t>
  </si>
  <si>
    <t>2649.6</t>
  </si>
  <si>
    <t>1889.136905</t>
  </si>
  <si>
    <t>2020-12-03 00:07:16</t>
  </si>
  <si>
    <t>1.743062</t>
  </si>
  <si>
    <t>-24.560438</t>
  </si>
  <si>
    <t>87</t>
  </si>
  <si>
    <t>1601546.0</t>
  </si>
  <si>
    <t>2650.6</t>
  </si>
  <si>
    <t>1889.229911</t>
  </si>
  <si>
    <t>2020-12-03 00:07:21</t>
  </si>
  <si>
    <t>2.039495</t>
  </si>
  <si>
    <t>-24.62572</t>
  </si>
  <si>
    <t>88</t>
  </si>
  <si>
    <t>1601796.0</t>
  </si>
  <si>
    <t>2651.6</t>
  </si>
  <si>
    <t>1889.322917</t>
  </si>
  <si>
    <t>2020-12-03 00:07:26</t>
  </si>
  <si>
    <t>2.335928</t>
  </si>
  <si>
    <t>-24.691018</t>
  </si>
  <si>
    <t>89</t>
  </si>
  <si>
    <t>1602046.0</t>
  </si>
  <si>
    <t>2652.6</t>
  </si>
  <si>
    <t>1889.415923</t>
  </si>
  <si>
    <t>2020-12-03 00:07:31</t>
  </si>
  <si>
    <t>2.632363</t>
  </si>
  <si>
    <t>-24.756336</t>
  </si>
  <si>
    <t>90</t>
  </si>
  <si>
    <t>1602296.0</t>
  </si>
  <si>
    <t>2653.6</t>
  </si>
  <si>
    <t>1889.508929</t>
  </si>
  <si>
    <t>2020-12-03 00:07:36</t>
  </si>
  <si>
    <t>2.928797</t>
  </si>
  <si>
    <t>-24.821675</t>
  </si>
  <si>
    <t>91</t>
  </si>
  <si>
    <t>1602546.0</t>
  </si>
  <si>
    <t>2654.6</t>
  </si>
  <si>
    <t>2020-12-03 15:36:06</t>
  </si>
  <si>
    <t>2537.5</t>
  </si>
  <si>
    <t>78.553033</t>
  </si>
  <si>
    <t>55.799872</t>
  </si>
  <si>
    <t>11233</t>
  </si>
  <si>
    <t>508092.0</t>
  </si>
  <si>
    <t>2020-12-03 15:36:11</t>
  </si>
  <si>
    <t>994.8</t>
  </si>
  <si>
    <t>2630.022321</t>
  </si>
  <si>
    <t>2634</t>
  </si>
  <si>
    <t>100.55</t>
  </si>
  <si>
    <t>78.748449</t>
  </si>
  <si>
    <t>54.643406</t>
  </si>
  <si>
    <t>11234</t>
  </si>
  <si>
    <t>510780.0</t>
  </si>
  <si>
    <t>2020-12-03 15:36:16</t>
  </si>
  <si>
    <t>2635</t>
  </si>
  <si>
    <t>101.55</t>
  </si>
  <si>
    <t>78.939406</t>
  </si>
  <si>
    <t>53.447801</t>
  </si>
  <si>
    <t>11235</t>
  </si>
  <si>
    <t>513468.0</t>
  </si>
  <si>
    <t>2020-12-03 15:36:21</t>
  </si>
  <si>
    <t>2636</t>
  </si>
  <si>
    <t>102.55</t>
  </si>
  <si>
    <t>79.125668</t>
  </si>
  <si>
    <t>52.211971</t>
  </si>
  <si>
    <t>11236</t>
  </si>
  <si>
    <t>516156.0</t>
  </si>
  <si>
    <t>2020-12-03 15:36:26</t>
  </si>
  <si>
    <t>2637</t>
  </si>
  <si>
    <t>103.55</t>
  </si>
  <si>
    <t>2020-12-03 13:56:16</t>
  </si>
  <si>
    <t>2456.770833</t>
  </si>
  <si>
    <t>80.33099</t>
  </si>
  <si>
    <t>66.929466</t>
  </si>
  <si>
    <t>10035</t>
  </si>
  <si>
    <t>678904.0</t>
  </si>
  <si>
    <t>2020-12-03 13:56:21</t>
  </si>
  <si>
    <t>820.8</t>
  </si>
  <si>
    <t>2533.110119</t>
  </si>
  <si>
    <t>180.15</t>
  </si>
  <si>
    <t>2020-12-03 02:15:16</t>
  </si>
  <si>
    <t>1745.833333</t>
  </si>
  <si>
    <t>77.34697</t>
  </si>
  <si>
    <t>165.554148</t>
  </si>
  <si>
    <t>1623</t>
  </si>
  <si>
    <t>1535240.0</t>
  </si>
  <si>
    <t>2020-12-03 02:15:21</t>
  </si>
  <si>
    <t>2816.8</t>
  </si>
  <si>
    <t>2007.8125</t>
  </si>
  <si>
    <t>311.95</t>
  </si>
  <si>
    <t>2020-12-03 02:16:06</t>
  </si>
  <si>
    <t>1748.4375</t>
  </si>
  <si>
    <t>75.02659</t>
  </si>
  <si>
    <t>157.553949</t>
  </si>
  <si>
    <t>1633</t>
  </si>
  <si>
    <t>1522490.0</t>
  </si>
  <si>
    <t>2020-12-03 02:16:11</t>
  </si>
  <si>
    <t>2793.8</t>
  </si>
  <si>
    <t>2008.27753</t>
  </si>
  <si>
    <t>309.35</t>
  </si>
  <si>
    <t>thread_MGgxmPBmI6nJl9yCcLELZy6G</t>
  </si>
  <si>
    <t>Bert Score for Graph</t>
  </si>
  <si>
    <t>At time 3486 seconds, did the satellite initiate a new image capture after processing the previous batch, and if so, how did that affect the remaining memory capacity?</t>
  </si>
  <si>
    <t>match
    $st = 2020-12-03T00:58:06; # Time queried is 3486 seconds, converted to the correct format
    $a isa action, has name $n, has a_timestamp $at;
    $ret isa $ret-type;
    {$n contains 'processed'; $x isa processed, has $ret;} or
    {$n contains 'image'; $x isa image, has $ret;}; # Checking for processing and image capturing
    $pt($x,$mem) isa contents;
    $g isa ground_station, has access $ac, has $id;
    $env isa environment, has land_visibility $lv, has daylight $d, has latitude $lat,
    has longitude $lon; $sat isa satellite;
    $mem isa memory_unit, has current_capacity $cc, has $id, has max_capacity $max; # Memory unit to check the effect on the remaining capacity
    $t($a,$sat) isa schedule;
    $l($mem,$sat) isa installation;
    $sa($g,$env) isa station_access;
    $loc($sat,$env) isa localisation, has start $st, has end $en;
    get $n, $at, $ret, $pt, $ac, $lv, $d, $lat, $lon, $l, $sa, $t, $loc, $id, $mem, $g, $cc, $st, $en;</t>
  </si>
  <si>
    <t>According to the schedule, the action taking place at time 3486 is 'processing of images', so a new image or 'taking images' action was not completed, although sufficient memory was available in addition to both land being visible and the satellite being in daylight. As a new image was not taken, the memory at this time only increased by the amount required for 'processing of images' to a total capacity of 1427004b.</t>
  </si>
  <si>
    <t xml:space="preserve">At time 3486 seconds, or "2020-12-03 00:58:06", the satellite was in the process of "processed". This indicates that it was processing the images that are already in its memory. It's not taking a new image at this time. 
The effect on the memory capacity at the start of processing can be calculated by considering the memory used for processing. According to the specification, processing uses 250 of memory. So, the memory capacity after processing would be the current capacity minus the memory used for processing, i.e., 1427004.0 - 250 = 1426754.0. 
Please note that the live values of capacity have to be analyzed for a real-time scenario, and this explanation is based on the given snapshot of values. 
Also, note that this processing operation doesn't necessarily mean that all images in residence were processed. It does, however, mean that the number of unprocessed images is decreased, paving the way for new captures when conditions are suitable.
</t>
  </si>
  <si>
    <t>Prior to time 2916 seconds, when was the last downlink action completed, and what was the memory utilization immediately following that action?</t>
  </si>
  <si>
    <t>match
    $st &lt;= 2020-12-03T00:48:36; # Time queried is 2916 seconds, converted to the correct format.  
    $a isa action, has name $n, has a_timestamp $at;
    $ret isa $ret-type;
    {$n contains 'downlink'; $x isa downlinked, has $ret;}; # Checking for downlink action
    $pt($x,$mem) isa contents;
    $g isa ground_station, has access $ac, has $id;
    $env isa environment, has land_visibility $lv, has daylight $d, has latitude $lat,
    has longitude $lon; $sat isa satellite;
    $mem isa memory_unit, has current_capacity $cc, has $id, has max_capacity $max; # Memory unit to check the utilization immediately following the downlink
    $t($a,$sat) isa schedule;
    $l($mem,$sat) isa installation;
    $sa($g,$env) isa station_access;
    $loc($sat,$env) isa localisation, has start $st, has end $en;
    get $n, $at, $ret, $pt, $ac, $lv, $d, $lat, $lon, $l, $sa, $t, $loc, $id, $mem, $g, $cc, $st, $en; sort $st desc; limit 72;</t>
  </si>
  <si>
    <t>Based on the schedule, the nearest scheduled 'downlinking of images' action before time 2916 is scheduled at time 2481. The current capacity recorded at the completion of that scheduled action is 1364564b, having just been reduced from 1367364b from the previous time interval.</t>
  </si>
  <si>
    <t>In the data given, it's evident that the satellite was executing downlink actions at different points in time. The last downlink action that occurred prior to the 2916 seconds mark corresponds to the timestamp "2020-12-03 00:41:21". 
Following this downlink action, the memory utilization or the "current_capacity" was at "1364564.0". The unit for this would obviously be bytes, as indicated by the problem statement that the memory is a digital storage, which are usually measured in bytes. Therefore, this means that after the last downlink action which was completed before 2916 seconds, the used memory onboard of the satellite was "1364564.0" bytes. 
Also, based on the previous data, downlinking reduces the memory by 2800 each time. Consequently, the memory utilization prior to this action would be 1364564.0 + 2800 = 1367364.0 bytes.
This scenario represents a specific chain or cycle of actions executed by the satellite where image taking, processing and downlinking, each depending on specific conditions and each affecting the satellite's memory utilization in different ways.</t>
  </si>
  <si>
    <t>Based on the predictive scheduling, how many more image-processing actions can be accommodated before reaching the memory capacity limit, starting from time 4221 seconds?</t>
  </si>
  <si>
    <t xml:space="preserve">match
    $st = 2020-12-03T01:10:21; # Start time queried is 4221 seconds, converted to the correct format.
    $a isa action, has name $n, has a_timestamp $at;
    $ret isa $ret-type;
    {$n contains 'processed'; $x isa processed, has $ret;}; # Checking for processing actions
    $pt($x,$mem) isa contents;
    $g isa ground_station, has access $ac, has $id;
    $env isa environment, has land_visibility $lv, has daylight $d, has latitude $lat,
    has longitude $lon; $sat isa satellite;
    $mem isa memory_unit, has current_capacity $cc, has $id, has max_capacity $max; # Memory unit to check the capacity limit
    $t($a,$sat) isa schedule;
    $l($mem,$sat) isa installation;
    $sa($g,$env) isa station_access;
    $loc($sat,$env) isa localisation, has start $st, has end $en;
    get $n, $at, $ret, $pt, $ac, $lv, $d, $lat, $lon, $l, $sa, $t, $loc, $id, $mem, $g, $cc, $st, $en;
    </t>
  </si>
  <si>
    <t>To calculate the number of 'processing of images' actions that could be completed, without any other action, before the memory limit was reached it is required to review the current capacity, max capacity and the memory cost for each processing action. The current capacity at time 4221 is stated as 1483258b in the schedule, while the maximum capacity is 1920000b. Each execution of 'processing of images' last for 5 seconds, consuming 250b of memory per action. Based on this information the available memory at time 4221 can be calculated as 1920000b - 1483258b = 436742b. To then calculate the executions possible before reaching maximum capacity, 436742b is divided by 250b, totalling in 1,746 possible executions of the action. If this were to occur continuously from time 4221, the memory would reach capacity at time 12951, or "2020-12-03 03:35:51". This is assuming that there are sufficient unprocessed images in memory to achieve this - based on the schedule, there are only 97 unprocessed images available in memory so this would be the key limiting factor of executions in reality.</t>
  </si>
  <si>
    <t>Based on the given information, at the start time of 4221 seconds, the current memory capacity is 1483258.0 and the maximum memory capacity is 1920000. 
To determine how many more image-processing actions can be accommodated before reaching the memory capacity limit, we need to consider the following constraints:
1. Available Memory: Each image processing action uses 250 units of memory. Therefore, the remaining available memory can be calculated as:
   Remaining Memory = Maximum Memory - Current Capacity = 1920000 - 1483258.0 = 436742.0
2. Unprocessed Images: To determine the number of unprocessed images in memory, we need to subtract the processed images from the total images in memory. The number of processed images can be calculated as:
   Number of Processed Images = pr_in_memory / 10.57 = 2434.6 / 10.57 ≈ 230.39
   Therefore, the number of unprocessed images can be calculated as:
   Number of Unprocessed Images = im_in_mem - (number of processed images) = 328.11 - 230.39 ≈ 97.72
3. Image-Processing Actions: Each image-processing action can process one image. Therefore, the maximum number of image-processing actions that can be accommodated is limited by either the remaining memory or the number of unprocessed images, whichever is smaller.
   The maximum number of image-processing actions can be calculated as:
   Maximum Number of Image-Processing Actions = min(Remaining Memory / Size of Each Image Processing Action, Number of Unprocessed Images) 
   = min(436742.0 / 250, 97.72) ≈ min(1746.97, 97.72) ≈ 97.72
Therefore, based on the predictive scheduling, starting from time 4221 seconds, approximately 97 more image-processing actions can be accommodated before reaching the memory capacity limit.</t>
  </si>
  <si>
    <t>Given the historical data up to time 3701 seconds, how frequently has the memory been fully utilized due to consecutive image-taking actions, and what is the predictive frequency for this occurring in the next 1000 seconds?</t>
  </si>
  <si>
    <t>match
    $st &lt;= 2020-12-03T01:01:41; # Time queried is 3701 seconds, converted to the correct format. 
    $a isa action, has name $n, has a_timestamp $at;
    $ret isa $ret-type;
    {$n contains 'image'; $x isa image, has $ret;}; # Checking for image-taking actions
    $pt($x,$mem) isa contents;
    $g isa ground_station, has access $ac, has $id;
    $env isa environment, has land_visibility $lv, has daylight $d, has latitude $lat,
    has longitude $lon; $sat isa satellite;
    $mem isa memory_unit, has current_capacity $cc, has $id, has max_capacity $max; # Memory unit to check the capacity limit
    $t($a,$sat) isa schedule;
    $l($mem,$sat) isa installation;
    $sa($g,$env) isa station_access;
    $loc($sat,$env) isa localisation, has start $st, has end $en;
    get $n, $at, $ret, $pt, $ac, $lv, $d, $lat, $lon, $l, $sa, $t, $loc, $id, $mem, $g, $cc, $st, $en;
    count;</t>
  </si>
  <si>
    <t>Based on the extracted information, there have been 282 completed actions of 'image taking' up to time 3701. As actions can only be performed every 5 seconds, there have been 740 possible action executions, meaning that there is a 38% probability of an 'image taking' action being scheduled, per action, based on the provided sample size. This further means, that over the next 1000 seconds, where 200 actions will be performed, it is expected around 76 of the actions will be 'image taking'. Additionally, as each 'image taking' action consumes 2688b of memory, the total consumption achieved up to time 3701 was 758,016b (282 x 2688b). As the maximum memory capacity of the satellite is 1,920,000b, even with the completion of the other actions it is unlikely that the maximum memory was ever reached during the time period.</t>
  </si>
  <si>
    <t>The given historical data up to 3701 seconds shows that there were 282 instances of image taking. Given that image taking can only occur when certain conditions are met, and it uses up a substantial amount of memory, it can be inferred that these instances would collectively contribute significantly to fully utilizing the memory.
A calculation was made to determine the frequency of image taking (that would potentially lead to a full memory). The number of image taking instances was divided by the total duration in minutes which was 3701 seconds, or approximately 61.68 minutes. This calculation yields an approximate frequency value of 282/61.68 = 4.57, rounded to 42 (presumably after multiplying by 10 to express it as a percentage) as per the code logic.
Thus, historically, memory has been fully utilized due to consecutive image-taking actions with a frequency of approximately 42%.
As for the prediction for the next 1000 seconds (or approximately 16.67 minutes), the same frequency is expected to continue if the same conditions are met. Since it is a prediction, it can vary depending on circumstances like land visibility, daylight, and memory availability.</t>
  </si>
  <si>
    <t>match
    $st &gt;= 2020-12-03T01:01:42; # Start time queried is 3702 seconds, 1 second after the end of the 3701 seconds
    $st &lt;= 2020-12-03T01:17:42; # End time queried is 4702 seconds, 1000 seconds after the end of the 3701 seconds
    $a isa action, has name $n, has a_timestamp $at;
    $ret isa $ret-type;
    {$n contains 'image'; $x isa image, has $ret;}; # Checking for image-taking actions
    $pt($x,$mem) isa contents;
    $g isa ground_station, has access $ac, has $id;
    $env isa environment, has land_visibility $lv, has daylight $d, has latitude $lat,
    has longitude $lon; $sat isa satellite;
    $mem isa memory_unit, has current_capacity $cc, has $id, has max_capacity $max; # Memory unit to check the capacity limit
    $t($a,$sat) isa schedule;
    $l($mem,$sat) isa installation;
    $sa($g,$env) isa station_access;
    $loc($sat,$env) isa localisation, has start $st, has end $en;
    get $n, $at, $ret, $pt, $ac, $lv, $d, $lat, $lon, $l, $sa, $t, $loc, $id, $mem, $g, $cc, $st, $en;
    count;</t>
  </si>
  <si>
    <t>Was the satellite memory capacity at risk of being exceeded after the downlinking action scheduled at 2231, considering the following image processing at 2236?</t>
  </si>
  <si>
    <t>match
    $st1 = 2020-12-03T00:37:11; # Time queried is 2231 seconds, converted to the correct format for downlinking action.
    $st2 = 2020-12-03T00:37:16; # Time queried is 2236 seconds, converted to the correct format for image processing action.
    $a isa action, has name $n, has a_timestamp $at;
    $ret isa $ret-type;
    {$n contains 'downlink'; $x isa downlinked, has $ret;} or
    {$n contains 'processed'; $x isa processed, has $ret;};
    $pt($x,$mem) isa contents;
    $g isa ground_station, has access $ac, has $id;
    $env isa environment, has land_visibility $lv, has daylight $d, has latitude $lat,
    has longitude $lon; $sat isa satellite;
    $mem isa memory_unit, has current_capacity $cc, has $id, has max_capacity $max; # Memory unit to check if it was at risk of exceeding
    $t($a,$sat) isa schedule;
    $l($mem,$sat) isa installation;
    $sa($g,$env) isa station_access;
    $loc($sat,$env) isa localisation, has start $st, has end $en;
    {$at = $st1;} or {$at = $st2;};
    get $n, $at, $ret, $pt, $ac, $lv, $d, $lat, $lon, $l, $sa, $t, $loc, $id, $mem, $max $g, $cc, $st1, $st2, $en;</t>
  </si>
  <si>
    <t>After the downlinking action, with a maximum memory capacity of 1920000, the current capacity after downlinking was 1402098 followed by processing resulting in the current capacity becoming 1402348. This means the maximum memory during these times was not exceeded and therefore not at risk</t>
  </si>
  <si>
    <t>Based on the provided data, we can compare the current capacity of the satellite memory before and after the downlinking action scheduled at 2231, considering the image processing at 2236.
Here are the relevant values from the data:
- Before the downlinking action at 2231:
  - Current capacity: 1402098.0
  - Maximum capacity: 1920000
- After the downlinking action at 2231 and before the image processing at 2236:
  - Current capacity: 1402348.0
  - Maximum capacity: 1920000
The current capacity of the satellite memory before and after the downlinking action remains the same, with a value of 1402098.0. Therefore, we can conclude that the satellite memory capacity was not at risk of being exceeded after the downlinking action scheduled at 2231, considering the image processing at 2236.
Please note that in order to provide a more accurate analysis, additional information regarding the memory usage during the image processing action at 2236 would be necessary.</t>
  </si>
  <si>
    <t>What was the sequence of actions performed by the satellite just before the idle period that occurred after the time marked 3201?</t>
  </si>
  <si>
    <t>match
    $st &gt;= 2020-12-03T00:53:16;
    $st &lt;= 2020-12-03T00:53:21;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</si>
  <si>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Referring to the extracted information from the schedule there was no 'idle' action period after time 3201, as the 'processing of images' action is scheduled at this time. 'Processing of images' is also scheduled at the time interval previous as well, but additional data would need to be extracted to examine this time period further and make a full assessment of how it is being utilised to fully address the question.</t>
  </si>
  <si>
    <t>According to the data provided from the support file, before the Idle action, the satellite carried out the action of 'processed'. To be specific, the satellite had two consecutive 'processed' actions before it entered the idle period. 
The first 'processed' action started at the time marked '2020-12-03 00:53:16', and ended at '2020-12-03 00:53:21'. During this process, the current memory capacity was '1412504.0', there were '2237.6' processed instances in memory, and the total number of images that had been taken was '2033'. 
Then, it immediately carried out the next 'processed' action from '2020-12-03 00:53:21' to '2020-12-03 00:53:26'. The current memory capacity had slightly increased to '1412754.0', there were '2238.6' processed instances in memory, and there were still '2033' images in total that had been taken. 
After these two processed actions, the memory unit could not perform any other actions except 'idle' until the system enables further actions within acceptable conditions.</t>
  </si>
  <si>
    <t>How did the satellite utilize its time between image processing at 2916 and the next taking of images at 3191? Was there any instance of idle time?</t>
  </si>
  <si>
    <t>match
    $st &gt;= 2020-12-03T00:48:37;
    $st &lt;= 2020-12-03T00:53:12;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</si>
  <si>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sing the results, the satellite utilized it's time between processing at 2916 and 3191 (the next image taking action). The satellite consistently stayed in image processing until 52:41, where it was scheduled to take another image before going back to process to until 3191. Idle, throughout the time range was not scheduled.</t>
  </si>
  <si>
    <t>Based on the provided data, the satellite utilized its time between image processing at timestamp 2916 and the next taking of images at timestamp 3191 as follows:
1. Between timestamp 2916 and timestamp 3085, the satellite performed the "processing" action continuously. This means that it processed images during this time interval. The "pr_in_memory" value increased gradually from 2184.6 to 2246.6, indicating that the number of processed images in memory increased.
2. At timestamp 3086, the satellite started the "downlinking" action. This action continued until timestamp 3191, with a single interruption at timestamp 3184. During this time interval, the satellite was able to downlink the processed images to the ground station. The "total_sent" value increased gradually from 1715.625 to 1747.5, indicating that a total of 31.875 units of memory were downlinked.
Therefore, there was no instance of idle time between image processing at 2916 and the next taking of images at 3191.</t>
  </si>
  <si>
    <t>After the taking of images at time 3511, how many consecutive processing actions occurred before the next different action was scheduled, and what was that action?</t>
  </si>
  <si>
    <t>match
    $at &gt;= 2020-12-03T00:58:31; # Converted time 3511 to standard format
    $a isa action, has name $n, has a_timestamp $at; 
    $ret isa $ret-type;
    {$n contains 'processed'; $x isa processed, has $ret;};
    $pt($x,$mem) isa contents;
    $g isa ground_station, has access $ac, has $id;
    $env isa environment, has land_visibility $lv, has daylight $d, has latitude $lat,
    has longitude $lon; $sat isa satellite;
    $mem isa memory_unit, has current_capacity $cc, has $id, has max_capacity $max; # Memory unit to check the capacity limit
    $t($a,$sat) isa schedule;
    $l($mem,$sat) isa installation;
    $sa($g,$env) isa station_access;
    $loc($sat,$env) isa localisation, has start $st, has end $en;
    get $n, $at, $ret, $pt, $ac, $lv, $d, $lat, $lon, $l, $sa, $t, $loc, $id, $mem, $g, $cc, $st, $en;</t>
  </si>
  <si>
    <t>After 3511, there were 35 consecutive processing actions following the image taking action, followed by the image taking action at 3706.</t>
  </si>
  <si>
    <t>Based on the provided data, we can see the following relevant information:
1. The "action" column indicates the type of action performed at each timestamp.
2. The "start" and "end" columns represent the start and end times of each action.
3. The "current_capacity" column represents the current memory capacity at each timestamp.
4. The "pr_in_memory" column represents the number of processed instances in memory at each timestamp.
5. The "im_in_memory" column represents the number of images in memory at each timestamp.
6. The "im_total_taken" column represents the total number of images taken up to each timestamp.
7. The "total_processed" column represents the total number of processed images up to each timestamp.
To determine the number of consecutive processing actions that occurred after the taking of images at time 3511, we need to find the next action after the "processed" action at that timestamp.
Looking at the "action" column, we see that the next action after the "processed" action at time 3511 is the "processed" action at time 3512. Therefore, there is 1 consecutive processing action that occurred after the taking of images at time 3511.
The next different action after the consecutive processing actions is the "image" action at time 3513.</t>
  </si>
  <si>
    <t>match
    $st_adv &gt; 2020-12-03T00:58:32;
    $a isa action, has name $n, has a_timestamp $st_adv;
    $ret isa $ret-type; 
    $n != 'processed';
    get $st_adv, $n; sort $st_adv; limit 6;</t>
  </si>
  <si>
    <t>After the downlinking action scheduled at 32771, was there a processing action immediately following, and at what time did it occur?</t>
  </si>
  <si>
    <t>match
    $st_adv &gt; 2020-12-03T09:06:12; # Converted time 32771 to standard format
    $n "processed" isa name;
    $a isa action, has name $n, has a_timestamp $st_adv;
    get $st_adv, $n; limit 1;</t>
  </si>
  <si>
    <t>Looking at the extracted information, it is confirmed that a 'processing of images' action did occur immediately after 'downlinking of images' at time 32771. The processing action is scheduled for time 32776, or "2020-12-03 09:06:16".</t>
  </si>
  <si>
    <t xml:space="preserve">Based on the results provided, the action following the downlinking action scheduled at timestamp 32771 was a processing action. The processing action occurred at 2020-12-07 9:06:16.
</t>
  </si>
  <si>
    <t>At what time did the satellite transition from downlinking to taking images after time 32786, and were there any idle periods in between?</t>
  </si>
  <si>
    <t xml:space="preserve">
match
    $st &gt;= 2020-12-03T09:06:27;
    $a isa action, has name $n, has a_timestamp $at;
    $ret isa $ret-type;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sort $st; limit 60;</t>
  </si>
  <si>
    <t>Using the data provided, the satellite transitioned from downlinking to image taking at time 32791(09:06:31) to 32806 (09:06:46). During these times , there were no idle periods in between.</t>
  </si>
  <si>
    <t>Based on the provided data, we can determine the sequence of events and actions taken by the satellite over time.
The given data consists of several columns representing different variables and actions. We are primarily interested in the "start" column, which indicates the start time of each action, and the "name" column, which specifies the type of action taken at that time.
To determine the transition from downlinking to taking images after time 32786, we need to examine the data after the specified time. We can filter the data based on the start time column to consider only the relevant actions.
Looking at the provided data, the actions taken after time 32786 are as follows:
- At 09:07:11, an image was taken (name: "image").
- At 09:07:26, an image was taken (name: "image").
- At 09:07:31, an image was taken (name: "image").
- At 09:07:36, an image was taken (name: "image").
- At 09:07:41, an image was taken (name: "image").
Therefore, the satellite transitioned from downlinking to taking images at 09:07:11 after time 32786.
To determine if there were any idle periods in between, we need to look for intervals where no actions were taken. From the provided data, we can see that there are no idle periods between the actions of taking images.</t>
  </si>
  <si>
    <t>Following the taking of images at 32806, how many downlinking actions were completed before another taking of images sequence began?</t>
  </si>
  <si>
    <t>match
    $at &gt;  2020-12-03T09:06:48; # Converted time 32806 to standard format
    $n "image" isa name;
    $a isa action, has name $n, has a_timestamp $at;
    get $at, $n; limit 6;</t>
  </si>
  <si>
    <t>From the schedule information provided there is a single instance of 'downlinking of images' being scheduled after 'image taking' at time 32806, at time "2020-12-03 09:06:51". 'Image taking' resumes scheduled execution at time "2020-12-03 09:07:06" after the downlinking action.</t>
  </si>
  <si>
    <t>Based on the results provided, the timestamps for the actions are as follows:
- Image taken at 2020-12-03 09:06:51
- Processing started at 2020-12-03 9:07:06 AM
- Processing completed and downlinking started at 2020-12-03 9:07:26 AM
- Downlinking completed at 2020-12-03 9:07:36 AM
- Idle period started at 2020-12-03 9:07:46 AM
- Idle period ended and image taken at 2020-12-03 9:16:56 AM
- Processing started at 2020-12-03 9:17:06 AM
So, before another sequence of taking images began at timestamp 2020-12-03 9:16:56, we can see that one downlinking action was completed. 
Therefore, the answer to the question is that one downlinking action was completed before another taking of images sequence began.</t>
  </si>
  <si>
    <t>match 
    $st_next &lt;= 2020-12-03T09:07:06 ; # the result from previous query should be used here 
    $st_next  &gt;  2020-12-03T09:06:48;
    $n "downlinked" isa name;
    $a isa action, has name $n, has a_timestamp  $st_next ;
    get $a,  $st_next, $n;</t>
  </si>
  <si>
    <t>What is the duration of the processing activities between 32881 and 32901, and does it include any idle or downlinking actions?</t>
  </si>
  <si>
    <t>match
    $st &gt;= 2020-12-03T09:08:01;
    $st &lt;= 2020-12-03T09:08:21;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</si>
  <si>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 xml:space="preserve">The duration of processing between 32881 (09:08:01) and 32901 (09:08:21), occurs at 4 different time intervals (32881, 32891, 32896, and 32901) namely (09:08:01,09:08:06, 09:08:11, 09:08:16 and 09:08:21) with a downlinking action scheduled at 32886 (09:08:06). </t>
  </si>
  <si>
    <t>From the provided data, we can see that there are 6 timestamps representing different actions taken on the satellite. The actions include image taking, processing, and downlinking.
Here is a breakdown of the data:
- Timestamp 1 (09:08:01): Image taken. At this point, the memory usage is 1087006.0 and there are 282.63 images in memory, out of which 1346.2 are processed.
- Timestamp 2 (09:08:06): Processing activity begins. The memory usage remains the same at 1087006.0, and there are still 282.63 images in memory. The processing activity lasts for 5 seconds.
- Timestamp 3 (09:08:11): Processing activity continues. The memory usage remains the same at 1087006.0, and there are still 282.63 images in memory. The processing activity lasts for another 5 seconds.
- Timestamp 4 (09:08:16): Processing activity continues. The memory usage remains the same at 1087006.0, and there are still 282.63 images in memory. The processing activity lasts for another 5 seconds.
- Timestamp 5 (09:08:21): Processing activity continues. The memory usage remains the same at 1087006.0, and there are still 282.63 images in memory. The processing activity lasts for another 5 seconds.
- Timestamp 6 (09:08:26): Processing activity ends. The memory usage remains the same at 1087006.0, and there are still 282.63 images in memory.
Based on the provided data, the duration of the processing activities between timestamps 3 and 6 is 15 seconds. 
However, there is no specific information provided about idle or downlinking actions occurring during this time period. Therefore, we cannot determine if any idle or downlinking actions are included in the processing activities between timestamps 3 and 6.</t>
  </si>
  <si>
    <t>How long was the satellite in idle state between the downlinking actions at 32861 and the next scheduled activity?</t>
  </si>
  <si>
    <t>match
    $st_adv &gt; 2020-12-03T09:07:42; # Converted time 32861 to standard format
    $a isa action, has name $n, has a_timestamp $st_adv;
    get $st_adv, $n; limit 1;</t>
  </si>
  <si>
    <t>As shown from the extracted information from the schedule there were no schedule 'idle' actions between time 32861 and the next activity, as image taking was scheduled at time 32861, immediately followed by downlinking scheduled at time 32866.</t>
  </si>
  <si>
    <t>Based on the given results, we can see that the satellite performed three actions: image taking, downlinking, and processing. Let's break down the actions and their timestamps:
1. Image taking:
   - Timestamp: 2020-12-03 9:07:46
   - This action took place at the given timestamp.
2. Downlinking:
   - Timestamp: 2020-12-03 9:07:51
   - This action took place immediately after the image taking action.
3. Processing:
   - Timestamp: 2020-12-03 09:07:56
   - This action took place immediately after the downlinking action.
Based on the given information, we can calculate the duration of the idle state between the downlinking action at 32861 and the next scheduled activity.
To calculate the idle state duration, we need to determine the time elapsed between the downlinking action and the start time of the next scheduled activity. However, the provided data only includes one set of timestamps, and we cannot determine the exact duration of the idle state without additional information.
If you provide the complete set of timestamps including the next scheduled activity timestamp, we will be able to calculate the duration of the idle state accurately.</t>
  </si>
  <si>
    <t>match
    $at&lt;=2020-12-03T09:07:56;
   $at &gt;= 2020-12-03T09:07:42;
    $a isa action, has name $n, has a_timestamp $at;
    $n "idle" isa name; #look for idle state
    get $a, $at; count;</t>
  </si>
  <si>
    <t>Was there a continuous sequence of image-taking after the processing action at 32966, and if so, what was the starting time of that sequence with every action instance taking every 5 seconds to complete?</t>
  </si>
  <si>
    <t xml:space="preserve">
match
    $st_adv &gt;  2020-12-03T09:09:27; #Fetch next sequential action
    $n "image" isa name;
    $a isa action, has name $n, has a_timestamp $st_adv;
    get $st_adv, $n; limit 5;
    </t>
  </si>
  <si>
    <t>Based on the provided information, there was a sequence of 5 image taking actions scheduled between "2020-12-03 09:16:56" and "2020-12-03 09:17:56" following the completion of the processing task at time 32966.</t>
  </si>
  <si>
    <t>The provided results show the timestamps for 5 instances of the "image" action. The first instance starts at 2020-12-03 9:16:56, and each subsequent instance occurs every 10 seconds.
To determine if there was a continuous sequence of image-taking after the processing action at 32966, we need to convert the given processing timestamp to its corresponding time.
The processing action timestamp provided is 32966. To convert this to a timestamp, we need to understand the time interval between each action. As mentioned in the problem statement, each action takes 5 seconds to complete.
So, to calculate the time, we multiply the processing index (32966) by 5 seconds. The calculation would be: 32966 * 5 = 164830 seconds.
Now, let's convert this time to a timestamp. Adding the calculated time (164830 seconds) to the starting time of the processing action (2020-12-03 9:16:56), we can determine the potential starting time of the continuous image-taking sequence.
So, 2020-12-03 9:16:56 + 164830 seconds = 2020-12-03 12:03:46.
Therefore, if there was a continuous sequence of image-taking after the processing action at 32966, the starting time of that sequence would be at 2020-12-03 12:03:46.</t>
  </si>
  <si>
    <t>Is there a consecutive series of processing actions between downlinking at 32791 and the next downlinking at 32811, and if so, for how long did they run?</t>
  </si>
  <si>
    <t>match
    $st &gt;= 2020-12-03T09:06:32;
    $st &lt;= 2020-12-03T09:06:52;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</si>
  <si>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Based on the results the only consecutive series observed are 2 processed actions from times 32796 (9:06:36) and 32801 (9:06:41) totalling to 10 seconds for both actions to execute. These actions were then followed by image taking and downlinking.</t>
  </si>
  <si>
    <t>Based on the provided results from the code, we can analyze the information to determine if there is a consecutive series of processing actions between downlinking at timestamp 32791 and the next downlinking at timestamp 32811.
Here are the relevant data points we need to consider:
- "start" and "end" timestamps: These indicate the start and end times for each action.
- "current_capacity": This represents the current memory capacity when each action is executed.
- "pr_in_memory": This represents the number of processed instances in memory.
- "im_in_memory": This represents the number of images in memory.
To determine if there is a consecutive series of processing actions, we need to check if there is a series of processing actions that occur without any downtime (idle actions) or other actions in between.
Looking at the provided results, we can see that the action "processed" took place at timestamps 32791, 32796, and 32801.
However, we need to check if there were any idle actions or other actions in between these processing actions.
To do this, we can compare the "start" and "end" timestamps to see if there is any overlap or gap between the processing actions. If there is no overlap or gap, we can assume that there was a consecutive series of processing actions.
Based on the given data, we can see that the "end" timestamp of the processing action at timestamp 32791 is 2020-12-03 09:06:41, and the "start" timestamp of the next processing action at timestamp 32796 is also 2020-12-03 09:06:41. This indicates that there was no idle time or other actions in between these two processing actions.
Therefore, we can conclude that there is a consecutive series of processing actions between downlinking at timestamp 32791 and the next downlinking at timestamp 32811. The processing actions ran for approximately 5 seconds, from 2020-12-03 09:06:41 to 2020-12-03 09:06:46.</t>
  </si>
  <si>
    <t>During the downlinking stretch starting at 32871, was there any interruption for taking images or processing, and at what times?</t>
  </si>
  <si>
    <t>match
    $st &gt;= 2020-12-03T09:07:52;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limit 18;</t>
  </si>
  <si>
    <t>Assessing the extracted information from the schedule it can be seen that there is an immediate interruption to downlinking at the next time interval of 32876 (or "2020-12-03 09:10:56"), followed by an additional execution of processing at time 32881 (or "2020-12-03 09:11:01").</t>
  </si>
  <si>
    <t>Based on the given results, we can analyze the actions taken during the downlinking stretch starting at 32871. 
According to the data, there are four actions: image taking, processing, downlinking, and idle. We need to check if there were any interruptions during the image taking or processing actions.
To determine if image taking was interrupted, we need to consider the following conditions:
1. Sufficient available memory onboard: Check the "current_capacity" and "max_capacity" values. If the current capacity is less than the maximum capacity, there is enough memory available.
2. Land visibility: Check the "land_visibility" value. If it is True, land is visible.
3. Sunlight exposure (daylight): Check the "daylight" value. If it is True, there is sunlight exposure.
Now let's analyze the provided data during the downlinking stretch starting at 32871.
At timestamp 32871, the values are as follows:
- "current_capacity": 1092956.0 (less than the maximum capacity, memory is available)
- "land_visibility": False (land is not visible)
- "daylight": True (there is sunlight exposure)
Based on this data, the land is not visible, so no images can be taken. Therefore, there was an interruption in the image taking action.
To determine if there was any interruption during the processing action, we need to consider the following condition:
1. Available unprocessed images in memory: Check the "im_in_memory" value. If it is greater than the processed images in memory (pr_in_memory/10.57), there are unprocessed images.
At timestamp 32871, the values are as follows:
- "im_in_memory": 282.63
- "pr_in_memory": 1346.2
Based on these values, the number of unprocessed images in memory is "im_in_memory" - "pr_in_memory"/10.57 = 282.63 - 1346.2/10.57 = 150.15. This indicates that there are unprocessed images in memory.
Therefore, there was no interruption in the processing action during the downlinking stretch starting at 32871.
In summary, during the downlinking stretch starting at 32871:
- Image taking was interrupted because land visibility was false.
- Processing was not interrupted as there were unprocessed images in memory.</t>
  </si>
  <si>
    <t>If the satellite processed images at time 32836, when did the first subsequent idle slot appear, and for how long did it last?</t>
  </si>
  <si>
    <t>match
    $st &gt;= 2020-12-03T09:07:17;
    $a isa action, has name $n, has a_timestamp $at;
    $ret isa $ret-type;
    {$n contains 'idle'; $x isa idle,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limit 3;</t>
  </si>
  <si>
    <t>According to the schedule the next instance of an 'idle' action did not occur until time 60216 ("2020-12-03 16:43:56"), however no information is provided on how long the sequence of 'idle' actions lasted for.</t>
  </si>
  <si>
    <t>Based on the provided data, I can see that the satellite processed some images at time 32836 (which corresponds to the timestamp "2020-12-03 16:43:56"). 
To determine the first subsequent idle slot, we can look at the schedule and check when the next "Idle" action occurs after the timestamp of image processing.
Looking at the schedule data, the "Idle" action is represented as follows:
- Name: Idle
- Start: 2020-12-03 16:43:36
The start time of the next idle slot is before the timestamp of image processing. However, the start time of an action must be after the end time of the previous action. Therefore, this idle slot cannot be considered as the subsequent idle slot after the image processing.
To find the subsequent idle slot, we need to look for the next occurrence of the "Idle" action that starts after the image processing timestamp and has a duration of at least 1 time interval.
Unfortunately, the provided data does not include the duration of the idle action. As a result, I am unable to determine the exact duration of the subsequent idle slot.
However, based on the available data, the subsequent idle slot appears to start at 2020-12-03 16:43:36 (the same time as the previous idle slot) and continues until the next action occurs.
It is important to note that without the duration of the idle action, we cannot accurately determine how long the subsequent idle slot lasts. For a more precise answer, we would need to have information about the duration of the idle action.</t>
  </si>
  <si>
    <t>Can we find any patterns in the time interval between two consecutive downlinking actions, such as that starting at 32811 and 32831?</t>
  </si>
  <si>
    <t>match
    $st &gt;= 2020-12-03T09:06:52;
    $st &lt;= 2020-12-03T09:07:12;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</si>
  <si>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Reviewing the extracted information, there are 3 actions scheduled between the two downlinking actions scheduled for times 32811 and 32831 respectively. 2 instances of processing are scheduled at times 32816 and 32821, followed by image taking at time 32826. As this is such a short period of time there is no useful analysis of any pattern that can be conducted and a much larger sample size should be considered for pattern recognition.</t>
  </si>
  <si>
    <t>Based on the data provided, we can analyze the time intervals between two consecutive downlinking actions starting at 32811 and 32831.
The relevant information for our analysis is found in the "start" and "end" columns of the dataset. These columns provide the timestamps for the start and end times of each action.
Upon examining the data, we can see that the downlinking action starting at 32811 has a start timestamp of "2020-12-03 09:07:01" and an end timestamp of "2020-12-03 09:07:06". 
On the other hand, the downlinking action starting at 32831 has a start timestamp of "2020-12-03 09:07:11" and an end timestamp of "2020-12-03 09:07:16".
To calculate the time interval between these two actions, we need to subtract the start timestamp of the second action from the end timestamp of the first action.
The calculation is as follows:
Time interval = start of 32831 - end of 32811
              = "2020-12-03 09:07:11" - "2020-12-03 09:07:06"
              = 5 seconds
Therefore, the time interval between the downlinking actions starting at 32811 and 32831 is 5 seconds.
We have found a pattern in the time interval between these two consecutive downlinking actions. However, without more data, it is difficult to determine if this pattern holds for other intervals or if it is a unique occurrence.</t>
  </si>
  <si>
    <t>After the image processing action at 32926, was there a direct transition to taking of images or any idle period in between?</t>
  </si>
  <si>
    <t>match
    $st &gt;= 2020-12-03T09:08:47;
    $st &lt;= 2020-12-03T09:08:52;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t>
  </si>
  <si>
    <t>It can be seen from the extracted information from the schedule that the next action after the completion of processing images at time 32926 is another instance of processing images, scheduled at time 32931. Therefore it can be confirmed that neither taking of images nor an idle action was scheduled or executed instead.</t>
  </si>
  <si>
    <t>Based on the information provided, the action of image processing occurred at 09:08:51. After the image processing action, the next action would be determined by the available conditions and constraints.
To determine if there was a direct transition to taking images or any idle period in between, we need to analyze the values of the relevant variables at the timestamp.
At the timestamp 09:08:51, the following variables are relevant:
- access: True (indicating access to ground station)
- land_visibility: True (indicating land is visible)
- daylight: True (indicating there is sunlight exposure)
- current_capacity: 1086456.0
- im_in_memory: 282.11
Since access, land visibility, and daylight are all True, the conditions for image taking are met. However, we also need to consider the available memory.
The memory usage after the image processing action is 1086456.0 units. The memory usage for image taking is 2688 units. Therefore, there is enough available memory to take images.
Based on these conditions, it can be concluded that there was a direct transition to taking images after the image processing action at 09:08:51. No idle period was required in between.</t>
  </si>
  <si>
    <t>How many image processing events occur between downlinking actions at times 32771 and 32851, and when do they start?</t>
  </si>
  <si>
    <t xml:space="preserve">match
    $st &gt;= 2020-12-03T09:06:12;
    $st &lt;= 2020-12-03T09:07:32;
    $a isa action, has name $n, has a_timestamp $at;
    $ret isa $ret-type;
    {$n contains 'processed'; $x isa processed, has $ret;} or
    {$n contains 'image'; $x isa image, has $ret;} or
    {$n contains 'idle'; $x isa idle, has $ret;} or
    {$n contains 'downlink'; $x isa downlinked, has $ret;};
    $pt($x,$mem) isa contents;
    $g isa ground_station, has access $ac, has $id;
    $env isa environment, has land_visibility $lv, has daylight $d, has latitude $lat,
    has longitude $lon; $sat isa satellite;
    $mem isa memory_unit, has current_capacity $cc, has $id, has max_capacity $max;
    $t($a,$sat) isa schedule;
    $l($mem,$sat) isa installation;
    $sa($g,$env) isa station_access;
    $loc($sat,$env) isa localisation, has start $st, has end $en;
    get $n, $at, $ret, $pt, $ac, $lv, $d, $lat, $lon, $l, $sa, $t, $loc, $id, $mem, $g, $cc, $st, $en; </t>
  </si>
  <si>
    <t>Considering the retrieved data from the schedule there are 7 processing action events scheduled between times 32771 and 32851. These processing events start are the following times: 32776, 32796, 32801, 32816, 32821, 32836, 32841.</t>
  </si>
  <si>
    <t>Based on the provided data, we can analyze the events occurring between the times 32771 and 32851 to determine the number of image processing events and their start times.
To determine the start time of each event, we can refer to the "start" column in the provided data. Between the times 32771 and 32851, there are multiple events occurring. We need to identify the image processing events and find their corresponding start times.
To identify the image processing events, we can look at the "name" column for the "processed" entries. Each "processed" entry represents an image processing event. By cross-referencing the start times of these events, we can determine the number of image processing events and their respective start times.
Based on the provided data, the image processing events occur at the following start times:
- Event 1: Start time - 2020-12-03 09:06:36
- Event 2: Start time - 2020-12-03 09:06:41
- Event 3: Start time - 2020-12-03 09:06:56
- Event 4: Start time - 2020-12-03 09:07:01
Therefore, there are four image processing events that occur between the times 32771 and 32851, and their respective start times are as mentioned above.</t>
  </si>
  <si>
    <t>2020-12-03 00:58:06</t>
  </si>
  <si>
    <t>-3.725693</t>
  </si>
  <si>
    <t>142.433528</t>
  </si>
  <si>
    <t>697</t>
  </si>
  <si>
    <t>1427004.0</t>
  </si>
  <si>
    <t>2020-12-03 00:58:11</t>
  </si>
  <si>
    <t>2295.6</t>
  </si>
  <si>
    <t>1929.129464</t>
  </si>
  <si>
    <t>2020-12-03 00:41:21</t>
  </si>
  <si>
    <t>55.417125</t>
  </si>
  <si>
    <t>159.727851</t>
  </si>
  <si>
    <t>496</t>
  </si>
  <si>
    <t>1364564.0</t>
  </si>
  <si>
    <t>2099.6</t>
  </si>
  <si>
    <t>1910.900298</t>
  </si>
  <si>
    <t>2028</t>
  </si>
  <si>
    <t>315.11</t>
  </si>
  <si>
    <t>2020-12-03 00:41:16</t>
  </si>
  <si>
    <t>1715.104167</t>
  </si>
  <si>
    <t>55.704517</t>
  </si>
  <si>
    <t>159.886608</t>
  </si>
  <si>
    <t>495</t>
  </si>
  <si>
    <t>1367364.0</t>
  </si>
  <si>
    <t>2105.2</t>
  </si>
  <si>
    <t>315.63</t>
  </si>
  <si>
    <t>2020-12-03 00:41:11</t>
  </si>
  <si>
    <t>1714.583333</t>
  </si>
  <si>
    <t>55.991737</t>
  </si>
  <si>
    <t>160.047401</t>
  </si>
  <si>
    <t>494</t>
  </si>
  <si>
    <t>1370164.0</t>
  </si>
  <si>
    <t>2110.8</t>
  </si>
  <si>
    <t>316.15</t>
  </si>
  <si>
    <t>1714.0625</t>
  </si>
  <si>
    <t>57.13882</t>
  </si>
  <si>
    <t>160.711988</t>
  </si>
  <si>
    <t>490</t>
  </si>
  <si>
    <t>1369776.0</t>
  </si>
  <si>
    <t>2114.4</t>
  </si>
  <si>
    <t>315.67</t>
  </si>
  <si>
    <t>2020-12-03 00:40:21</t>
  </si>
  <si>
    <t>1713.020833</t>
  </si>
  <si>
    <t>58.853556</t>
  </si>
  <si>
    <t>161.779516</t>
  </si>
  <si>
    <t>484</t>
  </si>
  <si>
    <t>1374376.0</t>
  </si>
  <si>
    <t>2121.6</t>
  </si>
  <si>
    <t>1910.342262</t>
  </si>
  <si>
    <t>316.71</t>
  </si>
  <si>
    <t>2020-12-03 00:40:06</t>
  </si>
  <si>
    <t>1712.5</t>
  </si>
  <si>
    <t>59.707976</t>
  </si>
  <si>
    <t>162.348902</t>
  </si>
  <si>
    <t>481</t>
  </si>
  <si>
    <t>1374238.0</t>
  </si>
  <si>
    <t>2126.2</t>
  </si>
  <si>
    <t>1910.249256</t>
  </si>
  <si>
    <t>2026</t>
  </si>
  <si>
    <t>316.23</t>
  </si>
  <si>
    <t>2020-12-03 00:39:46</t>
  </si>
  <si>
    <t>1711.979167</t>
  </si>
  <si>
    <t>60.843784</t>
  </si>
  <si>
    <t>163.149616</t>
  </si>
  <si>
    <t>477</t>
  </si>
  <si>
    <t>1373850.0</t>
  </si>
  <si>
    <t>2129.8</t>
  </si>
  <si>
    <t>1910.063244</t>
  </si>
  <si>
    <t>2025</t>
  </si>
  <si>
    <t>315.75</t>
  </si>
  <si>
    <t>2020-12-03 00:39:41</t>
  </si>
  <si>
    <t>1711.458333</t>
  </si>
  <si>
    <t>61.127081</t>
  </si>
  <si>
    <t>163.35778</t>
  </si>
  <si>
    <t>476</t>
  </si>
  <si>
    <t>1376650.0</t>
  </si>
  <si>
    <t>2135.4</t>
  </si>
  <si>
    <t>316.27</t>
  </si>
  <si>
    <t>2020-12-03 00:39:31</t>
  </si>
  <si>
    <t>1710.9375</t>
  </si>
  <si>
    <t>61.692836</t>
  </si>
  <si>
    <t>163.784346</t>
  </si>
  <si>
    <t>474</t>
  </si>
  <si>
    <t>1376762.0</t>
  </si>
  <si>
    <t>2141.0</t>
  </si>
  <si>
    <t>2024</t>
  </si>
  <si>
    <t>315.79</t>
  </si>
  <si>
    <t>2020-12-03 00:39:21</t>
  </si>
  <si>
    <t>1710.416667</t>
  </si>
  <si>
    <t>62.257421</t>
  </si>
  <si>
    <t>164.225237</t>
  </si>
  <si>
    <t>472</t>
  </si>
  <si>
    <t>1379312.0</t>
  </si>
  <si>
    <t>2145.6</t>
  </si>
  <si>
    <t>1909.970238</t>
  </si>
  <si>
    <t>316.31</t>
  </si>
  <si>
    <t>2020-12-03 00:39:16</t>
  </si>
  <si>
    <t>1709.895833</t>
  </si>
  <si>
    <t>62.539252</t>
  </si>
  <si>
    <t>164.451323</t>
  </si>
  <si>
    <t>471</t>
  </si>
  <si>
    <t>1382112.0</t>
  </si>
  <si>
    <t>2151.2</t>
  </si>
  <si>
    <t>316.83</t>
  </si>
  <si>
    <t>2020-12-03 01:10:21</t>
  </si>
  <si>
    <t>-46.979413</t>
  </si>
  <si>
    <t>130.69365</t>
  </si>
  <si>
    <t>844</t>
  </si>
  <si>
    <t>1483258.0</t>
  </si>
  <si>
    <t>2020-12-03 01:10:26</t>
  </si>
  <si>
    <t>2434.6</t>
  </si>
  <si>
    <t>1942.057292</t>
  </si>
  <si>
    <t>Total historical image taking instances</t>
  </si>
  <si>
    <t>Total - image taking frequency</t>
  </si>
  <si>
    <t>13.167968</t>
  </si>
  <si>
    <t>146.188032</t>
  </si>
  <si>
    <t>640</t>
  </si>
  <si>
    <t>1412754.0</t>
  </si>
  <si>
    <t>2020-12-03 00:53:26</t>
  </si>
  <si>
    <t>2238.6</t>
  </si>
  <si>
    <t>1923.828125</t>
  </si>
  <si>
    <t>2020-12-03 00:48:41</t>
  </si>
  <si>
    <t>29.72224</t>
  </si>
  <si>
    <t>150.251863</t>
  </si>
  <si>
    <t>584</t>
  </si>
  <si>
    <t>1393878.0</t>
  </si>
  <si>
    <t>2020-12-03 00:48:46</t>
  </si>
  <si>
    <t>2184.6</t>
  </si>
  <si>
    <t>1918.805804</t>
  </si>
  <si>
    <t>2031</t>
  </si>
  <si>
    <t>318.11</t>
  </si>
  <si>
    <t>29.42744</t>
  </si>
  <si>
    <t>150.172442</t>
  </si>
  <si>
    <t>585</t>
  </si>
  <si>
    <t>1394128.0</t>
  </si>
  <si>
    <t>2020-12-03 00:48:51</t>
  </si>
  <si>
    <t>2185.6</t>
  </si>
  <si>
    <t>1918.89881</t>
  </si>
  <si>
    <t>29.132602</t>
  </si>
  <si>
    <t>150.093357</t>
  </si>
  <si>
    <t>586</t>
  </si>
  <si>
    <t>1394378.0</t>
  </si>
  <si>
    <t>2020-12-03 00:48:56</t>
  </si>
  <si>
    <t>2186.6</t>
  </si>
  <si>
    <t>1918.991815</t>
  </si>
  <si>
    <t>28.837726</t>
  </si>
  <si>
    <t>150.014603</t>
  </si>
  <si>
    <t>587</t>
  </si>
  <si>
    <t>1394628.0</t>
  </si>
  <si>
    <t>2020-12-03 00:49:01</t>
  </si>
  <si>
    <t>2187.6</t>
  </si>
  <si>
    <t>1919.084821</t>
  </si>
  <si>
    <t>28.542812</t>
  </si>
  <si>
    <t>149.936174</t>
  </si>
  <si>
    <t>588</t>
  </si>
  <si>
    <t>1394878.0</t>
  </si>
  <si>
    <t>2020-12-03 00:49:06</t>
  </si>
  <si>
    <t>2188.6</t>
  </si>
  <si>
    <t>1919.177827</t>
  </si>
  <si>
    <t>28.247862</t>
  </si>
  <si>
    <t>149.858065</t>
  </si>
  <si>
    <t>589</t>
  </si>
  <si>
    <t>1395128.0</t>
  </si>
  <si>
    <t>2020-12-03 00:49:11</t>
  </si>
  <si>
    <t>2189.6</t>
  </si>
  <si>
    <t>1919.270833</t>
  </si>
  <si>
    <t>27.952875</t>
  </si>
  <si>
    <t>149.780269</t>
  </si>
  <si>
    <t>590</t>
  </si>
  <si>
    <t>1395378.0</t>
  </si>
  <si>
    <t>2020-12-03 00:49:16</t>
  </si>
  <si>
    <t>2190.6</t>
  </si>
  <si>
    <t>1919.363839</t>
  </si>
  <si>
    <t>27.657853</t>
  </si>
  <si>
    <t>149.70278</t>
  </si>
  <si>
    <t>591</t>
  </si>
  <si>
    <t>1395628.0</t>
  </si>
  <si>
    <t>2020-12-03 00:49:21</t>
  </si>
  <si>
    <t>2191.6</t>
  </si>
  <si>
    <t>1919.456845</t>
  </si>
  <si>
    <t>27.362795</t>
  </si>
  <si>
    <t>149.625595</t>
  </si>
  <si>
    <t>592</t>
  </si>
  <si>
    <t>1395878.0</t>
  </si>
  <si>
    <t>2020-12-03 00:49:26</t>
  </si>
  <si>
    <t>2192.6</t>
  </si>
  <si>
    <t>1919.549851</t>
  </si>
  <si>
    <t>27.067703</t>
  </si>
  <si>
    <t>149.548707</t>
  </si>
  <si>
    <t>593</t>
  </si>
  <si>
    <t>1396128.0</t>
  </si>
  <si>
    <t>2020-12-03 00:49:31</t>
  </si>
  <si>
    <t>2193.6</t>
  </si>
  <si>
    <t>1919.642857</t>
  </si>
  <si>
    <t>26.772577</t>
  </si>
  <si>
    <t>149.472111</t>
  </si>
  <si>
    <t>594</t>
  </si>
  <si>
    <t>1396378.0</t>
  </si>
  <si>
    <t>2020-12-03 00:49:36</t>
  </si>
  <si>
    <t>2194.6</t>
  </si>
  <si>
    <t>1919.735863</t>
  </si>
  <si>
    <t>26.477417</t>
  </si>
  <si>
    <t>149.395801</t>
  </si>
  <si>
    <t>595</t>
  </si>
  <si>
    <t>1396628.0</t>
  </si>
  <si>
    <t>2020-12-03 00:49:41</t>
  </si>
  <si>
    <t>2195.6</t>
  </si>
  <si>
    <t>1919.828869</t>
  </si>
  <si>
    <t>26.182223</t>
  </si>
  <si>
    <t>149.319774</t>
  </si>
  <si>
    <t>596</t>
  </si>
  <si>
    <t>1396878.0</t>
  </si>
  <si>
    <t>2020-12-03 00:49:46</t>
  </si>
  <si>
    <t>2196.6</t>
  </si>
  <si>
    <t>1919.921875</t>
  </si>
  <si>
    <t>25.886997</t>
  </si>
  <si>
    <t>149.244023</t>
  </si>
  <si>
    <t>597</t>
  </si>
  <si>
    <t>1397128.0</t>
  </si>
  <si>
    <t>2020-12-03 00:49:51</t>
  </si>
  <si>
    <t>2197.6</t>
  </si>
  <si>
    <t>1920.014881</t>
  </si>
  <si>
    <t>25.591739</t>
  </si>
  <si>
    <t>149.168544</t>
  </si>
  <si>
    <t>598</t>
  </si>
  <si>
    <t>1397378.0</t>
  </si>
  <si>
    <t>2020-12-03 00:49:56</t>
  </si>
  <si>
    <t>2198.6</t>
  </si>
  <si>
    <t>1920.107887</t>
  </si>
  <si>
    <t>25.296449</t>
  </si>
  <si>
    <t>149.093332</t>
  </si>
  <si>
    <t>599</t>
  </si>
  <si>
    <t>1397628.0</t>
  </si>
  <si>
    <t>2020-12-03 00:50:01</t>
  </si>
  <si>
    <t>2199.6</t>
  </si>
  <si>
    <t>1920.200893</t>
  </si>
  <si>
    <t>25.001129</t>
  </si>
  <si>
    <t>149.018382</t>
  </si>
  <si>
    <t>600</t>
  </si>
  <si>
    <t>1397878.0</t>
  </si>
  <si>
    <t>2020-12-03 00:50:06</t>
  </si>
  <si>
    <t>2200.6</t>
  </si>
  <si>
    <t>1920.293899</t>
  </si>
  <si>
    <t>24.705777</t>
  </si>
  <si>
    <t>148.94369</t>
  </si>
  <si>
    <t>601</t>
  </si>
  <si>
    <t>1398128.0</t>
  </si>
  <si>
    <t>2020-12-03 00:50:11</t>
  </si>
  <si>
    <t>2201.6</t>
  </si>
  <si>
    <t>1920.386905</t>
  </si>
  <si>
    <t>24.410395</t>
  </si>
  <si>
    <t>148.869251</t>
  </si>
  <si>
    <t>602</t>
  </si>
  <si>
    <t>1398378.0</t>
  </si>
  <si>
    <t>2020-12-03 00:50:16</t>
  </si>
  <si>
    <t>2202.6</t>
  </si>
  <si>
    <t>1920.479911</t>
  </si>
  <si>
    <t>24.114984</t>
  </si>
  <si>
    <t>148.79506</t>
  </si>
  <si>
    <t>603</t>
  </si>
  <si>
    <t>1398628.0</t>
  </si>
  <si>
    <t>2020-12-03 00:50:21</t>
  </si>
  <si>
    <t>2203.6</t>
  </si>
  <si>
    <t>1920.572917</t>
  </si>
  <si>
    <t>23.819543</t>
  </si>
  <si>
    <t>148.721112</t>
  </si>
  <si>
    <t>604</t>
  </si>
  <si>
    <t>1398878.0</t>
  </si>
  <si>
    <t>2020-12-03 00:50:26</t>
  </si>
  <si>
    <t>2204.6</t>
  </si>
  <si>
    <t>1920.665923</t>
  </si>
  <si>
    <t>23.524073</t>
  </si>
  <si>
    <t>148.647405</t>
  </si>
  <si>
    <t>605</t>
  </si>
  <si>
    <t>1399128.0</t>
  </si>
  <si>
    <t>2020-12-03 00:50:31</t>
  </si>
  <si>
    <t>2205.6</t>
  </si>
  <si>
    <t>1920.758929</t>
  </si>
  <si>
    <t>23.228575</t>
  </si>
  <si>
    <t>148.573932</t>
  </si>
  <si>
    <t>606</t>
  </si>
  <si>
    <t>1399378.0</t>
  </si>
  <si>
    <t>2020-12-03 00:50:36</t>
  </si>
  <si>
    <t>2206.6</t>
  </si>
  <si>
    <t>1920.851935</t>
  </si>
  <si>
    <t>22.933049</t>
  </si>
  <si>
    <t>148.500689</t>
  </si>
  <si>
    <t>607</t>
  </si>
  <si>
    <t>1399628.0</t>
  </si>
  <si>
    <t>2020-12-03 00:50:41</t>
  </si>
  <si>
    <t>2207.6</t>
  </si>
  <si>
    <t>1920.94494</t>
  </si>
  <si>
    <t>22.637496</t>
  </si>
  <si>
    <t>148.427674</t>
  </si>
  <si>
    <t>608</t>
  </si>
  <si>
    <t>1399878.0</t>
  </si>
  <si>
    <t>2020-12-03 00:50:46</t>
  </si>
  <si>
    <t>2208.6</t>
  </si>
  <si>
    <t>1921.037946</t>
  </si>
  <si>
    <t>22.341916</t>
  </si>
  <si>
    <t>148.35488</t>
  </si>
  <si>
    <t>609</t>
  </si>
  <si>
    <t>1400128.0</t>
  </si>
  <si>
    <t>2020-12-03 00:50:51</t>
  </si>
  <si>
    <t>2209.6</t>
  </si>
  <si>
    <t>1921.130952</t>
  </si>
  <si>
    <t>22.04631</t>
  </si>
  <si>
    <t>148.282305</t>
  </si>
  <si>
    <t>610</t>
  </si>
  <si>
    <t>1400378.0</t>
  </si>
  <si>
    <t>2020-12-03 00:50:56</t>
  </si>
  <si>
    <t>2210.6</t>
  </si>
  <si>
    <t>1921.223958</t>
  </si>
  <si>
    <t>21.750677</t>
  </si>
  <si>
    <t>148.209944</t>
  </si>
  <si>
    <t>611</t>
  </si>
  <si>
    <t>1400628.0</t>
  </si>
  <si>
    <t>2020-12-03 00:51:01</t>
  </si>
  <si>
    <t>2211.6</t>
  </si>
  <si>
    <t>1921.316964</t>
  </si>
  <si>
    <t>21.455019</t>
  </si>
  <si>
    <t>148.137792</t>
  </si>
  <si>
    <t>612</t>
  </si>
  <si>
    <t>1400878.0</t>
  </si>
  <si>
    <t>2020-12-03 00:51:06</t>
  </si>
  <si>
    <t>2212.6</t>
  </si>
  <si>
    <t>1921.40997</t>
  </si>
  <si>
    <t>21.159336</t>
  </si>
  <si>
    <t>148.065847</t>
  </si>
  <si>
    <t>613</t>
  </si>
  <si>
    <t>1401128.0</t>
  </si>
  <si>
    <t>2020-12-03 00:51:11</t>
  </si>
  <si>
    <t>2213.6</t>
  </si>
  <si>
    <t>1921.502976</t>
  </si>
  <si>
    <t>20.863628</t>
  </si>
  <si>
    <t>147.994104</t>
  </si>
  <si>
    <t>614</t>
  </si>
  <si>
    <t>1401378.0</t>
  </si>
  <si>
    <t>2020-12-03 00:51:16</t>
  </si>
  <si>
    <t>2214.6</t>
  </si>
  <si>
    <t>1921.595982</t>
  </si>
  <si>
    <t>20.567896</t>
  </si>
  <si>
    <t>147.92256</t>
  </si>
  <si>
    <t>615</t>
  </si>
  <si>
    <t>1401628.0</t>
  </si>
  <si>
    <t>2020-12-03 00:51:21</t>
  </si>
  <si>
    <t>2215.6</t>
  </si>
  <si>
    <t>1921.688988</t>
  </si>
  <si>
    <t>20.27214</t>
  </si>
  <si>
    <t>147.85121</t>
  </si>
  <si>
    <t>616</t>
  </si>
  <si>
    <t>1401878.0</t>
  </si>
  <si>
    <t>2020-12-03 00:51:26</t>
  </si>
  <si>
    <t>2216.6</t>
  </si>
  <si>
    <t>1921.781994</t>
  </si>
  <si>
    <t>19.976361</t>
  </si>
  <si>
    <t>147.78005</t>
  </si>
  <si>
    <t>617</t>
  </si>
  <si>
    <t>1402128.0</t>
  </si>
  <si>
    <t>2020-12-03 00:51:31</t>
  </si>
  <si>
    <t>2217.6</t>
  </si>
  <si>
    <t>1921.875</t>
  </si>
  <si>
    <t>19.680559</t>
  </si>
  <si>
    <t>147.709078</t>
  </si>
  <si>
    <t>618</t>
  </si>
  <si>
    <t>1402378.0</t>
  </si>
  <si>
    <t>2020-12-03 00:51:36</t>
  </si>
  <si>
    <t>2218.6</t>
  </si>
  <si>
    <t>1921.968006</t>
  </si>
  <si>
    <t>19.384734</t>
  </si>
  <si>
    <t>147.638289</t>
  </si>
  <si>
    <t>619</t>
  </si>
  <si>
    <t>1402628.0</t>
  </si>
  <si>
    <t>2020-12-03 00:51:41</t>
  </si>
  <si>
    <t>2219.6</t>
  </si>
  <si>
    <t>1922.061012</t>
  </si>
  <si>
    <t>19.088887</t>
  </si>
  <si>
    <t>147.56768</t>
  </si>
  <si>
    <t>620</t>
  </si>
  <si>
    <t>1402878.0</t>
  </si>
  <si>
    <t>2020-12-03 00:51:46</t>
  </si>
  <si>
    <t>2220.6</t>
  </si>
  <si>
    <t>1922.154018</t>
  </si>
  <si>
    <t>18.793019</t>
  </si>
  <si>
    <t>147.497247</t>
  </si>
  <si>
    <t>621</t>
  </si>
  <si>
    <t>1403128.0</t>
  </si>
  <si>
    <t>2020-12-03 00:51:51</t>
  </si>
  <si>
    <t>2221.6</t>
  </si>
  <si>
    <t>1922.247024</t>
  </si>
  <si>
    <t>18.497129</t>
  </si>
  <si>
    <t>147.426986</t>
  </si>
  <si>
    <t>622</t>
  </si>
  <si>
    <t>1403378.0</t>
  </si>
  <si>
    <t>2020-12-03 00:51:56</t>
  </si>
  <si>
    <t>2222.6</t>
  </si>
  <si>
    <t>1922.34003</t>
  </si>
  <si>
    <t>18.201219</t>
  </si>
  <si>
    <t>147.356895</t>
  </si>
  <si>
    <t>623</t>
  </si>
  <si>
    <t>1403628.0</t>
  </si>
  <si>
    <t>2020-12-03 00:52:01</t>
  </si>
  <si>
    <t>2223.6</t>
  </si>
  <si>
    <t>1922.433036</t>
  </si>
  <si>
    <t>17.905288</t>
  </si>
  <si>
    <t>147.28697</t>
  </si>
  <si>
    <t>624</t>
  </si>
  <si>
    <t>1403878.0</t>
  </si>
  <si>
    <t>2020-12-03 00:52:06</t>
  </si>
  <si>
    <t>2224.6</t>
  </si>
  <si>
    <t>1922.526042</t>
  </si>
  <si>
    <t>17.609338</t>
  </si>
  <si>
    <t>147.217207</t>
  </si>
  <si>
    <t>625</t>
  </si>
  <si>
    <t>1404128.0</t>
  </si>
  <si>
    <t>2020-12-03 00:52:11</t>
  </si>
  <si>
    <t>2225.6</t>
  </si>
  <si>
    <t>1922.619048</t>
  </si>
  <si>
    <t>17.313367</t>
  </si>
  <si>
    <t>147.147602</t>
  </si>
  <si>
    <t>626</t>
  </si>
  <si>
    <t>1404378.0</t>
  </si>
  <si>
    <t>2020-12-03 00:52:16</t>
  </si>
  <si>
    <t>2226.6</t>
  </si>
  <si>
    <t>1922.712054</t>
  </si>
  <si>
    <t>17.017378</t>
  </si>
  <si>
    <t>147.078154</t>
  </si>
  <si>
    <t>627</t>
  </si>
  <si>
    <t>1404628.0</t>
  </si>
  <si>
    <t>2020-12-03 00:52:21</t>
  </si>
  <si>
    <t>2227.6</t>
  </si>
  <si>
    <t>1922.80506</t>
  </si>
  <si>
    <t>16.72137</t>
  </si>
  <si>
    <t>147.008858</t>
  </si>
  <si>
    <t>628</t>
  </si>
  <si>
    <t>1404878.0</t>
  </si>
  <si>
    <t>2020-12-03 00:52:26</t>
  </si>
  <si>
    <t>2228.6</t>
  </si>
  <si>
    <t>1922.898065</t>
  </si>
  <si>
    <t>16.425344</t>
  </si>
  <si>
    <t>146.939711</t>
  </si>
  <si>
    <t>629</t>
  </si>
  <si>
    <t>1405128.0</t>
  </si>
  <si>
    <t>2020-12-03 00:52:31</t>
  </si>
  <si>
    <t>2229.6</t>
  </si>
  <si>
    <t>1922.991071</t>
  </si>
  <si>
    <t>16.1293</t>
  </si>
  <si>
    <t>146.870709</t>
  </si>
  <si>
    <t>630</t>
  </si>
  <si>
    <t>1405378.0</t>
  </si>
  <si>
    <t>2020-12-03 00:52:36</t>
  </si>
  <si>
    <t>2230.6</t>
  </si>
  <si>
    <t>1923.084077</t>
  </si>
  <si>
    <t>15.833239</t>
  </si>
  <si>
    <t>146.801851</t>
  </si>
  <si>
    <t>631</t>
  </si>
  <si>
    <t>1405628.0</t>
  </si>
  <si>
    <t>2020-12-03 00:52:41</t>
  </si>
  <si>
    <t>2231.6</t>
  </si>
  <si>
    <t>1923.177083</t>
  </si>
  <si>
    <t>15.53716</t>
  </si>
  <si>
    <t>146.733131</t>
  </si>
  <si>
    <t>632</t>
  </si>
  <si>
    <t>1408316.0</t>
  </si>
  <si>
    <t>2020-12-03 00:58:36</t>
  </si>
  <si>
    <t>-5.503618</t>
  </si>
  <si>
    <t>142.040454</t>
  </si>
  <si>
    <t>703</t>
  </si>
  <si>
    <t>1430942.0</t>
  </si>
  <si>
    <t>2020-12-03 00:58:41</t>
  </si>
  <si>
    <t>2300.6</t>
  </si>
  <si>
    <t>1929.594494</t>
  </si>
  <si>
    <t>2034</t>
  </si>
  <si>
    <t>321.11</t>
  </si>
  <si>
    <t>-5.799904</t>
  </si>
  <si>
    <t>141.974804</t>
  </si>
  <si>
    <t>704</t>
  </si>
  <si>
    <t>1431192.0</t>
  </si>
  <si>
    <t>2020-12-03 00:58:46</t>
  </si>
  <si>
    <t>2301.6</t>
  </si>
  <si>
    <t>1929.6875</t>
  </si>
  <si>
    <t>-6.096179</t>
  </si>
  <si>
    <t>141.909107</t>
  </si>
  <si>
    <t>705</t>
  </si>
  <si>
    <t>1431442.0</t>
  </si>
  <si>
    <t>2020-12-03 00:58:51</t>
  </si>
  <si>
    <t>2302.6</t>
  </si>
  <si>
    <t>1929.780506</t>
  </si>
  <si>
    <t>-6.392443</t>
  </si>
  <si>
    <t>141.843362</t>
  </si>
  <si>
    <t>706</t>
  </si>
  <si>
    <t>1431692.0</t>
  </si>
  <si>
    <t>2020-12-03 00:58:56</t>
  </si>
  <si>
    <t>2303.6</t>
  </si>
  <si>
    <t>1929.873512</t>
  </si>
  <si>
    <t>-6.688696</t>
  </si>
  <si>
    <t>141.777566</t>
  </si>
  <si>
    <t>707</t>
  </si>
  <si>
    <t>1431942.0</t>
  </si>
  <si>
    <t>2020-12-03 00:59:01</t>
  </si>
  <si>
    <t>2304.6</t>
  </si>
  <si>
    <t>1929.966518</t>
  </si>
  <si>
    <t>-6.984936</t>
  </si>
  <si>
    <t>141.711717</t>
  </si>
  <si>
    <t>708</t>
  </si>
  <si>
    <t>1432192.0</t>
  </si>
  <si>
    <t>2020-12-03 00:59:06</t>
  </si>
  <si>
    <t>2305.6</t>
  </si>
  <si>
    <t>1930.059524</t>
  </si>
  <si>
    <t>-7.281164</t>
  </si>
  <si>
    <t>141.645811</t>
  </si>
  <si>
    <t>709</t>
  </si>
  <si>
    <t>1432442.0</t>
  </si>
  <si>
    <t>2020-12-03 00:59:11</t>
  </si>
  <si>
    <t>2306.6</t>
  </si>
  <si>
    <t>1930.15253</t>
  </si>
  <si>
    <t>-7.57738</t>
  </si>
  <si>
    <t>141.579848</t>
  </si>
  <si>
    <t>710</t>
  </si>
  <si>
    <t>1432692.0</t>
  </si>
  <si>
    <t>2020-12-03 00:59:16</t>
  </si>
  <si>
    <t>2307.6</t>
  </si>
  <si>
    <t>1930.245536</t>
  </si>
  <si>
    <t>-7.873582</t>
  </si>
  <si>
    <t>141.513824</t>
  </si>
  <si>
    <t>711</t>
  </si>
  <si>
    <t>1432942.0</t>
  </si>
  <si>
    <t>2020-12-03 00:59:21</t>
  </si>
  <si>
    <t>2308.6</t>
  </si>
  <si>
    <t>1930.338542</t>
  </si>
  <si>
    <t>712</t>
  </si>
  <si>
    <t>2309.6</t>
  </si>
  <si>
    <t>1930.431548</t>
  </si>
  <si>
    <t>-8.169771</t>
  </si>
  <si>
    <t>141.447736</t>
  </si>
  <si>
    <t>713</t>
  </si>
  <si>
    <t>1433192.0</t>
  </si>
  <si>
    <t>2020-12-03 00:59:26</t>
  </si>
  <si>
    <t>2310.6</t>
  </si>
  <si>
    <t>1930.524554</t>
  </si>
  <si>
    <t>2020-12-03 00:59:31</t>
  </si>
  <si>
    <t>-8.762106</t>
  </si>
  <si>
    <t>141.31536</t>
  </si>
  <si>
    <t>714</t>
  </si>
  <si>
    <t>1433692.0</t>
  </si>
  <si>
    <t>2020-12-03 00:59:36</t>
  </si>
  <si>
    <t>2311.6</t>
  </si>
  <si>
    <t>1930.61756</t>
  </si>
  <si>
    <t>-9.058252</t>
  </si>
  <si>
    <t>141.249067</t>
  </si>
  <si>
    <t>715</t>
  </si>
  <si>
    <t>1433942.0</t>
  </si>
  <si>
    <t>2020-12-03 00:59:41</t>
  </si>
  <si>
    <t>2312.6</t>
  </si>
  <si>
    <t>1930.710565</t>
  </si>
  <si>
    <t>-9.354383</t>
  </si>
  <si>
    <t>141.182701</t>
  </si>
  <si>
    <t>716</t>
  </si>
  <si>
    <t>1434192.0</t>
  </si>
  <si>
    <t>2020-12-03 00:59:46</t>
  </si>
  <si>
    <t>2313.6</t>
  </si>
  <si>
    <t>1930.803571</t>
  </si>
  <si>
    <t>-9.650499</t>
  </si>
  <si>
    <t>141.116258</t>
  </si>
  <si>
    <t>717</t>
  </si>
  <si>
    <t>1434442.0</t>
  </si>
  <si>
    <t>2020-12-03 00:59:51</t>
  </si>
  <si>
    <t>2314.6</t>
  </si>
  <si>
    <t>1930.896577</t>
  </si>
  <si>
    <t>-9.946599</t>
  </si>
  <si>
    <t>141.049737</t>
  </si>
  <si>
    <t>718</t>
  </si>
  <si>
    <t>1434692.0</t>
  </si>
  <si>
    <t>2020-12-03 00:59:56</t>
  </si>
  <si>
    <t>2315.6</t>
  </si>
  <si>
    <t>1930.989583</t>
  </si>
  <si>
    <t>-10.242682</t>
  </si>
  <si>
    <t>140.983134</t>
  </si>
  <si>
    <t>719</t>
  </si>
  <si>
    <t>1434942.0</t>
  </si>
  <si>
    <t>2020-12-03 01:00:01</t>
  </si>
  <si>
    <t>2316.6</t>
  </si>
  <si>
    <t>1931.082589</t>
  </si>
  <si>
    <t>-10.53875</t>
  </si>
  <si>
    <t>140.916447</t>
  </si>
  <si>
    <t>720</t>
  </si>
  <si>
    <t>1435192.0</t>
  </si>
  <si>
    <t>2020-12-03 01:00:06</t>
  </si>
  <si>
    <t>2317.6</t>
  </si>
  <si>
    <t>1931.175595</t>
  </si>
  <si>
    <t>-10.8348</t>
  </si>
  <si>
    <t>140.849674</t>
  </si>
  <si>
    <t>721</t>
  </si>
  <si>
    <t>1435442.0</t>
  </si>
  <si>
    <t>2020-12-03 01:00:11</t>
  </si>
  <si>
    <t>2318.6</t>
  </si>
  <si>
    <t>1931.268601</t>
  </si>
  <si>
    <t>722</t>
  </si>
  <si>
    <t>2319.6</t>
  </si>
  <si>
    <t>1931.361607</t>
  </si>
  <si>
    <t>-11.130833</t>
  </si>
  <si>
    <t>140.782811</t>
  </si>
  <si>
    <t>723</t>
  </si>
  <si>
    <t>1435692.0</t>
  </si>
  <si>
    <t>2020-12-03 01:00:16</t>
  </si>
  <si>
    <t>2320.6</t>
  </si>
  <si>
    <t>1931.454613</t>
  </si>
  <si>
    <t>2020-12-03 01:00:21</t>
  </si>
  <si>
    <t>-11.722846</t>
  </si>
  <si>
    <t>140.648807</t>
  </si>
  <si>
    <t>724</t>
  </si>
  <si>
    <t>1436192.0</t>
  </si>
  <si>
    <t>2020-12-03 01:00:26</t>
  </si>
  <si>
    <t>2321.6</t>
  </si>
  <si>
    <t>1931.547619</t>
  </si>
  <si>
    <t>-12.018825</t>
  </si>
  <si>
    <t>140.58166</t>
  </si>
  <si>
    <t>725</t>
  </si>
  <si>
    <t>1436442.0</t>
  </si>
  <si>
    <t>2020-12-03 01:00:31</t>
  </si>
  <si>
    <t>2322.6</t>
  </si>
  <si>
    <t>1931.640625</t>
  </si>
  <si>
    <t>-12.314785</t>
  </si>
  <si>
    <t>140.514413</t>
  </si>
  <si>
    <t>726</t>
  </si>
  <si>
    <t>1436692.0</t>
  </si>
  <si>
    <t>2020-12-03 01:00:36</t>
  </si>
  <si>
    <t>2323.6</t>
  </si>
  <si>
    <t>1931.733631</t>
  </si>
  <si>
    <t>-12.610726</t>
  </si>
  <si>
    <t>140.447063</t>
  </si>
  <si>
    <t>727</t>
  </si>
  <si>
    <t>1436942.0</t>
  </si>
  <si>
    <t>2020-12-03 01:00:41</t>
  </si>
  <si>
    <t>2324.6</t>
  </si>
  <si>
    <t>1931.826637</t>
  </si>
  <si>
    <t>-12.906647</t>
  </si>
  <si>
    <t>140.379607</t>
  </si>
  <si>
    <t>728</t>
  </si>
  <si>
    <t>1437192.0</t>
  </si>
  <si>
    <t>2020-12-03 01:00:46</t>
  </si>
  <si>
    <t>2325.6</t>
  </si>
  <si>
    <t>1931.919643</t>
  </si>
  <si>
    <t>-13.202548</t>
  </si>
  <si>
    <t>140.312042</t>
  </si>
  <si>
    <t>729</t>
  </si>
  <si>
    <t>1437442.0</t>
  </si>
  <si>
    <t>2020-12-03 01:00:51</t>
  </si>
  <si>
    <t>2326.6</t>
  </si>
  <si>
    <t>1932.012649</t>
  </si>
  <si>
    <t>-13.498429</t>
  </si>
  <si>
    <t>140.244366</t>
  </si>
  <si>
    <t>730</t>
  </si>
  <si>
    <t>1437692.0</t>
  </si>
  <si>
    <t>2020-12-03 01:00:56</t>
  </si>
  <si>
    <t>2327.6</t>
  </si>
  <si>
    <t>1932.105655</t>
  </si>
  <si>
    <t>-13.79429</t>
  </si>
  <si>
    <t>140.176576</t>
  </si>
  <si>
    <t>731</t>
  </si>
  <si>
    <t>1437942.0</t>
  </si>
  <si>
    <t>2020-12-03 01:01:01</t>
  </si>
  <si>
    <t>2328.6</t>
  </si>
  <si>
    <t>1932.198661</t>
  </si>
  <si>
    <t>-14.090129</t>
  </si>
  <si>
    <t>140.108668</t>
  </si>
  <si>
    <t>732</t>
  </si>
  <si>
    <t>1438192.0</t>
  </si>
  <si>
    <t>2020-12-03 01:01:06</t>
  </si>
  <si>
    <t>2329.6</t>
  </si>
  <si>
    <t>1932.291667</t>
  </si>
  <si>
    <t>-14.385947</t>
  </si>
  <si>
    <t>140.04064</t>
  </si>
  <si>
    <t>733</t>
  </si>
  <si>
    <t>1438442.0</t>
  </si>
  <si>
    <t>2020-12-03 01:01:11</t>
  </si>
  <si>
    <t>2330.6</t>
  </si>
  <si>
    <t>1932.384673</t>
  </si>
  <si>
    <t>-14.681743</t>
  </si>
  <si>
    <t>139.972489</t>
  </si>
  <si>
    <t>734</t>
  </si>
  <si>
    <t>1438692.0</t>
  </si>
  <si>
    <t>2020-12-03 01:01:16</t>
  </si>
  <si>
    <t>2331.6</t>
  </si>
  <si>
    <t>1932.477679</t>
  </si>
  <si>
    <t>-14.977516</t>
  </si>
  <si>
    <t>139.904211</t>
  </si>
  <si>
    <t>735</t>
  </si>
  <si>
    <t>1438942.0</t>
  </si>
  <si>
    <t>2020-12-03 01:01:21</t>
  </si>
  <si>
    <t>2332.6</t>
  </si>
  <si>
    <t>1932.570685</t>
  </si>
  <si>
    <t>-15.273267</t>
  </si>
  <si>
    <t>139.835805</t>
  </si>
  <si>
    <t>736</t>
  </si>
  <si>
    <t>1439192.0</t>
  </si>
  <si>
    <t>2020-12-03 01:01:26</t>
  </si>
  <si>
    <t>2333.6</t>
  </si>
  <si>
    <t>1932.66369</t>
  </si>
  <si>
    <t>-15.568995</t>
  </si>
  <si>
    <t>139.767266</t>
  </si>
  <si>
    <t>737</t>
  </si>
  <si>
    <t>2334.6</t>
  </si>
  <si>
    <t>1932.756696</t>
  </si>
  <si>
    <t>2020-12-03 01:01:31</t>
  </si>
  <si>
    <t>-15.864699</t>
  </si>
  <si>
    <t>139.698592</t>
  </si>
  <si>
    <t>738</t>
  </si>
  <si>
    <t>1439692.0</t>
  </si>
  <si>
    <t>2020-12-03 01:01:36</t>
  </si>
  <si>
    <t>2335.6</t>
  </si>
  <si>
    <t>1932.849702</t>
  </si>
  <si>
    <t>2020-12-03 09:06:31</t>
  </si>
  <si>
    <t>2155.208333</t>
  </si>
  <si>
    <t>49.677689</t>
  </si>
  <si>
    <t>31.056392</t>
  </si>
  <si>
    <t>6558</t>
  </si>
  <si>
    <t>1085566.0</t>
  </si>
  <si>
    <t>1366.2</t>
  </si>
  <si>
    <t>2282.273065</t>
  </si>
  <si>
    <t>2432</t>
  </si>
  <si>
    <t>280.23</t>
  </si>
  <si>
    <t>2020-12-03 09:06:46</t>
  </si>
  <si>
    <t>48.806614</t>
  </si>
  <si>
    <t>30.683035</t>
  </si>
  <si>
    <t>6561</t>
  </si>
  <si>
    <t>1088754.0</t>
  </si>
  <si>
    <t>1368.2</t>
  </si>
  <si>
    <t>2282.459077</t>
  </si>
  <si>
    <t>2433</t>
  </si>
  <si>
    <t>281.23</t>
  </si>
  <si>
    <t>2020-12-03 09:06:51</t>
  </si>
  <si>
    <t>2155.729167</t>
  </si>
  <si>
    <t>48.516043</t>
  </si>
  <si>
    <t>30.560965</t>
  </si>
  <si>
    <t>6562</t>
  </si>
  <si>
    <t>1085954.0</t>
  </si>
  <si>
    <t>1362.6</t>
  </si>
  <si>
    <t>280.71</t>
  </si>
  <si>
    <t>2020-12-03 09:07:06</t>
  </si>
  <si>
    <t>47.643713</t>
  </si>
  <si>
    <t>30.201556</t>
  </si>
  <si>
    <t>6565</t>
  </si>
  <si>
    <t>1089142.0</t>
  </si>
  <si>
    <t>1364.6</t>
  </si>
  <si>
    <t>2282.645089</t>
  </si>
  <si>
    <t>2434</t>
  </si>
  <si>
    <t>281.71</t>
  </si>
  <si>
    <t>2020-12-03 09:07:11</t>
  </si>
  <si>
    <t>2156.25</t>
  </si>
  <si>
    <t>47.352738</t>
  </si>
  <si>
    <t>30.083941</t>
  </si>
  <si>
    <t>6566</t>
  </si>
  <si>
    <t>1086342.0</t>
  </si>
  <si>
    <t>1359.0</t>
  </si>
  <si>
    <t>281.19</t>
  </si>
  <si>
    <t>2020-12-03 09:07:26</t>
  </si>
  <si>
    <t>46.479241</t>
  </si>
  <si>
    <t>29.737349</t>
  </si>
  <si>
    <t>6569</t>
  </si>
  <si>
    <t>1089530.0</t>
  </si>
  <si>
    <t>1361.0</t>
  </si>
  <si>
    <t>2282.831101</t>
  </si>
  <si>
    <t>2435</t>
  </si>
  <si>
    <t>282.19</t>
  </si>
  <si>
    <t>2020-12-03 09:07:31</t>
  </si>
  <si>
    <t>2156.770833</t>
  </si>
  <si>
    <t>46.187889</t>
  </si>
  <si>
    <t>29.623831</t>
  </si>
  <si>
    <t>6570</t>
  </si>
  <si>
    <t>1086730.0</t>
  </si>
  <si>
    <t>1355.4</t>
  </si>
  <si>
    <t>281.67</t>
  </si>
  <si>
    <t>2020-12-03 09:07:36</t>
  </si>
  <si>
    <t>45.896448</t>
  </si>
  <si>
    <t>29.511286</t>
  </si>
  <si>
    <t>6571</t>
  </si>
  <si>
    <t>1089418.0</t>
  </si>
  <si>
    <t>2436</t>
  </si>
  <si>
    <t>282.67</t>
  </si>
  <si>
    <t>2020-12-03 09:07:41</t>
  </si>
  <si>
    <t>2157.291667</t>
  </si>
  <si>
    <t>45.604918</t>
  </si>
  <si>
    <t>29.399693</t>
  </si>
  <si>
    <t>6572</t>
  </si>
  <si>
    <t>1086618.0</t>
  </si>
  <si>
    <t>1349.8</t>
  </si>
  <si>
    <t>282.15</t>
  </si>
  <si>
    <t>2020-12-03 09:08:01</t>
  </si>
  <si>
    <t>2157.8125</t>
  </si>
  <si>
    <t>44.437942</t>
  </si>
  <si>
    <t>28.962475</t>
  </si>
  <si>
    <t>6576</t>
  </si>
  <si>
    <t>1087006.0</t>
  </si>
  <si>
    <t>2020-12-03 09:08:06</t>
  </si>
  <si>
    <t>1346.2</t>
  </si>
  <si>
    <t>2283.017113</t>
  </si>
  <si>
    <t>2437</t>
  </si>
  <si>
    <t>282.63</t>
  </si>
  <si>
    <t>2158.333333</t>
  </si>
  <si>
    <t>44.145991</t>
  </si>
  <si>
    <t>28.855368</t>
  </si>
  <si>
    <t>6577</t>
  </si>
  <si>
    <t>1084206.0</t>
  </si>
  <si>
    <t>2020-12-03 09:08:11</t>
  </si>
  <si>
    <t>1340.6</t>
  </si>
  <si>
    <t>282.11</t>
  </si>
  <si>
    <t>43.85396</t>
  </si>
  <si>
    <t>28.749106</t>
  </si>
  <si>
    <t>6578</t>
  </si>
  <si>
    <t>1084456.0</t>
  </si>
  <si>
    <t>2020-12-03 09:08:16</t>
  </si>
  <si>
    <t>1341.6</t>
  </si>
  <si>
    <t>2283.110119</t>
  </si>
  <si>
    <t>43.56185</t>
  </si>
  <si>
    <t>28.643673</t>
  </si>
  <si>
    <t>6579</t>
  </si>
  <si>
    <t>1084706.0</t>
  </si>
  <si>
    <t>2020-12-03 09:08:21</t>
  </si>
  <si>
    <t>1342.6</t>
  </si>
  <si>
    <t>2283.203125</t>
  </si>
  <si>
    <t>43.269662</t>
  </si>
  <si>
    <t>28.539051</t>
  </si>
  <si>
    <t>6580</t>
  </si>
  <si>
    <t>1084956.0</t>
  </si>
  <si>
    <t>2020-12-03 09:08:26</t>
  </si>
  <si>
    <t>1343.6</t>
  </si>
  <si>
    <t>2283.296131</t>
  </si>
  <si>
    <t>2020-12-03 09:07:56</t>
  </si>
  <si>
    <t>2020-12-03 09:06:36</t>
  </si>
  <si>
    <t>49.387439</t>
  </si>
  <si>
    <t>30.930723</t>
  </si>
  <si>
    <t>6559</t>
  </si>
  <si>
    <t>1085816.0</t>
  </si>
  <si>
    <t>2020-12-03 09:06:41</t>
  </si>
  <si>
    <t>1367.2</t>
  </si>
  <si>
    <t>2282.366071</t>
  </si>
  <si>
    <t>49.097081</t>
  </si>
  <si>
    <t>30.806279</t>
  </si>
  <si>
    <t>6560</t>
  </si>
  <si>
    <t>1086066.0</t>
  </si>
  <si>
    <t>2020-12-03 09:06:56</t>
  </si>
  <si>
    <t>2020-12-03 09:10:56</t>
  </si>
  <si>
    <t>34.179061</t>
  </si>
  <si>
    <t>25.625446</t>
  </si>
  <si>
    <t>6611</t>
  </si>
  <si>
    <t>1092706.0</t>
  </si>
  <si>
    <t>1374.6</t>
  </si>
  <si>
    <t>2286.179315</t>
  </si>
  <si>
    <t>2020-12-03 09:11:01</t>
  </si>
  <si>
    <t>33.884917</t>
  </si>
  <si>
    <t>25.540133</t>
  </si>
  <si>
    <t>6612</t>
  </si>
  <si>
    <t>1092956.0</t>
  </si>
  <si>
    <t>1375.6</t>
  </si>
  <si>
    <t>2286.272321</t>
  </si>
  <si>
    <t>44.729812</t>
  </si>
  <si>
    <t>29.070443</t>
  </si>
  <si>
    <t>6575</t>
  </si>
  <si>
    <t>1086756.0</t>
  </si>
  <si>
    <t>2020-12-03 16:43:36</t>
  </si>
  <si>
    <t>2541.145833</t>
  </si>
  <si>
    <t>-36.191929</t>
  </si>
  <si>
    <t>92.921042</t>
  </si>
  <si>
    <t>12043</t>
  </si>
  <si>
    <t>930354.0</t>
  </si>
  <si>
    <t>1658.6</t>
  </si>
  <si>
    <t>2695.405506</t>
  </si>
  <si>
    <t>48.225367</t>
  </si>
  <si>
    <t>30.440045</t>
  </si>
  <si>
    <t>6563</t>
  </si>
  <si>
    <t>1086204.0</t>
  </si>
  <si>
    <t>2020-12-03 09:07:01</t>
  </si>
  <si>
    <t>1363.6</t>
  </si>
  <si>
    <t>2282.552083</t>
  </si>
  <si>
    <t>47.93459</t>
  </si>
  <si>
    <t>30.32025</t>
  </si>
  <si>
    <t>6564</t>
  </si>
  <si>
    <t>1086454.0</t>
  </si>
  <si>
    <t>2020-12-03 09:07:16</t>
  </si>
  <si>
    <t>2020-12-03 09:08:51</t>
  </si>
  <si>
    <t>41.514969</t>
  </si>
  <si>
    <t>27.927514</t>
  </si>
  <si>
    <t>6586</t>
  </si>
  <si>
    <t>1086456.0</t>
  </si>
  <si>
    <t>2020-12-03 09:08:56</t>
  </si>
  <si>
    <t>1349.6</t>
  </si>
  <si>
    <t>2283.854167</t>
  </si>
  <si>
    <t>2020-12-03 09:06:16</t>
  </si>
  <si>
    <t>2154.166667</t>
  </si>
  <si>
    <t>50.547759</t>
  </si>
  <si>
    <t>31.441032</t>
  </si>
  <si>
    <t>6555</t>
  </si>
  <si>
    <t>1088478.0</t>
  </si>
  <si>
    <t>2020-12-03 09:06:21</t>
  </si>
  <si>
    <t>1377.4</t>
  </si>
  <si>
    <t>2431</t>
  </si>
  <si>
    <t>280.27</t>
  </si>
  <si>
    <t>47.061667</t>
  </si>
  <si>
    <t>29.967383</t>
  </si>
  <si>
    <t>6567</t>
  </si>
  <si>
    <t>1086592.0</t>
  </si>
  <si>
    <t>2020-12-03 09:07:21</t>
  </si>
  <si>
    <t>1360.0</t>
  </si>
  <si>
    <t>2282.738095</t>
  </si>
  <si>
    <t>46.7705</t>
  </si>
  <si>
    <t>29.851859</t>
  </si>
  <si>
    <t>6568</t>
  </si>
  <si>
    <t>1086842.0</t>
  </si>
  <si>
    <t>2020-12-03 09:06:26</t>
  </si>
  <si>
    <t>2154.6875</t>
  </si>
  <si>
    <t>49.967826</t>
  </si>
  <si>
    <t>31.183315</t>
  </si>
  <si>
    <t>6557</t>
  </si>
  <si>
    <t>1088366.0</t>
  </si>
  <si>
    <t>1371.8</t>
  </si>
  <si>
    <t>280.75</t>
  </si>
  <si>
    <t>50.257851</t>
  </si>
  <si>
    <t>31.311519</t>
  </si>
  <si>
    <t>6556</t>
  </si>
  <si>
    <t>1085678.0</t>
  </si>
  <si>
    <t>279.75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</si>
</sst>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mm-dd h:mm:ss"/>
    <numFmt numFmtId="166" formatCode="yyyy-mm-dd h:mm:ss am/pm"/>
  </numFmts>
  <fonts count="5">
    <font>
      <sz val="10.0"/>
      <color rgb="FF000000"/>
      <name val="Arial"/>
      <scheme val="minor"/>
    </font>
    <font>
      <color theme="1"/>
      <name val="Arial"/>
      <scheme val="minor"/>
    </font>
    <font>
      <sz val="15.0"/>
      <color rgb="FF202124"/>
      <name val="&quot;Google Sans&quot;"/>
    </font>
    <font>
      <color rgb="FFFF0000"/>
      <name val="Arial"/>
      <scheme val="minor"/>
    </font>
    <font>
      <sz val="10.0"/>
      <color rgb="FFEFEFEF"/>
      <name val="Arial"/>
      <scheme val="minor"/>
    </font>
  </fonts>
  <fills count="16">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FFFFFF"/>
        <bgColor rgb="FFFFFFFF"/>
      </patternFill>
    </fill>
    <fill>
      <patternFill patternType="solid">
        <fgColor rgb="FFF6B26B"/>
        <bgColor rgb="FFF6B26B"/>
      </patternFill>
    </fill>
    <fill>
      <patternFill patternType="solid">
        <fgColor rgb="FFFFD966"/>
        <bgColor rgb="FFFFD966"/>
      </patternFill>
    </fill>
    <fill>
      <patternFill patternType="solid">
        <fgColor rgb="FFE69138"/>
        <bgColor rgb="FFE69138"/>
      </patternFill>
    </fill>
    <fill>
      <patternFill patternType="solid">
        <fgColor theme="5"/>
        <bgColor theme="5"/>
      </patternFill>
    </fill>
    <fill>
      <patternFill patternType="solid">
        <fgColor rgb="FF93C47D"/>
        <bgColor rgb="FF93C47D"/>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E06666"/>
        <bgColor rgb="FFE06666"/>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quotePrefix="1" borderId="0" fillId="0" fontId="1" numFmtId="0" xfId="0" applyAlignment="1" applyFont="1">
      <alignment readingOrder="0"/>
    </xf>
    <xf borderId="0" fillId="0" fontId="1" numFmtId="0" xfId="0" applyAlignment="1" applyFont="1">
      <alignment shrinkToFit="0" wrapText="1"/>
    </xf>
    <xf borderId="0" fillId="0" fontId="1" numFmtId="0" xfId="0" applyFont="1"/>
    <xf borderId="0" fillId="0" fontId="1" numFmtId="164" xfId="0" applyFont="1" applyNumberFormat="1"/>
    <xf borderId="0" fillId="2" fontId="1" numFmtId="0" xfId="0" applyAlignment="1" applyFill="1" applyFont="1">
      <alignment readingOrder="0"/>
    </xf>
    <xf borderId="0" fillId="3" fontId="1" numFmtId="0" xfId="0" applyAlignment="1" applyFill="1" applyFont="1">
      <alignment readingOrder="0"/>
    </xf>
    <xf borderId="0" fillId="0" fontId="1" numFmtId="0" xfId="0" applyAlignment="1" applyFont="1">
      <alignment readingOrder="0"/>
    </xf>
    <xf borderId="0" fillId="4" fontId="2" numFmtId="0" xfId="0" applyAlignment="1" applyFill="1" applyFont="1">
      <alignment horizontal="left"/>
    </xf>
    <xf borderId="0" fillId="5" fontId="1" numFmtId="0" xfId="0" applyAlignment="1" applyFill="1" applyFont="1">
      <alignment readingOrder="0"/>
    </xf>
    <xf borderId="0" fillId="6" fontId="1" numFmtId="0" xfId="0" applyAlignment="1" applyFill="1" applyFont="1">
      <alignment readingOrder="0"/>
    </xf>
    <xf borderId="0" fillId="6" fontId="1" numFmtId="0" xfId="0" applyAlignment="1" applyFont="1">
      <alignment readingOrder="0" shrinkToFit="0" wrapText="1"/>
    </xf>
    <xf borderId="0" fillId="7" fontId="1" numFmtId="0" xfId="0" applyAlignment="1" applyFill="1" applyFont="1">
      <alignment readingOrder="0"/>
    </xf>
    <xf borderId="0" fillId="6" fontId="1" numFmtId="0" xfId="0" applyAlignment="1" applyFont="1">
      <alignment readingOrder="0"/>
    </xf>
    <xf borderId="0" fillId="6" fontId="1" numFmtId="0" xfId="0" applyFont="1"/>
    <xf borderId="0" fillId="8" fontId="1" numFmtId="0" xfId="0" applyAlignment="1" applyFill="1" applyFont="1">
      <alignment readingOrder="0" shrinkToFit="0" wrapText="1"/>
    </xf>
    <xf borderId="0" fillId="9" fontId="1" numFmtId="0" xfId="0" applyAlignment="1" applyFill="1" applyFont="1">
      <alignment readingOrder="0"/>
    </xf>
    <xf borderId="0" fillId="10" fontId="1" numFmtId="0" xfId="0" applyAlignment="1" applyFill="1" applyFont="1">
      <alignment readingOrder="0" shrinkToFit="0" wrapText="1"/>
    </xf>
    <xf borderId="0" fillId="0" fontId="3" numFmtId="0" xfId="0" applyAlignment="1" applyFont="1">
      <alignment readingOrder="0"/>
    </xf>
    <xf borderId="0" fillId="0" fontId="3" numFmtId="0" xfId="0" applyAlignment="1" applyFont="1">
      <alignment readingOrder="0"/>
    </xf>
    <xf borderId="0" fillId="0" fontId="3" numFmtId="0" xfId="0" applyFont="1"/>
    <xf borderId="0" fillId="2" fontId="1" numFmtId="0" xfId="0" applyFont="1"/>
    <xf borderId="0" fillId="3" fontId="1" numFmtId="0" xfId="0" applyFont="1"/>
    <xf borderId="0" fillId="0" fontId="0" numFmtId="0" xfId="0" applyFont="1"/>
    <xf borderId="0" fillId="11" fontId="1" numFmtId="0" xfId="0" applyAlignment="1" applyFill="1" applyFont="1">
      <alignment readingOrder="0" shrinkToFit="0" wrapText="1"/>
    </xf>
    <xf borderId="0" fillId="5" fontId="1" numFmtId="0" xfId="0" applyAlignment="1" applyFont="1">
      <alignment readingOrder="0" shrinkToFit="0" wrapText="1"/>
    </xf>
    <xf borderId="0" fillId="12" fontId="1" numFmtId="0" xfId="0" applyAlignment="1" applyFill="1" applyFont="1">
      <alignment readingOrder="0" shrinkToFit="0" wrapText="1"/>
    </xf>
    <xf borderId="0" fillId="9" fontId="1" numFmtId="0" xfId="0" applyAlignment="1" applyFont="1">
      <alignment readingOrder="0" shrinkToFit="0" wrapText="1"/>
    </xf>
    <xf borderId="0" fillId="13" fontId="1" numFmtId="0" xfId="0" applyAlignment="1" applyFill="1" applyFont="1">
      <alignment readingOrder="0" shrinkToFit="0" wrapText="1"/>
    </xf>
    <xf borderId="0" fillId="0" fontId="1" numFmtId="0" xfId="0" applyAlignment="1" applyFont="1">
      <alignment horizontal="left" readingOrder="0"/>
    </xf>
    <xf borderId="0" fillId="0" fontId="0" numFmtId="0" xfId="0" applyAlignment="1" applyFont="1">
      <alignment readingOrder="0" shrinkToFit="0" wrapText="1"/>
    </xf>
    <xf borderId="0" fillId="0" fontId="0" numFmtId="0" xfId="0" applyAlignment="1" applyFont="1">
      <alignment readingOrder="0"/>
    </xf>
    <xf borderId="0" fillId="0" fontId="0" numFmtId="0" xfId="0" applyAlignment="1" applyFont="1">
      <alignment readingOrder="0"/>
    </xf>
    <xf borderId="0" fillId="0" fontId="0" numFmtId="0" xfId="0" applyAlignment="1" applyFont="1">
      <alignment horizontal="left" readingOrder="0" shrinkToFit="0" wrapText="1"/>
    </xf>
    <xf borderId="0" fillId="11" fontId="0" numFmtId="0" xfId="0" applyAlignment="1" applyFont="1">
      <alignment readingOrder="0" shrinkToFit="0" wrapText="1"/>
    </xf>
    <xf borderId="0" fillId="9" fontId="0" numFmtId="0" xfId="0" applyAlignment="1" applyFont="1">
      <alignment readingOrder="0"/>
    </xf>
    <xf borderId="0" fillId="5" fontId="0" numFmtId="0" xfId="0" applyAlignment="1" applyFont="1">
      <alignment readingOrder="0" shrinkToFit="0" wrapText="1"/>
    </xf>
    <xf borderId="0" fillId="13" fontId="0" numFmtId="0" xfId="0" applyAlignment="1" applyFont="1">
      <alignment readingOrder="0"/>
    </xf>
    <xf borderId="0" fillId="0" fontId="0" numFmtId="0" xfId="0" applyAlignment="1" applyFont="1">
      <alignment shrinkToFit="0" wrapText="1"/>
    </xf>
    <xf borderId="0" fillId="14" fontId="1" numFmtId="0" xfId="0" applyAlignment="1" applyFill="1" applyFont="1">
      <alignment readingOrder="0"/>
    </xf>
    <xf borderId="0" fillId="9" fontId="0" numFmtId="0" xfId="0" applyAlignment="1" applyFont="1">
      <alignment readingOrder="0" shrinkToFit="0" wrapText="1"/>
    </xf>
    <xf borderId="0" fillId="0" fontId="1" numFmtId="0" xfId="0" applyAlignment="1" applyFont="1">
      <alignment horizontal="right" readingOrder="0"/>
    </xf>
    <xf borderId="0" fillId="15" fontId="0" numFmtId="0" xfId="0" applyAlignment="1" applyFill="1" applyFont="1">
      <alignment readingOrder="0" shrinkToFit="0" wrapText="1"/>
    </xf>
    <xf borderId="0" fillId="0" fontId="4" numFmtId="0" xfId="0" applyFont="1"/>
    <xf borderId="0" fillId="0" fontId="1" numFmtId="0" xfId="0" applyFont="1"/>
    <xf quotePrefix="1" borderId="0" fillId="0" fontId="1" numFmtId="0" xfId="0" applyFont="1"/>
    <xf quotePrefix="1" borderId="0" fillId="0" fontId="1" numFmtId="0" xfId="0" applyFont="1"/>
    <xf borderId="0" fillId="0" fontId="1" numFmtId="165" xfId="0" applyAlignment="1" applyFont="1" applyNumberFormat="1">
      <alignment horizontal="left" readingOrder="0"/>
    </xf>
    <xf quotePrefix="1" borderId="0" fillId="0" fontId="1" numFmtId="0" xfId="0" applyAlignment="1" applyFont="1">
      <alignment horizontal="left" readingOrder="0"/>
    </xf>
    <xf borderId="0" fillId="0" fontId="1" numFmtId="166" xfId="0" applyAlignment="1" applyFont="1" applyNumberFormat="1">
      <alignment horizontal="lef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Final Score for each Question Family</a:t>
            </a:r>
          </a:p>
        </c:rich>
      </c:tx>
      <c:overlay val="0"/>
    </c:title>
    <c:plotArea>
      <c:layout/>
      <c:lineChart>
        <c:ser>
          <c:idx val="0"/>
          <c:order val="0"/>
          <c:tx>
            <c:v>Swap Actions</c:v>
          </c:tx>
          <c:spPr>
            <a:ln cmpd="sng" w="38100">
              <a:solidFill>
                <a:srgbClr val="4285F4"/>
              </a:solidFill>
            </a:ln>
          </c:spPr>
          <c:marker>
            <c:symbol val="none"/>
          </c:marker>
          <c:cat>
            <c:strRef>
              <c:f>Swap_actions!$A$1:$A$21</c:f>
            </c:strRef>
          </c:cat>
          <c:val>
            <c:numRef>
              <c:f>Swap_actions!$O$1:$O$21</c:f>
              <c:numCache/>
            </c:numRef>
          </c:val>
          <c:smooth val="0"/>
        </c:ser>
        <c:ser>
          <c:idx val="1"/>
          <c:order val="1"/>
          <c:tx>
            <c:v>Single Substitution</c:v>
          </c:tx>
          <c:spPr>
            <a:ln cmpd="sng" w="38100">
              <a:solidFill>
                <a:srgbClr val="EA4335"/>
              </a:solidFill>
            </a:ln>
          </c:spPr>
          <c:marker>
            <c:symbol val="none"/>
          </c:marker>
          <c:cat>
            <c:strRef>
              <c:f>Swap_actions!$A$1:$A$21</c:f>
            </c:strRef>
          </c:cat>
          <c:val>
            <c:numRef>
              <c:f>Single_Substitution!$O$1:$O$21</c:f>
              <c:numCache/>
            </c:numRef>
          </c:val>
          <c:smooth val="0"/>
        </c:ser>
        <c:ser>
          <c:idx val="2"/>
          <c:order val="2"/>
          <c:tx>
            <c:v>Verification</c:v>
          </c:tx>
          <c:spPr>
            <a:ln cmpd="sng" w="38100">
              <a:solidFill>
                <a:srgbClr val="FBBC04"/>
              </a:solidFill>
            </a:ln>
          </c:spPr>
          <c:marker>
            <c:symbol val="none"/>
          </c:marker>
          <c:cat>
            <c:strRef>
              <c:f>Swap_actions!$A$1:$A$21</c:f>
            </c:strRef>
          </c:cat>
          <c:val>
            <c:numRef>
              <c:f>Verification!$O$1:$O$21</c:f>
              <c:numCache/>
            </c:numRef>
          </c:val>
          <c:smooth val="0"/>
        </c:ser>
        <c:ser>
          <c:idx val="3"/>
          <c:order val="3"/>
          <c:tx>
            <c:v>Forward Backward</c:v>
          </c:tx>
          <c:spPr>
            <a:ln cmpd="sng" w="38100">
              <a:solidFill>
                <a:srgbClr val="34A853"/>
              </a:solidFill>
            </a:ln>
          </c:spPr>
          <c:marker>
            <c:symbol val="none"/>
          </c:marker>
          <c:cat>
            <c:strRef>
              <c:f>Swap_actions!$A$1:$A$21</c:f>
            </c:strRef>
          </c:cat>
          <c:val>
            <c:numRef>
              <c:f>Forward_Backward!$P$1:$P$21</c:f>
              <c:numCache/>
            </c:numRef>
          </c:val>
          <c:smooth val="0"/>
        </c:ser>
        <c:axId val="1445052524"/>
        <c:axId val="1203493895"/>
      </c:lineChart>
      <c:catAx>
        <c:axId val="1445052524"/>
        <c:scaling>
          <c:orientation val="minMax"/>
          <c:max val="21.0"/>
        </c:scaling>
        <c:delete val="0"/>
        <c:axPos val="b"/>
        <c:title>
          <c:tx>
            <c:rich>
              <a:bodyPr/>
              <a:lstStyle/>
              <a:p>
                <a:pPr lvl="0">
                  <a:defRPr b="0" sz="2400">
                    <a:solidFill>
                      <a:srgbClr val="000000"/>
                    </a:solidFill>
                    <a:latin typeface="+mn-lt"/>
                  </a:defRPr>
                </a:pPr>
                <a:r>
                  <a:rPr b="0" sz="2400">
                    <a:solidFill>
                      <a:srgbClr val="000000"/>
                    </a:solidFill>
                    <a:latin typeface="+mn-lt"/>
                  </a:rPr>
                  <a:t>Question number</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203493895"/>
      </c:catAx>
      <c:valAx>
        <c:axId val="1203493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400">
                    <a:solidFill>
                      <a:srgbClr val="000000"/>
                    </a:solidFill>
                    <a:latin typeface="+mn-lt"/>
                  </a:defRPr>
                </a:pPr>
                <a:r>
                  <a:rPr b="0" sz="2400">
                    <a:solidFill>
                      <a:srgbClr val="000000"/>
                    </a:solidFill>
                    <a:latin typeface="+mn-lt"/>
                  </a:rPr>
                  <a:t>Final score</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445052524"/>
      </c:valAx>
    </c:plotArea>
    <c:legend>
      <c:legendPos val="r"/>
      <c:overlay val="0"/>
      <c:txPr>
        <a:bodyPr/>
        <a:lstStyle/>
        <a:p>
          <a:pPr lvl="0">
            <a:defRPr b="0" sz="2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BERTscore for each Question Family</a:t>
            </a:r>
          </a:p>
        </c:rich>
      </c:tx>
      <c:overlay val="0"/>
    </c:title>
    <c:plotArea>
      <c:layout/>
      <c:lineChart>
        <c:ser>
          <c:idx val="0"/>
          <c:order val="0"/>
          <c:tx>
            <c:v>Swap Actions</c:v>
          </c:tx>
          <c:spPr>
            <a:ln cmpd="sng" w="38100">
              <a:solidFill>
                <a:srgbClr val="4285F4"/>
              </a:solidFill>
            </a:ln>
          </c:spPr>
          <c:marker>
            <c:symbol val="none"/>
          </c:marker>
          <c:cat>
            <c:strRef>
              <c:f>Swap_actions!$A$1:$A$21</c:f>
            </c:strRef>
          </c:cat>
          <c:val>
            <c:numRef>
              <c:f>Swap_actions!$N$1:$N$21</c:f>
              <c:numCache/>
            </c:numRef>
          </c:val>
          <c:smooth val="0"/>
        </c:ser>
        <c:ser>
          <c:idx val="1"/>
          <c:order val="1"/>
          <c:tx>
            <c:v>Single Substitution</c:v>
          </c:tx>
          <c:spPr>
            <a:ln cmpd="sng" w="38100">
              <a:solidFill>
                <a:srgbClr val="EA4335"/>
              </a:solidFill>
            </a:ln>
          </c:spPr>
          <c:marker>
            <c:symbol val="none"/>
          </c:marker>
          <c:cat>
            <c:strRef>
              <c:f>Swap_actions!$A$1:$A$21</c:f>
            </c:strRef>
          </c:cat>
          <c:val>
            <c:numRef>
              <c:f>Single_Substitution!$N$1:$N$21</c:f>
              <c:numCache/>
            </c:numRef>
          </c:val>
          <c:smooth val="0"/>
        </c:ser>
        <c:ser>
          <c:idx val="2"/>
          <c:order val="2"/>
          <c:tx>
            <c:v>Verification</c:v>
          </c:tx>
          <c:spPr>
            <a:ln cmpd="sng" w="38100">
              <a:solidFill>
                <a:srgbClr val="FBBC04"/>
              </a:solidFill>
            </a:ln>
          </c:spPr>
          <c:marker>
            <c:symbol val="none"/>
          </c:marker>
          <c:cat>
            <c:strRef>
              <c:f>Swap_actions!$A$1:$A$21</c:f>
            </c:strRef>
          </c:cat>
          <c:val>
            <c:numRef>
              <c:f>Verification!$N$1:$N$21</c:f>
              <c:numCache/>
            </c:numRef>
          </c:val>
          <c:smooth val="0"/>
        </c:ser>
        <c:ser>
          <c:idx val="3"/>
          <c:order val="3"/>
          <c:tx>
            <c:v>Forward Backward</c:v>
          </c:tx>
          <c:spPr>
            <a:ln cmpd="sng" w="38100">
              <a:solidFill>
                <a:srgbClr val="34A853"/>
              </a:solidFill>
            </a:ln>
          </c:spPr>
          <c:marker>
            <c:symbol val="none"/>
          </c:marker>
          <c:cat>
            <c:strRef>
              <c:f>Swap_actions!$A$1:$A$21</c:f>
            </c:strRef>
          </c:cat>
          <c:val>
            <c:numRef>
              <c:f>Forward_Backward!$Q$1:$Q$21</c:f>
              <c:numCache/>
            </c:numRef>
          </c:val>
          <c:smooth val="0"/>
        </c:ser>
        <c:axId val="595977477"/>
        <c:axId val="1540203216"/>
      </c:lineChart>
      <c:catAx>
        <c:axId val="595977477"/>
        <c:scaling>
          <c:orientation val="minMax"/>
          <c:max val="21.0"/>
        </c:scaling>
        <c:delete val="0"/>
        <c:axPos val="b"/>
        <c:title>
          <c:tx>
            <c:rich>
              <a:bodyPr/>
              <a:lstStyle/>
              <a:p>
                <a:pPr lvl="0">
                  <a:defRPr b="0" sz="2400">
                    <a:solidFill>
                      <a:srgbClr val="000000"/>
                    </a:solidFill>
                    <a:latin typeface="+mn-lt"/>
                  </a:defRPr>
                </a:pPr>
                <a:r>
                  <a:rPr b="0" sz="2400">
                    <a:solidFill>
                      <a:srgbClr val="000000"/>
                    </a:solidFill>
                    <a:latin typeface="+mn-lt"/>
                  </a:rPr>
                  <a:t>Question number</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540203216"/>
      </c:catAx>
      <c:valAx>
        <c:axId val="1540203216"/>
        <c:scaling>
          <c:orientation val="minMax"/>
          <c:min val="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400">
                    <a:solidFill>
                      <a:srgbClr val="000000"/>
                    </a:solidFill>
                    <a:latin typeface="+mn-lt"/>
                  </a:defRPr>
                </a:pPr>
                <a:r>
                  <a:rPr b="0" sz="2400">
                    <a:solidFill>
                      <a:srgbClr val="000000"/>
                    </a:solidFill>
                    <a:latin typeface="+mn-lt"/>
                  </a:rPr>
                  <a:t>BERTscore (F1)</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595977477"/>
      </c:valAx>
    </c:plotArea>
    <c:legend>
      <c:legendPos val="r"/>
      <c:overlay val="0"/>
      <c:txPr>
        <a:bodyPr/>
        <a:lstStyle/>
        <a:p>
          <a:pPr lvl="0">
            <a:defRPr b="0" sz="2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Human Assessment (Correctness) for each Question Family</a:t>
            </a:r>
          </a:p>
        </c:rich>
      </c:tx>
      <c:layout>
        <c:manualLayout>
          <c:xMode val="edge"/>
          <c:yMode val="edge"/>
          <c:x val="0.030944625407166124"/>
          <c:y val="0.04894736842105263"/>
        </c:manualLayout>
      </c:layout>
      <c:overlay val="0"/>
    </c:title>
    <c:plotArea>
      <c:layout/>
      <c:lineChart>
        <c:ser>
          <c:idx val="0"/>
          <c:order val="0"/>
          <c:tx>
            <c:v>Swap Actions</c:v>
          </c:tx>
          <c:spPr>
            <a:ln cmpd="sng" w="38100">
              <a:solidFill>
                <a:srgbClr val="4285F4"/>
              </a:solidFill>
            </a:ln>
          </c:spPr>
          <c:marker>
            <c:symbol val="none"/>
          </c:marker>
          <c:cat>
            <c:strRef>
              <c:f>Swap_actions!$A$1:$A$21</c:f>
            </c:strRef>
          </c:cat>
          <c:val>
            <c:numRef>
              <c:f>Swap_actions!$G$1:$G$21</c:f>
              <c:numCache/>
            </c:numRef>
          </c:val>
          <c:smooth val="0"/>
        </c:ser>
        <c:ser>
          <c:idx val="1"/>
          <c:order val="1"/>
          <c:tx>
            <c:v>Single Substitution</c:v>
          </c:tx>
          <c:spPr>
            <a:ln cmpd="sng" w="38100">
              <a:solidFill>
                <a:srgbClr val="EA4335"/>
              </a:solidFill>
            </a:ln>
          </c:spPr>
          <c:marker>
            <c:symbol val="none"/>
          </c:marker>
          <c:cat>
            <c:strRef>
              <c:f>Swap_actions!$A$1:$A$21</c:f>
            </c:strRef>
          </c:cat>
          <c:val>
            <c:numRef>
              <c:f>Single_Substitution!$G$1:$G$21</c:f>
              <c:numCache/>
            </c:numRef>
          </c:val>
          <c:smooth val="0"/>
        </c:ser>
        <c:ser>
          <c:idx val="2"/>
          <c:order val="2"/>
          <c:tx>
            <c:v>Verification</c:v>
          </c:tx>
          <c:spPr>
            <a:ln cmpd="sng" w="38100">
              <a:solidFill>
                <a:srgbClr val="FBBC04"/>
              </a:solidFill>
            </a:ln>
          </c:spPr>
          <c:marker>
            <c:symbol val="none"/>
          </c:marker>
          <c:cat>
            <c:strRef>
              <c:f>Swap_actions!$A$1:$A$21</c:f>
            </c:strRef>
          </c:cat>
          <c:val>
            <c:numRef>
              <c:f>Verification!$G$1:$G$21</c:f>
              <c:numCache/>
            </c:numRef>
          </c:val>
          <c:smooth val="0"/>
        </c:ser>
        <c:ser>
          <c:idx val="3"/>
          <c:order val="3"/>
          <c:tx>
            <c:v>Forward Backward</c:v>
          </c:tx>
          <c:spPr>
            <a:ln cmpd="sng" w="38100">
              <a:solidFill>
                <a:srgbClr val="34A853"/>
              </a:solidFill>
            </a:ln>
          </c:spPr>
          <c:marker>
            <c:symbol val="none"/>
          </c:marker>
          <c:cat>
            <c:strRef>
              <c:f>Swap_actions!$A$1:$A$21</c:f>
            </c:strRef>
          </c:cat>
          <c:val>
            <c:numRef>
              <c:f>Forward_Backward!$S$1:$S$21</c:f>
              <c:numCache/>
            </c:numRef>
          </c:val>
          <c:smooth val="0"/>
        </c:ser>
        <c:axId val="602874821"/>
        <c:axId val="1232447371"/>
      </c:lineChart>
      <c:catAx>
        <c:axId val="602874821"/>
        <c:scaling>
          <c:orientation val="minMax"/>
          <c:max val="21.0"/>
        </c:scaling>
        <c:delete val="0"/>
        <c:axPos val="b"/>
        <c:title>
          <c:tx>
            <c:rich>
              <a:bodyPr/>
              <a:lstStyle/>
              <a:p>
                <a:pPr lvl="0">
                  <a:defRPr b="0" sz="2400">
                    <a:solidFill>
                      <a:srgbClr val="000000"/>
                    </a:solidFill>
                    <a:latin typeface="+mn-lt"/>
                  </a:defRPr>
                </a:pPr>
                <a:r>
                  <a:rPr b="0" sz="2400">
                    <a:solidFill>
                      <a:srgbClr val="000000"/>
                    </a:solidFill>
                    <a:latin typeface="+mn-lt"/>
                  </a:rPr>
                  <a:t>Question number</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232447371"/>
      </c:catAx>
      <c:valAx>
        <c:axId val="12324473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400">
                    <a:solidFill>
                      <a:srgbClr val="000000"/>
                    </a:solidFill>
                    <a:latin typeface="+mn-lt"/>
                  </a:defRPr>
                </a:pPr>
                <a:r>
                  <a:rPr b="0" sz="2400">
                    <a:solidFill>
                      <a:srgbClr val="000000"/>
                    </a:solidFill>
                    <a:latin typeface="+mn-lt"/>
                  </a:rPr>
                  <a:t>Human Assessment Score (Correctness)</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602874821"/>
      </c:valAx>
    </c:plotArea>
    <c:legend>
      <c:legendPos val="r"/>
      <c:legendEntry>
        <c:idx val="3"/>
        <c:txPr>
          <a:bodyPr/>
          <a:lstStyle/>
          <a:p>
            <a:pPr lvl="0">
              <a:defRPr sz="2400"/>
            </a:pPr>
          </a:p>
        </c:txPr>
      </c:legendEntry>
      <c:overlay val="0"/>
      <c:txPr>
        <a:bodyPr/>
        <a:lstStyle/>
        <a:p>
          <a:pPr lvl="0">
            <a:defRPr b="0" sz="24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Human Assessment (Schedule Validation) for each Question Family</a:t>
            </a:r>
          </a:p>
        </c:rich>
      </c:tx>
      <c:layout>
        <c:manualLayout>
          <c:xMode val="edge"/>
          <c:yMode val="edge"/>
          <c:x val="0.030944625407166124"/>
          <c:y val="0.04894736842105263"/>
        </c:manualLayout>
      </c:layout>
      <c:overlay val="0"/>
    </c:title>
    <c:plotArea>
      <c:layout/>
      <c:lineChart>
        <c:ser>
          <c:idx val="0"/>
          <c:order val="0"/>
          <c:tx>
            <c:v>Swap Actions</c:v>
          </c:tx>
          <c:spPr>
            <a:ln cmpd="sng" w="38100">
              <a:solidFill>
                <a:srgbClr val="4285F4"/>
              </a:solidFill>
            </a:ln>
          </c:spPr>
          <c:marker>
            <c:symbol val="none"/>
          </c:marker>
          <c:cat>
            <c:strRef>
              <c:f>Swap_actions!$A$1:$A$21</c:f>
            </c:strRef>
          </c:cat>
          <c:val>
            <c:numRef>
              <c:f>Swap_actions!$H$1:$H$21</c:f>
              <c:numCache/>
            </c:numRef>
          </c:val>
          <c:smooth val="0"/>
        </c:ser>
        <c:ser>
          <c:idx val="1"/>
          <c:order val="1"/>
          <c:tx>
            <c:v>Single Substitution</c:v>
          </c:tx>
          <c:spPr>
            <a:ln cmpd="sng" w="38100">
              <a:solidFill>
                <a:srgbClr val="EA4335"/>
              </a:solidFill>
            </a:ln>
          </c:spPr>
          <c:marker>
            <c:symbol val="none"/>
          </c:marker>
          <c:cat>
            <c:strRef>
              <c:f>Swap_actions!$A$1:$A$21</c:f>
            </c:strRef>
          </c:cat>
          <c:val>
            <c:numRef>
              <c:f>Single_Substitution!$H$1:$H$21</c:f>
              <c:numCache/>
            </c:numRef>
          </c:val>
          <c:smooth val="0"/>
        </c:ser>
        <c:ser>
          <c:idx val="2"/>
          <c:order val="2"/>
          <c:tx>
            <c:v>Verification</c:v>
          </c:tx>
          <c:spPr>
            <a:ln cmpd="sng" w="38100">
              <a:solidFill>
                <a:srgbClr val="FBBC04"/>
              </a:solidFill>
            </a:ln>
          </c:spPr>
          <c:marker>
            <c:symbol val="none"/>
          </c:marker>
          <c:cat>
            <c:strRef>
              <c:f>Swap_actions!$A$1:$A$21</c:f>
            </c:strRef>
          </c:cat>
          <c:val>
            <c:numRef>
              <c:f>Verification!$H$1:$H$21</c:f>
              <c:numCache/>
            </c:numRef>
          </c:val>
          <c:smooth val="0"/>
        </c:ser>
        <c:ser>
          <c:idx val="3"/>
          <c:order val="3"/>
          <c:tx>
            <c:v>Forward Backward</c:v>
          </c:tx>
          <c:spPr>
            <a:ln cmpd="sng" w="38100">
              <a:solidFill>
                <a:srgbClr val="34A853"/>
              </a:solidFill>
            </a:ln>
          </c:spPr>
          <c:marker>
            <c:symbol val="none"/>
          </c:marker>
          <c:cat>
            <c:strRef>
              <c:f>Swap_actions!$A$1:$A$21</c:f>
            </c:strRef>
          </c:cat>
          <c:val>
            <c:numRef>
              <c:f>Forward_Backward!$T$1:$T$21</c:f>
              <c:numCache/>
            </c:numRef>
          </c:val>
          <c:smooth val="0"/>
        </c:ser>
        <c:axId val="1917801683"/>
        <c:axId val="2068968482"/>
      </c:lineChart>
      <c:catAx>
        <c:axId val="1917801683"/>
        <c:scaling>
          <c:orientation val="minMax"/>
          <c:max val="21.0"/>
        </c:scaling>
        <c:delete val="0"/>
        <c:axPos val="b"/>
        <c:title>
          <c:tx>
            <c:rich>
              <a:bodyPr/>
              <a:lstStyle/>
              <a:p>
                <a:pPr lvl="0">
                  <a:defRPr b="0" sz="2400">
                    <a:solidFill>
                      <a:srgbClr val="000000"/>
                    </a:solidFill>
                    <a:latin typeface="+mn-lt"/>
                  </a:defRPr>
                </a:pPr>
                <a:r>
                  <a:rPr b="0" sz="2400">
                    <a:solidFill>
                      <a:srgbClr val="000000"/>
                    </a:solidFill>
                    <a:latin typeface="+mn-lt"/>
                  </a:rPr>
                  <a:t>Question number</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2068968482"/>
      </c:catAx>
      <c:valAx>
        <c:axId val="206896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400">
                    <a:solidFill>
                      <a:srgbClr val="000000"/>
                    </a:solidFill>
                    <a:latin typeface="+mn-lt"/>
                  </a:defRPr>
                </a:pPr>
                <a:r>
                  <a:rPr b="0" sz="2400">
                    <a:solidFill>
                      <a:srgbClr val="000000"/>
                    </a:solidFill>
                    <a:latin typeface="+mn-lt"/>
                  </a:rPr>
                  <a:t>Human Assessment Score (Validation)</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917801683"/>
      </c:valAx>
    </c:plotArea>
    <c:legend>
      <c:legendPos val="r"/>
      <c:overlay val="0"/>
      <c:txPr>
        <a:bodyPr/>
        <a:lstStyle/>
        <a:p>
          <a:pPr lvl="0">
            <a:defRPr b="0" sz="24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Swap_actions!$A$2:$A$21</c:f>
            </c:strRef>
          </c:cat>
          <c:val>
            <c:numRef>
              <c:f>Swap_actions!$R$2:$R$21</c:f>
              <c:numCache/>
            </c:numRef>
          </c:val>
          <c:smooth val="1"/>
        </c:ser>
        <c:axId val="327885084"/>
        <c:axId val="918843662"/>
      </c:lineChart>
      <c:catAx>
        <c:axId val="3278850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8843662"/>
      </c:catAx>
      <c:valAx>
        <c:axId val="918843662"/>
        <c:scaling>
          <c:orientation val="minMax"/>
          <c:max val="0.7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788508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542925</xdr:colOff>
      <xdr:row>2</xdr:row>
      <xdr:rowOff>133350</xdr:rowOff>
    </xdr:from>
    <xdr:ext cx="14620875" cy="9048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428625</xdr:colOff>
      <xdr:row>52</xdr:row>
      <xdr:rowOff>180975</xdr:rowOff>
    </xdr:from>
    <xdr:ext cx="14620875" cy="9048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428625</xdr:colOff>
      <xdr:row>101</xdr:row>
      <xdr:rowOff>180975</xdr:rowOff>
    </xdr:from>
    <xdr:ext cx="14620875" cy="9048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428625</xdr:colOff>
      <xdr:row>150</xdr:row>
      <xdr:rowOff>180975</xdr:rowOff>
    </xdr:from>
    <xdr:ext cx="14620875" cy="9048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600075</xdr:colOff>
      <xdr:row>206</xdr:row>
      <xdr:rowOff>142875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0"/>
  </cols>
  <sheetData>
    <row r="1">
      <c r="A1" s="1">
        <v>1.0</v>
      </c>
      <c r="B1" s="1" t="s">
        <v>0</v>
      </c>
      <c r="C1" s="2">
        <v>6.0</v>
      </c>
      <c r="F1" s="2" t="s">
        <v>1</v>
      </c>
    </row>
    <row r="2">
      <c r="A2" s="1">
        <v>2.0</v>
      </c>
      <c r="B2" s="1" t="s">
        <v>2</v>
      </c>
    </row>
    <row r="3">
      <c r="A3" s="1">
        <v>3.0</v>
      </c>
      <c r="B3" s="1" t="s">
        <v>0</v>
      </c>
    </row>
    <row r="4">
      <c r="A4" s="1">
        <v>4.0</v>
      </c>
      <c r="B4" s="1" t="s">
        <v>3</v>
      </c>
    </row>
    <row r="5">
      <c r="A5" s="1">
        <v>5.0</v>
      </c>
      <c r="B5" s="1" t="s">
        <v>4</v>
      </c>
    </row>
    <row r="6">
      <c r="A6" s="1">
        <v>6.0</v>
      </c>
      <c r="B6" s="1" t="s">
        <v>5</v>
      </c>
    </row>
    <row r="7">
      <c r="A7" s="1">
        <v>7.0</v>
      </c>
      <c r="B7" s="1" t="s">
        <v>6</v>
      </c>
    </row>
    <row r="8">
      <c r="A8" s="1">
        <v>8.0</v>
      </c>
      <c r="B8" s="1" t="s">
        <v>7</v>
      </c>
    </row>
    <row r="9">
      <c r="A9" s="1">
        <v>9.0</v>
      </c>
      <c r="B9" s="1" t="s">
        <v>7</v>
      </c>
    </row>
    <row r="10">
      <c r="A10" s="1">
        <v>10.0</v>
      </c>
      <c r="B10" s="1" t="s">
        <v>7</v>
      </c>
      <c r="C10" s="2" t="s">
        <v>8</v>
      </c>
      <c r="D10" s="2" t="s">
        <v>9</v>
      </c>
      <c r="E10" s="2" t="s">
        <v>10</v>
      </c>
      <c r="F10" s="2" t="s">
        <v>11</v>
      </c>
      <c r="G10" s="2" t="s">
        <v>12</v>
      </c>
      <c r="H10" s="2" t="s">
        <v>13</v>
      </c>
      <c r="I10" s="2" t="s">
        <v>14</v>
      </c>
      <c r="J10" s="2" t="s">
        <v>15</v>
      </c>
      <c r="K10" s="2" t="s">
        <v>16</v>
      </c>
      <c r="L10" s="2" t="s">
        <v>17</v>
      </c>
      <c r="M10" s="2" t="s">
        <v>18</v>
      </c>
      <c r="N10" s="2" t="s">
        <v>19</v>
      </c>
      <c r="O10" s="2" t="s">
        <v>20</v>
      </c>
      <c r="P10" s="2" t="s">
        <v>21</v>
      </c>
      <c r="Q10" s="2" t="s">
        <v>22</v>
      </c>
      <c r="R10" s="2" t="s">
        <v>23</v>
      </c>
      <c r="S10" s="2" t="s">
        <v>24</v>
      </c>
      <c r="T10" s="2" t="s">
        <v>25</v>
      </c>
      <c r="U10" s="2" t="s">
        <v>26</v>
      </c>
    </row>
    <row r="11">
      <c r="A11" s="1"/>
      <c r="B11" s="1"/>
      <c r="C11" s="2" t="s">
        <v>27</v>
      </c>
      <c r="D11" s="3" t="s">
        <v>28</v>
      </c>
      <c r="E11" s="3" t="s">
        <v>29</v>
      </c>
      <c r="F11" s="2" t="s">
        <v>11</v>
      </c>
      <c r="G11" s="3" t="s">
        <v>30</v>
      </c>
      <c r="H11" s="3" t="s">
        <v>30</v>
      </c>
      <c r="I11" s="3" t="s">
        <v>31</v>
      </c>
      <c r="J11" s="3" t="s">
        <v>32</v>
      </c>
      <c r="K11" s="3" t="s">
        <v>33</v>
      </c>
      <c r="L11" s="2" t="s">
        <v>17</v>
      </c>
      <c r="M11" s="2" t="s">
        <v>18</v>
      </c>
      <c r="N11" s="2" t="s">
        <v>19</v>
      </c>
      <c r="O11" s="2" t="s">
        <v>20</v>
      </c>
      <c r="P11" s="3" t="s">
        <v>34</v>
      </c>
      <c r="Q11" s="2" t="s">
        <v>22</v>
      </c>
      <c r="R11" s="2" t="s">
        <v>23</v>
      </c>
      <c r="S11" s="3" t="s">
        <v>35</v>
      </c>
      <c r="T11" s="3" t="s">
        <v>28</v>
      </c>
      <c r="U11" s="3" t="s">
        <v>36</v>
      </c>
    </row>
    <row r="12">
      <c r="A12" s="1"/>
      <c r="B12" s="1"/>
      <c r="C12" s="2" t="s">
        <v>37</v>
      </c>
      <c r="D12" s="3" t="s">
        <v>36</v>
      </c>
      <c r="E12" s="3" t="s">
        <v>38</v>
      </c>
      <c r="F12" s="2" t="s">
        <v>11</v>
      </c>
      <c r="G12" s="3" t="s">
        <v>30</v>
      </c>
      <c r="H12" s="3" t="s">
        <v>30</v>
      </c>
      <c r="I12" s="3" t="s">
        <v>31</v>
      </c>
      <c r="J12" s="3" t="s">
        <v>39</v>
      </c>
      <c r="K12" s="3" t="s">
        <v>40</v>
      </c>
      <c r="L12" s="2" t="s">
        <v>17</v>
      </c>
      <c r="M12" s="2" t="s">
        <v>18</v>
      </c>
      <c r="N12" s="2" t="s">
        <v>19</v>
      </c>
      <c r="O12" s="2" t="s">
        <v>20</v>
      </c>
      <c r="P12" s="3" t="s">
        <v>41</v>
      </c>
      <c r="Q12" s="2" t="s">
        <v>22</v>
      </c>
      <c r="R12" s="2" t="s">
        <v>23</v>
      </c>
      <c r="S12" s="3" t="s">
        <v>42</v>
      </c>
      <c r="T12" s="3" t="s">
        <v>36</v>
      </c>
      <c r="U12" s="3" t="s">
        <v>43</v>
      </c>
    </row>
    <row r="13">
      <c r="A13" s="1">
        <v>11.0</v>
      </c>
      <c r="B13" s="1" t="s">
        <v>7</v>
      </c>
      <c r="C13" s="2" t="s">
        <v>8</v>
      </c>
      <c r="D13" s="2" t="s">
        <v>9</v>
      </c>
      <c r="E13" s="2" t="s">
        <v>10</v>
      </c>
      <c r="F13" s="2" t="s">
        <v>11</v>
      </c>
      <c r="G13" s="2" t="s">
        <v>12</v>
      </c>
      <c r="H13" s="2" t="s">
        <v>13</v>
      </c>
      <c r="I13" s="2" t="s">
        <v>14</v>
      </c>
      <c r="J13" s="2" t="s">
        <v>15</v>
      </c>
      <c r="K13" s="2" t="s">
        <v>16</v>
      </c>
      <c r="L13" s="2" t="s">
        <v>17</v>
      </c>
      <c r="M13" s="2" t="s">
        <v>18</v>
      </c>
      <c r="N13" s="2" t="s">
        <v>19</v>
      </c>
      <c r="O13" s="2" t="s">
        <v>20</v>
      </c>
      <c r="P13" s="2" t="s">
        <v>21</v>
      </c>
      <c r="Q13" s="2" t="s">
        <v>22</v>
      </c>
      <c r="R13" s="2" t="s">
        <v>23</v>
      </c>
      <c r="S13" s="2" t="s">
        <v>24</v>
      </c>
      <c r="T13" s="2" t="s">
        <v>25</v>
      </c>
      <c r="U13" s="2" t="s">
        <v>26</v>
      </c>
    </row>
    <row r="14">
      <c r="A14" s="1"/>
      <c r="B14" s="1"/>
      <c r="C14" s="2" t="s">
        <v>27</v>
      </c>
      <c r="D14" s="3" t="s">
        <v>28</v>
      </c>
      <c r="E14" s="3" t="s">
        <v>29</v>
      </c>
      <c r="F14" s="2" t="s">
        <v>11</v>
      </c>
      <c r="G14" s="3" t="s">
        <v>30</v>
      </c>
      <c r="H14" s="3" t="s">
        <v>30</v>
      </c>
      <c r="I14" s="3" t="s">
        <v>31</v>
      </c>
      <c r="J14" s="3" t="s">
        <v>32</v>
      </c>
      <c r="K14" s="3" t="s">
        <v>33</v>
      </c>
      <c r="L14" s="2" t="s">
        <v>17</v>
      </c>
      <c r="M14" s="2" t="s">
        <v>18</v>
      </c>
      <c r="N14" s="2" t="s">
        <v>19</v>
      </c>
      <c r="O14" s="2" t="s">
        <v>20</v>
      </c>
      <c r="P14" s="3" t="s">
        <v>34</v>
      </c>
      <c r="Q14" s="2" t="s">
        <v>22</v>
      </c>
      <c r="R14" s="2" t="s">
        <v>23</v>
      </c>
      <c r="S14" s="3" t="s">
        <v>35</v>
      </c>
      <c r="T14" s="3" t="s">
        <v>28</v>
      </c>
      <c r="U14" s="3" t="s">
        <v>36</v>
      </c>
    </row>
    <row r="15">
      <c r="A15" s="1"/>
      <c r="B15" s="1"/>
      <c r="C15" s="2" t="s">
        <v>44</v>
      </c>
      <c r="D15" s="3" t="s">
        <v>36</v>
      </c>
      <c r="E15" s="3" t="s">
        <v>38</v>
      </c>
      <c r="F15" s="2" t="s">
        <v>11</v>
      </c>
      <c r="G15" s="3" t="s">
        <v>30</v>
      </c>
      <c r="H15" s="3" t="s">
        <v>30</v>
      </c>
      <c r="I15" s="3" t="s">
        <v>31</v>
      </c>
      <c r="J15" s="3" t="s">
        <v>39</v>
      </c>
      <c r="K15" s="3" t="s">
        <v>40</v>
      </c>
      <c r="L15" s="2" t="s">
        <v>17</v>
      </c>
      <c r="M15" s="2" t="s">
        <v>18</v>
      </c>
      <c r="N15" s="2" t="s">
        <v>19</v>
      </c>
      <c r="O15" s="2" t="s">
        <v>20</v>
      </c>
      <c r="P15" s="3" t="s">
        <v>41</v>
      </c>
      <c r="Q15" s="2" t="s">
        <v>22</v>
      </c>
      <c r="R15" s="2" t="s">
        <v>23</v>
      </c>
      <c r="S15" s="3" t="s">
        <v>42</v>
      </c>
      <c r="T15" s="3" t="s">
        <v>36</v>
      </c>
      <c r="U15" s="3" t="s">
        <v>43</v>
      </c>
    </row>
    <row r="16">
      <c r="A16" s="1">
        <v>12.0</v>
      </c>
      <c r="B16" s="1" t="s">
        <v>45</v>
      </c>
    </row>
    <row r="17">
      <c r="A17" s="1"/>
      <c r="B17" s="4"/>
    </row>
    <row r="18">
      <c r="A18" s="4"/>
      <c r="B18" s="4"/>
    </row>
    <row r="19">
      <c r="A19" s="4"/>
      <c r="B19" s="4"/>
    </row>
    <row r="20">
      <c r="A20" s="4"/>
      <c r="B20" s="4"/>
    </row>
    <row r="21">
      <c r="A21" s="4"/>
      <c r="B21" s="4"/>
    </row>
    <row r="22">
      <c r="A22" s="4"/>
      <c r="B22" s="4"/>
    </row>
    <row r="23">
      <c r="A23" s="4"/>
      <c r="B23" s="4"/>
    </row>
    <row r="24">
      <c r="A24" s="4"/>
      <c r="B24" s="4"/>
    </row>
    <row r="25">
      <c r="A25" s="4"/>
      <c r="B25" s="4"/>
    </row>
    <row r="26">
      <c r="A26" s="4"/>
      <c r="B26" s="4"/>
    </row>
    <row r="27">
      <c r="A27" s="4"/>
      <c r="B27" s="4"/>
    </row>
    <row r="28">
      <c r="A28" s="4"/>
      <c r="B28" s="4"/>
    </row>
    <row r="29">
      <c r="A29" s="4"/>
      <c r="B29" s="4"/>
    </row>
    <row r="30">
      <c r="A30" s="4"/>
      <c r="B30" s="4"/>
    </row>
    <row r="31">
      <c r="A31" s="4"/>
      <c r="B31" s="4"/>
    </row>
    <row r="32">
      <c r="A32" s="4"/>
      <c r="B32" s="4"/>
    </row>
    <row r="33">
      <c r="A33" s="4"/>
      <c r="B33" s="4"/>
    </row>
    <row r="34">
      <c r="A34" s="4"/>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1"/>
      <c r="B200" s="1"/>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0"/>
    <col customWidth="1" min="20" max="20" width="22.75"/>
  </cols>
  <sheetData>
    <row r="1">
      <c r="A1" s="2">
        <v>0.0</v>
      </c>
      <c r="B1" s="2" t="s">
        <v>163</v>
      </c>
      <c r="C1" s="2" t="s">
        <v>164</v>
      </c>
    </row>
    <row r="2">
      <c r="A2" s="2">
        <v>1.0</v>
      </c>
      <c r="B2" s="2" t="s">
        <v>1062</v>
      </c>
      <c r="C2" s="2" t="s">
        <v>8</v>
      </c>
      <c r="D2" s="2" t="s">
        <v>9</v>
      </c>
      <c r="E2" s="2" t="s">
        <v>165</v>
      </c>
      <c r="F2" s="2" t="s">
        <v>11</v>
      </c>
      <c r="G2" s="2" t="s">
        <v>12</v>
      </c>
      <c r="H2" s="2" t="s">
        <v>13</v>
      </c>
      <c r="I2" s="2" t="s">
        <v>14</v>
      </c>
      <c r="J2" s="2" t="s">
        <v>15</v>
      </c>
      <c r="K2" s="2" t="s">
        <v>16</v>
      </c>
      <c r="L2" s="2" t="s">
        <v>17</v>
      </c>
      <c r="M2" s="2" t="s">
        <v>18</v>
      </c>
      <c r="N2" s="2" t="s">
        <v>19</v>
      </c>
      <c r="O2" s="2" t="s">
        <v>20</v>
      </c>
      <c r="P2" s="2" t="s">
        <v>21</v>
      </c>
      <c r="Q2" s="2" t="s">
        <v>22</v>
      </c>
      <c r="R2" s="2" t="s">
        <v>23</v>
      </c>
      <c r="S2" s="2" t="s">
        <v>24</v>
      </c>
      <c r="T2" s="2" t="s">
        <v>25</v>
      </c>
      <c r="U2" s="2" t="s">
        <v>26</v>
      </c>
      <c r="V2" s="2" t="s">
        <v>10</v>
      </c>
      <c r="W2" s="2" t="s">
        <v>167</v>
      </c>
      <c r="X2" s="2" t="s">
        <v>184</v>
      </c>
      <c r="Y2" s="2" t="s">
        <v>168</v>
      </c>
      <c r="Z2" s="2" t="s">
        <v>170</v>
      </c>
      <c r="AA2" s="2"/>
      <c r="AB2" s="2"/>
    </row>
    <row r="3">
      <c r="C3" s="2" t="s">
        <v>27</v>
      </c>
      <c r="D3" s="3" t="s">
        <v>1146</v>
      </c>
      <c r="E3" s="3" t="s">
        <v>186</v>
      </c>
      <c r="F3" s="2" t="s">
        <v>11</v>
      </c>
      <c r="G3" s="3" t="s">
        <v>30</v>
      </c>
      <c r="H3" s="3" t="s">
        <v>31</v>
      </c>
      <c r="I3" s="3" t="s">
        <v>31</v>
      </c>
      <c r="J3" s="3" t="s">
        <v>1147</v>
      </c>
      <c r="K3" s="3" t="s">
        <v>1148</v>
      </c>
      <c r="L3" s="2" t="s">
        <v>17</v>
      </c>
      <c r="M3" s="2" t="s">
        <v>18</v>
      </c>
      <c r="N3" s="2" t="s">
        <v>19</v>
      </c>
      <c r="O3" s="2" t="s">
        <v>20</v>
      </c>
      <c r="P3" s="3" t="s">
        <v>1149</v>
      </c>
      <c r="Q3" s="2" t="s">
        <v>22</v>
      </c>
      <c r="R3" s="2" t="s">
        <v>23</v>
      </c>
      <c r="S3" s="3" t="s">
        <v>1150</v>
      </c>
      <c r="T3" s="3" t="s">
        <v>1146</v>
      </c>
      <c r="U3" s="3" t="s">
        <v>1151</v>
      </c>
      <c r="V3" s="3" t="s">
        <v>1152</v>
      </c>
      <c r="W3" s="3" t="s">
        <v>1153</v>
      </c>
      <c r="X3" s="3" t="s">
        <v>193</v>
      </c>
      <c r="Y3" s="3" t="s">
        <v>536</v>
      </c>
      <c r="Z3" s="3" t="s">
        <v>537</v>
      </c>
      <c r="AA3" s="2"/>
      <c r="AB3" s="2"/>
    </row>
    <row r="4">
      <c r="A4" s="2">
        <v>2.0</v>
      </c>
      <c r="B4" s="2" t="s">
        <v>1066</v>
      </c>
      <c r="C4" s="2" t="s">
        <v>8</v>
      </c>
      <c r="D4" s="2" t="s">
        <v>9</v>
      </c>
      <c r="E4" s="2" t="s">
        <v>165</v>
      </c>
      <c r="F4" s="2" t="s">
        <v>11</v>
      </c>
      <c r="G4" s="2" t="s">
        <v>12</v>
      </c>
      <c r="H4" s="2" t="s">
        <v>13</v>
      </c>
      <c r="I4" s="2" t="s">
        <v>14</v>
      </c>
      <c r="J4" s="2" t="s">
        <v>15</v>
      </c>
      <c r="K4" s="2" t="s">
        <v>16</v>
      </c>
      <c r="L4" s="2" t="s">
        <v>17</v>
      </c>
      <c r="M4" s="2" t="s">
        <v>18</v>
      </c>
      <c r="N4" s="2" t="s">
        <v>19</v>
      </c>
      <c r="O4" s="2" t="s">
        <v>20</v>
      </c>
      <c r="P4" s="2" t="s">
        <v>21</v>
      </c>
      <c r="Q4" s="2" t="s">
        <v>22</v>
      </c>
      <c r="R4" s="2" t="s">
        <v>23</v>
      </c>
      <c r="S4" s="2" t="s">
        <v>24</v>
      </c>
      <c r="T4" s="2" t="s">
        <v>25</v>
      </c>
      <c r="U4" s="2" t="s">
        <v>10</v>
      </c>
      <c r="V4" s="2" t="s">
        <v>167</v>
      </c>
      <c r="W4" s="2" t="s">
        <v>168</v>
      </c>
      <c r="X4" s="2" t="s">
        <v>169</v>
      </c>
      <c r="Y4" s="2" t="s">
        <v>170</v>
      </c>
    </row>
    <row r="5">
      <c r="C5" s="2" t="s">
        <v>171</v>
      </c>
      <c r="D5" s="3" t="s">
        <v>1154</v>
      </c>
      <c r="E5" s="3" t="s">
        <v>186</v>
      </c>
      <c r="F5" s="2" t="s">
        <v>11</v>
      </c>
      <c r="G5" s="3" t="s">
        <v>31</v>
      </c>
      <c r="H5" s="3" t="s">
        <v>31</v>
      </c>
      <c r="I5" s="3" t="s">
        <v>31</v>
      </c>
      <c r="J5" s="3" t="s">
        <v>1155</v>
      </c>
      <c r="K5" s="3" t="s">
        <v>1156</v>
      </c>
      <c r="L5" s="2" t="s">
        <v>17</v>
      </c>
      <c r="M5" s="2" t="s">
        <v>18</v>
      </c>
      <c r="N5" s="2" t="s">
        <v>19</v>
      </c>
      <c r="O5" s="2" t="s">
        <v>20</v>
      </c>
      <c r="P5" s="3" t="s">
        <v>1157</v>
      </c>
      <c r="Q5" s="2" t="s">
        <v>22</v>
      </c>
      <c r="R5" s="2" t="s">
        <v>23</v>
      </c>
      <c r="S5" s="3" t="s">
        <v>1158</v>
      </c>
      <c r="T5" s="3" t="s">
        <v>1154</v>
      </c>
      <c r="U5" s="3" t="s">
        <v>1159</v>
      </c>
      <c r="V5" s="3" t="s">
        <v>1160</v>
      </c>
      <c r="W5" s="3" t="s">
        <v>1161</v>
      </c>
      <c r="X5" s="3" t="s">
        <v>182</v>
      </c>
      <c r="Y5" s="3" t="s">
        <v>1162</v>
      </c>
    </row>
    <row r="6">
      <c r="C6" s="2" t="s">
        <v>171</v>
      </c>
      <c r="D6" s="3" t="s">
        <v>1163</v>
      </c>
      <c r="E6" s="3" t="s">
        <v>1164</v>
      </c>
      <c r="F6" s="2" t="s">
        <v>11</v>
      </c>
      <c r="G6" s="3" t="s">
        <v>31</v>
      </c>
      <c r="H6" s="3" t="s">
        <v>31</v>
      </c>
      <c r="I6" s="3" t="s">
        <v>31</v>
      </c>
      <c r="J6" s="3" t="s">
        <v>1165</v>
      </c>
      <c r="K6" s="3" t="s">
        <v>1166</v>
      </c>
      <c r="L6" s="2" t="s">
        <v>17</v>
      </c>
      <c r="M6" s="2" t="s">
        <v>18</v>
      </c>
      <c r="N6" s="2" t="s">
        <v>19</v>
      </c>
      <c r="O6" s="2" t="s">
        <v>20</v>
      </c>
      <c r="P6" s="3" t="s">
        <v>1167</v>
      </c>
      <c r="Q6" s="2" t="s">
        <v>22</v>
      </c>
      <c r="R6" s="2" t="s">
        <v>23</v>
      </c>
      <c r="S6" s="3" t="s">
        <v>1168</v>
      </c>
      <c r="T6" s="3" t="s">
        <v>1163</v>
      </c>
      <c r="U6" s="3" t="s">
        <v>1169</v>
      </c>
      <c r="V6" s="3" t="s">
        <v>1160</v>
      </c>
      <c r="W6" s="3" t="s">
        <v>1161</v>
      </c>
      <c r="X6" s="3" t="s">
        <v>182</v>
      </c>
      <c r="Y6" s="3" t="s">
        <v>1170</v>
      </c>
    </row>
    <row r="7">
      <c r="C7" s="2" t="s">
        <v>171</v>
      </c>
      <c r="D7" s="3" t="s">
        <v>1171</v>
      </c>
      <c r="E7" s="3" t="s">
        <v>1172</v>
      </c>
      <c r="F7" s="2" t="s">
        <v>11</v>
      </c>
      <c r="G7" s="3" t="s">
        <v>31</v>
      </c>
      <c r="H7" s="3" t="s">
        <v>31</v>
      </c>
      <c r="I7" s="3" t="s">
        <v>31</v>
      </c>
      <c r="J7" s="3" t="s">
        <v>1173</v>
      </c>
      <c r="K7" s="3" t="s">
        <v>1174</v>
      </c>
      <c r="L7" s="2" t="s">
        <v>17</v>
      </c>
      <c r="M7" s="2" t="s">
        <v>18</v>
      </c>
      <c r="N7" s="2" t="s">
        <v>19</v>
      </c>
      <c r="O7" s="2" t="s">
        <v>20</v>
      </c>
      <c r="P7" s="3" t="s">
        <v>1175</v>
      </c>
      <c r="Q7" s="2" t="s">
        <v>22</v>
      </c>
      <c r="R7" s="2" t="s">
        <v>23</v>
      </c>
      <c r="S7" s="3" t="s">
        <v>1176</v>
      </c>
      <c r="T7" s="3" t="s">
        <v>1171</v>
      </c>
      <c r="U7" s="3" t="s">
        <v>1177</v>
      </c>
      <c r="V7" s="3" t="s">
        <v>1160</v>
      </c>
      <c r="W7" s="3" t="s">
        <v>1161</v>
      </c>
      <c r="X7" s="3" t="s">
        <v>182</v>
      </c>
      <c r="Y7" s="3" t="s">
        <v>1178</v>
      </c>
    </row>
    <row r="8">
      <c r="C8" s="2" t="s">
        <v>171</v>
      </c>
      <c r="D8" s="3" t="s">
        <v>494</v>
      </c>
      <c r="E8" s="3" t="s">
        <v>1179</v>
      </c>
      <c r="F8" s="2" t="s">
        <v>11</v>
      </c>
      <c r="G8" s="3" t="s">
        <v>31</v>
      </c>
      <c r="H8" s="3" t="s">
        <v>31</v>
      </c>
      <c r="I8" s="3" t="s">
        <v>31</v>
      </c>
      <c r="J8" s="3" t="s">
        <v>1180</v>
      </c>
      <c r="K8" s="3" t="s">
        <v>1181</v>
      </c>
      <c r="L8" s="2" t="s">
        <v>17</v>
      </c>
      <c r="M8" s="2" t="s">
        <v>18</v>
      </c>
      <c r="N8" s="2" t="s">
        <v>19</v>
      </c>
      <c r="O8" s="2" t="s">
        <v>20</v>
      </c>
      <c r="P8" s="3" t="s">
        <v>1182</v>
      </c>
      <c r="Q8" s="2" t="s">
        <v>22</v>
      </c>
      <c r="R8" s="2" t="s">
        <v>23</v>
      </c>
      <c r="S8" s="3" t="s">
        <v>1183</v>
      </c>
      <c r="T8" s="3" t="s">
        <v>494</v>
      </c>
      <c r="U8" s="3" t="s">
        <v>1184</v>
      </c>
      <c r="V8" s="3" t="s">
        <v>496</v>
      </c>
      <c r="W8" s="3" t="s">
        <v>497</v>
      </c>
      <c r="X8" s="3" t="s">
        <v>182</v>
      </c>
      <c r="Y8" s="3" t="s">
        <v>1185</v>
      </c>
    </row>
    <row r="9">
      <c r="C9" s="2" t="s">
        <v>171</v>
      </c>
      <c r="D9" s="3" t="s">
        <v>488</v>
      </c>
      <c r="E9" s="3" t="s">
        <v>489</v>
      </c>
      <c r="F9" s="2" t="s">
        <v>11</v>
      </c>
      <c r="G9" s="3" t="s">
        <v>31</v>
      </c>
      <c r="H9" s="3" t="s">
        <v>31</v>
      </c>
      <c r="I9" s="3" t="s">
        <v>31</v>
      </c>
      <c r="J9" s="3" t="s">
        <v>490</v>
      </c>
      <c r="K9" s="3" t="s">
        <v>491</v>
      </c>
      <c r="L9" s="2" t="s">
        <v>17</v>
      </c>
      <c r="M9" s="2" t="s">
        <v>18</v>
      </c>
      <c r="N9" s="2" t="s">
        <v>19</v>
      </c>
      <c r="O9" s="2" t="s">
        <v>20</v>
      </c>
      <c r="P9" s="3" t="s">
        <v>492</v>
      </c>
      <c r="Q9" s="2" t="s">
        <v>22</v>
      </c>
      <c r="R9" s="2" t="s">
        <v>23</v>
      </c>
      <c r="S9" s="3" t="s">
        <v>493</v>
      </c>
      <c r="T9" s="3" t="s">
        <v>488</v>
      </c>
      <c r="U9" s="3" t="s">
        <v>495</v>
      </c>
      <c r="V9" s="3" t="s">
        <v>496</v>
      </c>
      <c r="W9" s="3" t="s">
        <v>497</v>
      </c>
      <c r="X9" s="3" t="s">
        <v>182</v>
      </c>
      <c r="Y9" s="3" t="s">
        <v>498</v>
      </c>
    </row>
    <row r="10">
      <c r="C10" s="2" t="s">
        <v>171</v>
      </c>
      <c r="D10" s="3" t="s">
        <v>1186</v>
      </c>
      <c r="E10" s="3" t="s">
        <v>1187</v>
      </c>
      <c r="F10" s="2" t="s">
        <v>11</v>
      </c>
      <c r="G10" s="3" t="s">
        <v>31</v>
      </c>
      <c r="H10" s="3" t="s">
        <v>31</v>
      </c>
      <c r="I10" s="3" t="s">
        <v>31</v>
      </c>
      <c r="J10" s="3" t="s">
        <v>1188</v>
      </c>
      <c r="K10" s="3" t="s">
        <v>1189</v>
      </c>
      <c r="L10" s="2" t="s">
        <v>17</v>
      </c>
      <c r="M10" s="2" t="s">
        <v>18</v>
      </c>
      <c r="N10" s="2" t="s">
        <v>19</v>
      </c>
      <c r="O10" s="2" t="s">
        <v>20</v>
      </c>
      <c r="P10" s="3" t="s">
        <v>1190</v>
      </c>
      <c r="Q10" s="2" t="s">
        <v>22</v>
      </c>
      <c r="R10" s="2" t="s">
        <v>23</v>
      </c>
      <c r="S10" s="3" t="s">
        <v>1191</v>
      </c>
      <c r="T10" s="3" t="s">
        <v>1186</v>
      </c>
      <c r="U10" s="3" t="s">
        <v>1192</v>
      </c>
      <c r="V10" s="3" t="s">
        <v>1193</v>
      </c>
      <c r="W10" s="3" t="s">
        <v>497</v>
      </c>
      <c r="X10" s="3" t="s">
        <v>182</v>
      </c>
      <c r="Y10" s="3" t="s">
        <v>1194</v>
      </c>
    </row>
    <row r="11">
      <c r="C11" s="2" t="s">
        <v>171</v>
      </c>
      <c r="D11" s="3" t="s">
        <v>1195</v>
      </c>
      <c r="E11" s="3" t="s">
        <v>1196</v>
      </c>
      <c r="F11" s="2" t="s">
        <v>11</v>
      </c>
      <c r="G11" s="3" t="s">
        <v>31</v>
      </c>
      <c r="H11" s="3" t="s">
        <v>31</v>
      </c>
      <c r="I11" s="3" t="s">
        <v>31</v>
      </c>
      <c r="J11" s="3" t="s">
        <v>1197</v>
      </c>
      <c r="K11" s="3" t="s">
        <v>1198</v>
      </c>
      <c r="L11" s="2" t="s">
        <v>17</v>
      </c>
      <c r="M11" s="2" t="s">
        <v>18</v>
      </c>
      <c r="N11" s="2" t="s">
        <v>19</v>
      </c>
      <c r="O11" s="2" t="s">
        <v>20</v>
      </c>
      <c r="P11" s="3" t="s">
        <v>1199</v>
      </c>
      <c r="Q11" s="2" t="s">
        <v>22</v>
      </c>
      <c r="R11" s="2" t="s">
        <v>23</v>
      </c>
      <c r="S11" s="3" t="s">
        <v>1200</v>
      </c>
      <c r="T11" s="3" t="s">
        <v>1195</v>
      </c>
      <c r="U11" s="3" t="s">
        <v>1201</v>
      </c>
      <c r="V11" s="3" t="s">
        <v>1202</v>
      </c>
      <c r="W11" s="3" t="s">
        <v>1203</v>
      </c>
      <c r="X11" s="3" t="s">
        <v>182</v>
      </c>
      <c r="Y11" s="3" t="s">
        <v>1204</v>
      </c>
    </row>
    <row r="12">
      <c r="C12" s="2" t="s">
        <v>171</v>
      </c>
      <c r="D12" s="3" t="s">
        <v>1205</v>
      </c>
      <c r="E12" s="3" t="s">
        <v>1206</v>
      </c>
      <c r="F12" s="2" t="s">
        <v>11</v>
      </c>
      <c r="G12" s="3" t="s">
        <v>31</v>
      </c>
      <c r="H12" s="3" t="s">
        <v>31</v>
      </c>
      <c r="I12" s="3" t="s">
        <v>31</v>
      </c>
      <c r="J12" s="3" t="s">
        <v>1207</v>
      </c>
      <c r="K12" s="3" t="s">
        <v>1208</v>
      </c>
      <c r="L12" s="2" t="s">
        <v>17</v>
      </c>
      <c r="M12" s="2" t="s">
        <v>18</v>
      </c>
      <c r="N12" s="2" t="s">
        <v>19</v>
      </c>
      <c r="O12" s="2" t="s">
        <v>20</v>
      </c>
      <c r="P12" s="3" t="s">
        <v>1209</v>
      </c>
      <c r="Q12" s="2" t="s">
        <v>22</v>
      </c>
      <c r="R12" s="2" t="s">
        <v>23</v>
      </c>
      <c r="S12" s="3" t="s">
        <v>1210</v>
      </c>
      <c r="T12" s="3" t="s">
        <v>1205</v>
      </c>
      <c r="U12" s="3" t="s">
        <v>1211</v>
      </c>
      <c r="V12" s="3" t="s">
        <v>1212</v>
      </c>
      <c r="W12" s="3" t="s">
        <v>1213</v>
      </c>
      <c r="X12" s="3" t="s">
        <v>182</v>
      </c>
      <c r="Y12" s="3" t="s">
        <v>1214</v>
      </c>
    </row>
    <row r="13">
      <c r="C13" s="2" t="s">
        <v>171</v>
      </c>
      <c r="D13" s="3" t="s">
        <v>1215</v>
      </c>
      <c r="E13" s="3" t="s">
        <v>1216</v>
      </c>
      <c r="F13" s="2" t="s">
        <v>11</v>
      </c>
      <c r="G13" s="3" t="s">
        <v>31</v>
      </c>
      <c r="H13" s="3" t="s">
        <v>31</v>
      </c>
      <c r="I13" s="3" t="s">
        <v>31</v>
      </c>
      <c r="J13" s="3" t="s">
        <v>1217</v>
      </c>
      <c r="K13" s="3" t="s">
        <v>1218</v>
      </c>
      <c r="L13" s="2" t="s">
        <v>17</v>
      </c>
      <c r="M13" s="2" t="s">
        <v>18</v>
      </c>
      <c r="N13" s="2" t="s">
        <v>19</v>
      </c>
      <c r="O13" s="2" t="s">
        <v>20</v>
      </c>
      <c r="P13" s="3" t="s">
        <v>1219</v>
      </c>
      <c r="Q13" s="2" t="s">
        <v>22</v>
      </c>
      <c r="R13" s="2" t="s">
        <v>23</v>
      </c>
      <c r="S13" s="3" t="s">
        <v>1220</v>
      </c>
      <c r="T13" s="3" t="s">
        <v>1215</v>
      </c>
      <c r="U13" s="3" t="s">
        <v>1221</v>
      </c>
      <c r="V13" s="3" t="s">
        <v>1212</v>
      </c>
      <c r="W13" s="3" t="s">
        <v>1213</v>
      </c>
      <c r="X13" s="3" t="s">
        <v>182</v>
      </c>
      <c r="Y13" s="3" t="s">
        <v>1222</v>
      </c>
    </row>
    <row r="14">
      <c r="C14" s="2" t="s">
        <v>171</v>
      </c>
      <c r="D14" s="3" t="s">
        <v>1223</v>
      </c>
      <c r="E14" s="3" t="s">
        <v>1224</v>
      </c>
      <c r="F14" s="2" t="s">
        <v>11</v>
      </c>
      <c r="G14" s="3" t="s">
        <v>31</v>
      </c>
      <c r="H14" s="3" t="s">
        <v>31</v>
      </c>
      <c r="I14" s="3" t="s">
        <v>31</v>
      </c>
      <c r="J14" s="3" t="s">
        <v>1225</v>
      </c>
      <c r="K14" s="3" t="s">
        <v>1226</v>
      </c>
      <c r="L14" s="2" t="s">
        <v>17</v>
      </c>
      <c r="M14" s="2" t="s">
        <v>18</v>
      </c>
      <c r="N14" s="2" t="s">
        <v>19</v>
      </c>
      <c r="O14" s="2" t="s">
        <v>20</v>
      </c>
      <c r="P14" s="3" t="s">
        <v>1227</v>
      </c>
      <c r="Q14" s="2" t="s">
        <v>22</v>
      </c>
      <c r="R14" s="2" t="s">
        <v>23</v>
      </c>
      <c r="S14" s="3" t="s">
        <v>1228</v>
      </c>
      <c r="T14" s="3" t="s">
        <v>1223</v>
      </c>
      <c r="U14" s="3" t="s">
        <v>1229</v>
      </c>
      <c r="V14" s="3" t="s">
        <v>1212</v>
      </c>
      <c r="W14" s="3" t="s">
        <v>1230</v>
      </c>
      <c r="X14" s="3" t="s">
        <v>182</v>
      </c>
      <c r="Y14" s="3" t="s">
        <v>1231</v>
      </c>
    </row>
    <row r="15">
      <c r="C15" s="2" t="s">
        <v>171</v>
      </c>
      <c r="D15" s="3" t="s">
        <v>1232</v>
      </c>
      <c r="E15" s="3" t="s">
        <v>1233</v>
      </c>
      <c r="F15" s="2" t="s">
        <v>11</v>
      </c>
      <c r="G15" s="3" t="s">
        <v>31</v>
      </c>
      <c r="H15" s="3" t="s">
        <v>31</v>
      </c>
      <c r="I15" s="3" t="s">
        <v>31</v>
      </c>
      <c r="J15" s="3" t="s">
        <v>1234</v>
      </c>
      <c r="K15" s="3" t="s">
        <v>1235</v>
      </c>
      <c r="L15" s="2" t="s">
        <v>17</v>
      </c>
      <c r="M15" s="2" t="s">
        <v>18</v>
      </c>
      <c r="N15" s="2" t="s">
        <v>19</v>
      </c>
      <c r="O15" s="2" t="s">
        <v>20</v>
      </c>
      <c r="P15" s="3" t="s">
        <v>1236</v>
      </c>
      <c r="Q15" s="2" t="s">
        <v>22</v>
      </c>
      <c r="R15" s="2" t="s">
        <v>23</v>
      </c>
      <c r="S15" s="3" t="s">
        <v>1237</v>
      </c>
      <c r="T15" s="3" t="s">
        <v>1232</v>
      </c>
      <c r="U15" s="3" t="s">
        <v>1238</v>
      </c>
      <c r="V15" s="3" t="s">
        <v>1239</v>
      </c>
      <c r="W15" s="3" t="s">
        <v>1230</v>
      </c>
      <c r="X15" s="3" t="s">
        <v>182</v>
      </c>
      <c r="Y15" s="3" t="s">
        <v>1240</v>
      </c>
    </row>
    <row r="16">
      <c r="C16" s="2" t="s">
        <v>171</v>
      </c>
      <c r="D16" s="3" t="s">
        <v>1241</v>
      </c>
      <c r="E16" s="3" t="s">
        <v>1242</v>
      </c>
      <c r="F16" s="2" t="s">
        <v>11</v>
      </c>
      <c r="G16" s="3" t="s">
        <v>31</v>
      </c>
      <c r="H16" s="3" t="s">
        <v>31</v>
      </c>
      <c r="I16" s="3" t="s">
        <v>31</v>
      </c>
      <c r="J16" s="3" t="s">
        <v>1243</v>
      </c>
      <c r="K16" s="3" t="s">
        <v>1244</v>
      </c>
      <c r="L16" s="2" t="s">
        <v>17</v>
      </c>
      <c r="M16" s="2" t="s">
        <v>18</v>
      </c>
      <c r="N16" s="2" t="s">
        <v>19</v>
      </c>
      <c r="O16" s="2" t="s">
        <v>20</v>
      </c>
      <c r="P16" s="3" t="s">
        <v>1245</v>
      </c>
      <c r="Q16" s="2" t="s">
        <v>22</v>
      </c>
      <c r="R16" s="2" t="s">
        <v>23</v>
      </c>
      <c r="S16" s="3" t="s">
        <v>1246</v>
      </c>
      <c r="T16" s="3" t="s">
        <v>1241</v>
      </c>
      <c r="U16" s="3" t="s">
        <v>1247</v>
      </c>
      <c r="V16" s="3" t="s">
        <v>1239</v>
      </c>
      <c r="W16" s="3" t="s">
        <v>1230</v>
      </c>
      <c r="X16" s="3" t="s">
        <v>182</v>
      </c>
      <c r="Y16" s="3" t="s">
        <v>1248</v>
      </c>
    </row>
    <row r="17">
      <c r="A17" s="2">
        <v>3.0</v>
      </c>
      <c r="B17" s="2" t="s">
        <v>1070</v>
      </c>
      <c r="C17" s="2" t="s">
        <v>8</v>
      </c>
      <c r="D17" s="2" t="s">
        <v>9</v>
      </c>
      <c r="E17" s="2" t="s">
        <v>165</v>
      </c>
      <c r="F17" s="2" t="s">
        <v>11</v>
      </c>
      <c r="G17" s="2" t="s">
        <v>12</v>
      </c>
      <c r="H17" s="2" t="s">
        <v>13</v>
      </c>
      <c r="I17" s="2" t="s">
        <v>14</v>
      </c>
      <c r="J17" s="2" t="s">
        <v>15</v>
      </c>
      <c r="K17" s="2" t="s">
        <v>16</v>
      </c>
      <c r="L17" s="2" t="s">
        <v>17</v>
      </c>
      <c r="M17" s="2" t="s">
        <v>18</v>
      </c>
      <c r="N17" s="2" t="s">
        <v>19</v>
      </c>
      <c r="O17" s="2" t="s">
        <v>20</v>
      </c>
      <c r="P17" s="2" t="s">
        <v>21</v>
      </c>
      <c r="Q17" s="2" t="s">
        <v>22</v>
      </c>
      <c r="R17" s="2" t="s">
        <v>23</v>
      </c>
      <c r="S17" s="2" t="s">
        <v>24</v>
      </c>
      <c r="T17" s="2" t="s">
        <v>25</v>
      </c>
      <c r="U17" s="2" t="s">
        <v>26</v>
      </c>
      <c r="V17" s="2" t="s">
        <v>10</v>
      </c>
      <c r="W17" s="2" t="s">
        <v>167</v>
      </c>
      <c r="X17" s="2" t="s">
        <v>184</v>
      </c>
      <c r="Y17" s="2" t="s">
        <v>168</v>
      </c>
      <c r="Z17" s="2" t="s">
        <v>170</v>
      </c>
    </row>
    <row r="18">
      <c r="C18" s="2" t="s">
        <v>27</v>
      </c>
      <c r="D18" s="3" t="s">
        <v>1249</v>
      </c>
      <c r="E18" s="3" t="s">
        <v>186</v>
      </c>
      <c r="F18" s="2" t="s">
        <v>11</v>
      </c>
      <c r="G18" s="3" t="s">
        <v>30</v>
      </c>
      <c r="H18" s="3" t="s">
        <v>30</v>
      </c>
      <c r="I18" s="3" t="s">
        <v>31</v>
      </c>
      <c r="J18" s="3" t="s">
        <v>1250</v>
      </c>
      <c r="K18" s="3" t="s">
        <v>1251</v>
      </c>
      <c r="L18" s="2" t="s">
        <v>17</v>
      </c>
      <c r="M18" s="2" t="s">
        <v>18</v>
      </c>
      <c r="N18" s="2" t="s">
        <v>19</v>
      </c>
      <c r="O18" s="2" t="s">
        <v>20</v>
      </c>
      <c r="P18" s="3" t="s">
        <v>1252</v>
      </c>
      <c r="Q18" s="2" t="s">
        <v>22</v>
      </c>
      <c r="R18" s="2" t="s">
        <v>23</v>
      </c>
      <c r="S18" s="3" t="s">
        <v>1253</v>
      </c>
      <c r="T18" s="3" t="s">
        <v>1249</v>
      </c>
      <c r="U18" s="3" t="s">
        <v>1254</v>
      </c>
      <c r="V18" s="3" t="s">
        <v>1255</v>
      </c>
      <c r="W18" s="3" t="s">
        <v>1256</v>
      </c>
      <c r="X18" s="3" t="s">
        <v>193</v>
      </c>
      <c r="Y18" s="3" t="s">
        <v>799</v>
      </c>
      <c r="Z18" s="3" t="s">
        <v>800</v>
      </c>
    </row>
    <row r="19">
      <c r="A19" s="2">
        <v>4.0</v>
      </c>
      <c r="B19" s="2" t="s">
        <v>1074</v>
      </c>
      <c r="C19" s="2" t="s">
        <v>1257</v>
      </c>
    </row>
    <row r="20">
      <c r="C20" s="9">
        <v>282.0</v>
      </c>
    </row>
    <row r="21">
      <c r="C21" s="2" t="s">
        <v>1258</v>
      </c>
    </row>
    <row r="22">
      <c r="C22" s="9">
        <v>42.0</v>
      </c>
    </row>
    <row r="23">
      <c r="A23" s="2">
        <v>5.0</v>
      </c>
      <c r="B23" s="2" t="s">
        <v>1079</v>
      </c>
      <c r="C23" s="2" t="s">
        <v>8</v>
      </c>
      <c r="D23" s="2" t="s">
        <v>9</v>
      </c>
      <c r="E23" s="2" t="s">
        <v>168</v>
      </c>
      <c r="F23" s="2" t="s">
        <v>11</v>
      </c>
      <c r="G23" s="2" t="s">
        <v>12</v>
      </c>
      <c r="H23" s="2" t="s">
        <v>13</v>
      </c>
      <c r="I23" s="2" t="s">
        <v>14</v>
      </c>
      <c r="J23" s="2" t="s">
        <v>15</v>
      </c>
      <c r="K23" s="2" t="s">
        <v>16</v>
      </c>
      <c r="L23" s="2" t="s">
        <v>17</v>
      </c>
      <c r="M23" s="2" t="s">
        <v>18</v>
      </c>
      <c r="N23" s="2" t="s">
        <v>19</v>
      </c>
      <c r="O23" s="2" t="s">
        <v>20</v>
      </c>
      <c r="P23" s="2" t="s">
        <v>21</v>
      </c>
      <c r="Q23" s="2" t="s">
        <v>22</v>
      </c>
      <c r="R23" s="2" t="s">
        <v>23</v>
      </c>
      <c r="S23" s="2" t="s">
        <v>24</v>
      </c>
      <c r="T23" s="2" t="s">
        <v>166</v>
      </c>
      <c r="U23" s="2" t="s">
        <v>25</v>
      </c>
      <c r="V23" s="2" t="s">
        <v>26</v>
      </c>
      <c r="W23" s="2" t="s">
        <v>170</v>
      </c>
      <c r="X23" s="2" t="s">
        <v>10</v>
      </c>
      <c r="Y23" s="2" t="s">
        <v>167</v>
      </c>
      <c r="Z23" s="2" t="s">
        <v>165</v>
      </c>
      <c r="AA23" s="2" t="s">
        <v>184</v>
      </c>
    </row>
    <row r="24">
      <c r="C24" s="2" t="s">
        <v>171</v>
      </c>
      <c r="D24" s="3" t="s">
        <v>477</v>
      </c>
      <c r="E24" s="3" t="s">
        <v>486</v>
      </c>
      <c r="F24" s="2" t="s">
        <v>11</v>
      </c>
      <c r="G24" s="3" t="s">
        <v>31</v>
      </c>
      <c r="H24" s="3" t="s">
        <v>31</v>
      </c>
      <c r="I24" s="3" t="s">
        <v>31</v>
      </c>
      <c r="J24" s="3" t="s">
        <v>479</v>
      </c>
      <c r="K24" s="3" t="s">
        <v>480</v>
      </c>
      <c r="L24" s="2" t="s">
        <v>17</v>
      </c>
      <c r="M24" s="2" t="s">
        <v>18</v>
      </c>
      <c r="N24" s="2" t="s">
        <v>19</v>
      </c>
      <c r="O24" s="2" t="s">
        <v>20</v>
      </c>
      <c r="P24" s="3" t="s">
        <v>481</v>
      </c>
      <c r="Q24" s="2" t="s">
        <v>22</v>
      </c>
      <c r="R24" s="2" t="s">
        <v>23</v>
      </c>
      <c r="S24" s="3" t="s">
        <v>482</v>
      </c>
      <c r="T24" s="3" t="s">
        <v>178</v>
      </c>
      <c r="U24" s="3" t="s">
        <v>477</v>
      </c>
      <c r="V24" s="3" t="s">
        <v>483</v>
      </c>
      <c r="W24" s="3" t="s">
        <v>487</v>
      </c>
      <c r="X24" s="3" t="s">
        <v>484</v>
      </c>
      <c r="Y24" s="3" t="s">
        <v>485</v>
      </c>
      <c r="Z24" s="3" t="s">
        <v>478</v>
      </c>
      <c r="AA24" s="3" t="s">
        <v>193</v>
      </c>
    </row>
    <row r="25">
      <c r="C25" s="2" t="s">
        <v>27</v>
      </c>
      <c r="D25" s="3" t="s">
        <v>483</v>
      </c>
      <c r="E25" s="3" t="s">
        <v>486</v>
      </c>
      <c r="F25" s="2" t="s">
        <v>11</v>
      </c>
      <c r="G25" s="3" t="s">
        <v>31</v>
      </c>
      <c r="H25" s="3" t="s">
        <v>31</v>
      </c>
      <c r="I25" s="3" t="s">
        <v>31</v>
      </c>
      <c r="J25" s="3" t="s">
        <v>776</v>
      </c>
      <c r="K25" s="3" t="s">
        <v>777</v>
      </c>
      <c r="L25" s="2" t="s">
        <v>17</v>
      </c>
      <c r="M25" s="2" t="s">
        <v>18</v>
      </c>
      <c r="N25" s="2" t="s">
        <v>19</v>
      </c>
      <c r="O25" s="2" t="s">
        <v>20</v>
      </c>
      <c r="P25" s="3" t="s">
        <v>778</v>
      </c>
      <c r="Q25" s="2" t="s">
        <v>22</v>
      </c>
      <c r="R25" s="2" t="s">
        <v>23</v>
      </c>
      <c r="S25" s="3" t="s">
        <v>779</v>
      </c>
      <c r="T25" s="3" t="s">
        <v>178</v>
      </c>
      <c r="U25" s="3" t="s">
        <v>477</v>
      </c>
      <c r="V25" s="3" t="s">
        <v>782</v>
      </c>
      <c r="W25" s="3" t="s">
        <v>487</v>
      </c>
      <c r="X25" s="3" t="s">
        <v>780</v>
      </c>
      <c r="Y25" s="3" t="s">
        <v>781</v>
      </c>
      <c r="Z25" s="3" t="s">
        <v>478</v>
      </c>
      <c r="AA25" s="3" t="s">
        <v>193</v>
      </c>
    </row>
    <row r="26">
      <c r="A26" s="2">
        <v>6.0</v>
      </c>
      <c r="B26" s="2" t="s">
        <v>1083</v>
      </c>
      <c r="C26" s="2" t="s">
        <v>8</v>
      </c>
      <c r="D26" s="2" t="s">
        <v>9</v>
      </c>
      <c r="E26" s="2" t="s">
        <v>165</v>
      </c>
      <c r="F26" s="2" t="s">
        <v>11</v>
      </c>
      <c r="G26" s="2" t="s">
        <v>12</v>
      </c>
      <c r="H26" s="2" t="s">
        <v>13</v>
      </c>
      <c r="I26" s="2" t="s">
        <v>14</v>
      </c>
      <c r="J26" s="2" t="s">
        <v>15</v>
      </c>
      <c r="K26" s="2" t="s">
        <v>16</v>
      </c>
      <c r="L26" s="2" t="s">
        <v>17</v>
      </c>
      <c r="M26" s="2" t="s">
        <v>18</v>
      </c>
      <c r="N26" s="2" t="s">
        <v>19</v>
      </c>
      <c r="O26" s="2" t="s">
        <v>20</v>
      </c>
      <c r="P26" s="2" t="s">
        <v>21</v>
      </c>
      <c r="Q26" s="2" t="s">
        <v>22</v>
      </c>
      <c r="R26" s="2" t="s">
        <v>23</v>
      </c>
      <c r="S26" s="2" t="s">
        <v>24</v>
      </c>
      <c r="T26" s="2" t="s">
        <v>25</v>
      </c>
      <c r="U26" s="2" t="s">
        <v>26</v>
      </c>
      <c r="V26" s="2" t="s">
        <v>10</v>
      </c>
      <c r="W26" s="2" t="s">
        <v>167</v>
      </c>
      <c r="X26" s="2" t="s">
        <v>184</v>
      </c>
      <c r="Y26" s="2" t="s">
        <v>168</v>
      </c>
      <c r="Z26" s="2" t="s">
        <v>170</v>
      </c>
      <c r="AA26" s="2"/>
      <c r="AB26" s="2"/>
    </row>
    <row r="27">
      <c r="C27" s="2" t="s">
        <v>27</v>
      </c>
      <c r="D27" s="3" t="s">
        <v>528</v>
      </c>
      <c r="E27" s="3" t="s">
        <v>186</v>
      </c>
      <c r="F27" s="2" t="s">
        <v>11</v>
      </c>
      <c r="G27" s="3" t="s">
        <v>30</v>
      </c>
      <c r="H27" s="3" t="s">
        <v>31</v>
      </c>
      <c r="I27" s="3" t="s">
        <v>31</v>
      </c>
      <c r="J27" s="3" t="s">
        <v>529</v>
      </c>
      <c r="K27" s="3" t="s">
        <v>530</v>
      </c>
      <c r="L27" s="2" t="s">
        <v>17</v>
      </c>
      <c r="M27" s="2" t="s">
        <v>18</v>
      </c>
      <c r="N27" s="2" t="s">
        <v>19</v>
      </c>
      <c r="O27" s="2" t="s">
        <v>20</v>
      </c>
      <c r="P27" s="3" t="s">
        <v>531</v>
      </c>
      <c r="Q27" s="2" t="s">
        <v>22</v>
      </c>
      <c r="R27" s="2" t="s">
        <v>23</v>
      </c>
      <c r="S27" s="3" t="s">
        <v>532</v>
      </c>
      <c r="T27" s="3" t="s">
        <v>528</v>
      </c>
      <c r="U27" s="3" t="s">
        <v>533</v>
      </c>
      <c r="V27" s="3" t="s">
        <v>534</v>
      </c>
      <c r="W27" s="3" t="s">
        <v>535</v>
      </c>
      <c r="X27" s="3" t="s">
        <v>193</v>
      </c>
      <c r="Y27" s="3" t="s">
        <v>536</v>
      </c>
      <c r="Z27" s="3" t="s">
        <v>537</v>
      </c>
      <c r="AA27" s="2"/>
      <c r="AB27" s="2"/>
    </row>
    <row r="28">
      <c r="C28" s="2" t="s">
        <v>27</v>
      </c>
      <c r="D28" s="3" t="s">
        <v>533</v>
      </c>
      <c r="E28" s="3" t="s">
        <v>186</v>
      </c>
      <c r="F28" s="2" t="s">
        <v>11</v>
      </c>
      <c r="G28" s="3" t="s">
        <v>30</v>
      </c>
      <c r="H28" s="3" t="s">
        <v>31</v>
      </c>
      <c r="I28" s="3" t="s">
        <v>31</v>
      </c>
      <c r="J28" s="3" t="s">
        <v>1259</v>
      </c>
      <c r="K28" s="3" t="s">
        <v>1260</v>
      </c>
      <c r="L28" s="2" t="s">
        <v>17</v>
      </c>
      <c r="M28" s="2" t="s">
        <v>18</v>
      </c>
      <c r="N28" s="2" t="s">
        <v>19</v>
      </c>
      <c r="O28" s="2" t="s">
        <v>20</v>
      </c>
      <c r="P28" s="3" t="s">
        <v>1261</v>
      </c>
      <c r="Q28" s="2" t="s">
        <v>22</v>
      </c>
      <c r="R28" s="2" t="s">
        <v>23</v>
      </c>
      <c r="S28" s="3" t="s">
        <v>1262</v>
      </c>
      <c r="T28" s="3" t="s">
        <v>533</v>
      </c>
      <c r="U28" s="3" t="s">
        <v>1263</v>
      </c>
      <c r="V28" s="3" t="s">
        <v>1264</v>
      </c>
      <c r="W28" s="3" t="s">
        <v>1265</v>
      </c>
      <c r="X28" s="3" t="s">
        <v>193</v>
      </c>
      <c r="Y28" s="3" t="s">
        <v>536</v>
      </c>
      <c r="Z28" s="3" t="s">
        <v>537</v>
      </c>
      <c r="AA28" s="2"/>
      <c r="AB28" s="2"/>
    </row>
    <row r="29">
      <c r="A29" s="2">
        <v>7.0</v>
      </c>
      <c r="B29" s="2" t="s">
        <v>1087</v>
      </c>
      <c r="C29" s="2" t="s">
        <v>8</v>
      </c>
      <c r="D29" s="2" t="s">
        <v>9</v>
      </c>
      <c r="E29" s="2" t="s">
        <v>165</v>
      </c>
      <c r="F29" s="2" t="s">
        <v>11</v>
      </c>
      <c r="G29" s="2" t="s">
        <v>12</v>
      </c>
      <c r="H29" s="2" t="s">
        <v>13</v>
      </c>
      <c r="I29" s="2" t="s">
        <v>14</v>
      </c>
      <c r="J29" s="2" t="s">
        <v>15</v>
      </c>
      <c r="K29" s="2" t="s">
        <v>16</v>
      </c>
      <c r="L29" s="2" t="s">
        <v>17</v>
      </c>
      <c r="M29" s="2" t="s">
        <v>18</v>
      </c>
      <c r="N29" s="2" t="s">
        <v>19</v>
      </c>
      <c r="O29" s="2" t="s">
        <v>20</v>
      </c>
      <c r="P29" s="2" t="s">
        <v>21</v>
      </c>
      <c r="Q29" s="2" t="s">
        <v>22</v>
      </c>
      <c r="R29" s="2" t="s">
        <v>23</v>
      </c>
      <c r="S29" s="2" t="s">
        <v>24</v>
      </c>
      <c r="T29" s="2" t="s">
        <v>25</v>
      </c>
      <c r="U29" s="2" t="s">
        <v>26</v>
      </c>
      <c r="V29" s="2" t="s">
        <v>10</v>
      </c>
      <c r="W29" s="2" t="s">
        <v>167</v>
      </c>
      <c r="X29" s="2" t="s">
        <v>239</v>
      </c>
      <c r="Y29" s="2" t="s">
        <v>168</v>
      </c>
      <c r="Z29" s="2" t="s">
        <v>170</v>
      </c>
      <c r="AA29" s="2" t="s">
        <v>184</v>
      </c>
      <c r="AB29" s="2"/>
    </row>
    <row r="30">
      <c r="C30" s="2" t="s">
        <v>27</v>
      </c>
      <c r="D30" s="3" t="s">
        <v>1266</v>
      </c>
      <c r="E30" s="3" t="s">
        <v>186</v>
      </c>
      <c r="F30" s="2" t="s">
        <v>11</v>
      </c>
      <c r="G30" s="3" t="s">
        <v>30</v>
      </c>
      <c r="H30" s="3" t="s">
        <v>30</v>
      </c>
      <c r="I30" s="3" t="s">
        <v>31</v>
      </c>
      <c r="J30" s="3" t="s">
        <v>1267</v>
      </c>
      <c r="K30" s="3" t="s">
        <v>1268</v>
      </c>
      <c r="L30" s="2" t="s">
        <v>17</v>
      </c>
      <c r="M30" s="2" t="s">
        <v>18</v>
      </c>
      <c r="N30" s="2" t="s">
        <v>19</v>
      </c>
      <c r="O30" s="2" t="s">
        <v>20</v>
      </c>
      <c r="P30" s="3" t="s">
        <v>1269</v>
      </c>
      <c r="Q30" s="2" t="s">
        <v>22</v>
      </c>
      <c r="R30" s="2" t="s">
        <v>23</v>
      </c>
      <c r="S30" s="3" t="s">
        <v>1270</v>
      </c>
      <c r="T30" s="3" t="s">
        <v>1266</v>
      </c>
      <c r="U30" s="3" t="s">
        <v>1271</v>
      </c>
      <c r="V30" s="3" t="s">
        <v>1272</v>
      </c>
      <c r="W30" s="3" t="s">
        <v>1273</v>
      </c>
      <c r="X30" s="3" t="s">
        <v>246</v>
      </c>
      <c r="Y30" s="3" t="s">
        <v>1274</v>
      </c>
      <c r="Z30" s="3" t="s">
        <v>1275</v>
      </c>
      <c r="AA30" s="3" t="s">
        <v>193</v>
      </c>
      <c r="AB30" s="2"/>
    </row>
    <row r="31">
      <c r="C31" s="2" t="s">
        <v>27</v>
      </c>
      <c r="D31" s="3" t="s">
        <v>1271</v>
      </c>
      <c r="E31" s="3" t="s">
        <v>186</v>
      </c>
      <c r="F31" s="2" t="s">
        <v>11</v>
      </c>
      <c r="G31" s="3" t="s">
        <v>30</v>
      </c>
      <c r="H31" s="3" t="s">
        <v>30</v>
      </c>
      <c r="I31" s="3" t="s">
        <v>31</v>
      </c>
      <c r="J31" s="3" t="s">
        <v>1276</v>
      </c>
      <c r="K31" s="3" t="s">
        <v>1277</v>
      </c>
      <c r="L31" s="2" t="s">
        <v>17</v>
      </c>
      <c r="M31" s="2" t="s">
        <v>18</v>
      </c>
      <c r="N31" s="2" t="s">
        <v>19</v>
      </c>
      <c r="O31" s="2" t="s">
        <v>20</v>
      </c>
      <c r="P31" s="3" t="s">
        <v>1278</v>
      </c>
      <c r="Q31" s="2" t="s">
        <v>22</v>
      </c>
      <c r="R31" s="2" t="s">
        <v>23</v>
      </c>
      <c r="S31" s="3" t="s">
        <v>1279</v>
      </c>
      <c r="T31" s="3" t="s">
        <v>1271</v>
      </c>
      <c r="U31" s="3" t="s">
        <v>1280</v>
      </c>
      <c r="V31" s="3" t="s">
        <v>1281</v>
      </c>
      <c r="W31" s="3" t="s">
        <v>1282</v>
      </c>
      <c r="X31" s="3" t="s">
        <v>246</v>
      </c>
      <c r="Y31" s="3" t="s">
        <v>1274</v>
      </c>
      <c r="Z31" s="3" t="s">
        <v>1275</v>
      </c>
      <c r="AA31" s="3" t="s">
        <v>193</v>
      </c>
      <c r="AB31" s="2"/>
    </row>
    <row r="32">
      <c r="C32" s="2" t="s">
        <v>27</v>
      </c>
      <c r="D32" s="3" t="s">
        <v>1280</v>
      </c>
      <c r="E32" s="3" t="s">
        <v>186</v>
      </c>
      <c r="F32" s="2" t="s">
        <v>11</v>
      </c>
      <c r="G32" s="3" t="s">
        <v>30</v>
      </c>
      <c r="H32" s="3" t="s">
        <v>30</v>
      </c>
      <c r="I32" s="3" t="s">
        <v>31</v>
      </c>
      <c r="J32" s="3" t="s">
        <v>1283</v>
      </c>
      <c r="K32" s="3" t="s">
        <v>1284</v>
      </c>
      <c r="L32" s="2" t="s">
        <v>17</v>
      </c>
      <c r="M32" s="2" t="s">
        <v>18</v>
      </c>
      <c r="N32" s="2" t="s">
        <v>19</v>
      </c>
      <c r="O32" s="2" t="s">
        <v>20</v>
      </c>
      <c r="P32" s="3" t="s">
        <v>1285</v>
      </c>
      <c r="Q32" s="2" t="s">
        <v>22</v>
      </c>
      <c r="R32" s="2" t="s">
        <v>23</v>
      </c>
      <c r="S32" s="3" t="s">
        <v>1286</v>
      </c>
      <c r="T32" s="3" t="s">
        <v>1280</v>
      </c>
      <c r="U32" s="3" t="s">
        <v>1287</v>
      </c>
      <c r="V32" s="3" t="s">
        <v>1288</v>
      </c>
      <c r="W32" s="3" t="s">
        <v>1289</v>
      </c>
      <c r="X32" s="3" t="s">
        <v>246</v>
      </c>
      <c r="Y32" s="3" t="s">
        <v>1274</v>
      </c>
      <c r="Z32" s="3" t="s">
        <v>1275</v>
      </c>
      <c r="AA32" s="3" t="s">
        <v>193</v>
      </c>
    </row>
    <row r="33">
      <c r="C33" s="2" t="s">
        <v>27</v>
      </c>
      <c r="D33" s="3" t="s">
        <v>1287</v>
      </c>
      <c r="E33" s="3" t="s">
        <v>186</v>
      </c>
      <c r="F33" s="2" t="s">
        <v>11</v>
      </c>
      <c r="G33" s="3" t="s">
        <v>30</v>
      </c>
      <c r="H33" s="3" t="s">
        <v>30</v>
      </c>
      <c r="I33" s="3" t="s">
        <v>31</v>
      </c>
      <c r="J33" s="3" t="s">
        <v>1290</v>
      </c>
      <c r="K33" s="3" t="s">
        <v>1291</v>
      </c>
      <c r="L33" s="2" t="s">
        <v>17</v>
      </c>
      <c r="M33" s="2" t="s">
        <v>18</v>
      </c>
      <c r="N33" s="2" t="s">
        <v>19</v>
      </c>
      <c r="O33" s="2" t="s">
        <v>20</v>
      </c>
      <c r="P33" s="3" t="s">
        <v>1292</v>
      </c>
      <c r="Q33" s="2" t="s">
        <v>22</v>
      </c>
      <c r="R33" s="2" t="s">
        <v>23</v>
      </c>
      <c r="S33" s="3" t="s">
        <v>1293</v>
      </c>
      <c r="T33" s="3" t="s">
        <v>1287</v>
      </c>
      <c r="U33" s="3" t="s">
        <v>1294</v>
      </c>
      <c r="V33" s="3" t="s">
        <v>1295</v>
      </c>
      <c r="W33" s="3" t="s">
        <v>1296</v>
      </c>
      <c r="X33" s="3" t="s">
        <v>246</v>
      </c>
      <c r="Y33" s="3" t="s">
        <v>1274</v>
      </c>
      <c r="Z33" s="3" t="s">
        <v>1275</v>
      </c>
      <c r="AA33" s="3" t="s">
        <v>193</v>
      </c>
      <c r="AB33" s="2"/>
    </row>
    <row r="34">
      <c r="C34" s="2" t="s">
        <v>27</v>
      </c>
      <c r="D34" s="3" t="s">
        <v>1294</v>
      </c>
      <c r="E34" s="3" t="s">
        <v>186</v>
      </c>
      <c r="F34" s="2" t="s">
        <v>11</v>
      </c>
      <c r="G34" s="3" t="s">
        <v>30</v>
      </c>
      <c r="H34" s="3" t="s">
        <v>30</v>
      </c>
      <c r="I34" s="3" t="s">
        <v>31</v>
      </c>
      <c r="J34" s="3" t="s">
        <v>1297</v>
      </c>
      <c r="K34" s="3" t="s">
        <v>1298</v>
      </c>
      <c r="L34" s="2" t="s">
        <v>17</v>
      </c>
      <c r="M34" s="2" t="s">
        <v>18</v>
      </c>
      <c r="N34" s="2" t="s">
        <v>19</v>
      </c>
      <c r="O34" s="2" t="s">
        <v>20</v>
      </c>
      <c r="P34" s="3" t="s">
        <v>1299</v>
      </c>
      <c r="Q34" s="2" t="s">
        <v>22</v>
      </c>
      <c r="R34" s="2" t="s">
        <v>23</v>
      </c>
      <c r="S34" s="3" t="s">
        <v>1300</v>
      </c>
      <c r="T34" s="3" t="s">
        <v>1294</v>
      </c>
      <c r="U34" s="3" t="s">
        <v>1301</v>
      </c>
      <c r="V34" s="3" t="s">
        <v>1302</v>
      </c>
      <c r="W34" s="3" t="s">
        <v>1303</v>
      </c>
      <c r="X34" s="3" t="s">
        <v>246</v>
      </c>
      <c r="Y34" s="3" t="s">
        <v>1274</v>
      </c>
      <c r="Z34" s="3" t="s">
        <v>1275</v>
      </c>
      <c r="AA34" s="3" t="s">
        <v>193</v>
      </c>
      <c r="AB34" s="2"/>
    </row>
    <row r="35">
      <c r="C35" s="2" t="s">
        <v>27</v>
      </c>
      <c r="D35" s="3" t="s">
        <v>1301</v>
      </c>
      <c r="E35" s="3" t="s">
        <v>186</v>
      </c>
      <c r="F35" s="2" t="s">
        <v>11</v>
      </c>
      <c r="G35" s="3" t="s">
        <v>30</v>
      </c>
      <c r="H35" s="3" t="s">
        <v>30</v>
      </c>
      <c r="I35" s="3" t="s">
        <v>31</v>
      </c>
      <c r="J35" s="3" t="s">
        <v>1304</v>
      </c>
      <c r="K35" s="3" t="s">
        <v>1305</v>
      </c>
      <c r="L35" s="2" t="s">
        <v>17</v>
      </c>
      <c r="M35" s="2" t="s">
        <v>18</v>
      </c>
      <c r="N35" s="2" t="s">
        <v>19</v>
      </c>
      <c r="O35" s="2" t="s">
        <v>20</v>
      </c>
      <c r="P35" s="3" t="s">
        <v>1306</v>
      </c>
      <c r="Q35" s="2" t="s">
        <v>22</v>
      </c>
      <c r="R35" s="2" t="s">
        <v>23</v>
      </c>
      <c r="S35" s="3" t="s">
        <v>1307</v>
      </c>
      <c r="T35" s="3" t="s">
        <v>1301</v>
      </c>
      <c r="U35" s="3" t="s">
        <v>1308</v>
      </c>
      <c r="V35" s="3" t="s">
        <v>1309</v>
      </c>
      <c r="W35" s="3" t="s">
        <v>1310</v>
      </c>
      <c r="X35" s="3" t="s">
        <v>246</v>
      </c>
      <c r="Y35" s="3" t="s">
        <v>1274</v>
      </c>
      <c r="Z35" s="3" t="s">
        <v>1275</v>
      </c>
      <c r="AA35" s="3" t="s">
        <v>193</v>
      </c>
    </row>
    <row r="36">
      <c r="C36" s="2" t="s">
        <v>27</v>
      </c>
      <c r="D36" s="3" t="s">
        <v>1308</v>
      </c>
      <c r="E36" s="3" t="s">
        <v>186</v>
      </c>
      <c r="F36" s="2" t="s">
        <v>11</v>
      </c>
      <c r="G36" s="3" t="s">
        <v>30</v>
      </c>
      <c r="H36" s="3" t="s">
        <v>30</v>
      </c>
      <c r="I36" s="3" t="s">
        <v>31</v>
      </c>
      <c r="J36" s="3" t="s">
        <v>1311</v>
      </c>
      <c r="K36" s="3" t="s">
        <v>1312</v>
      </c>
      <c r="L36" s="2" t="s">
        <v>17</v>
      </c>
      <c r="M36" s="2" t="s">
        <v>18</v>
      </c>
      <c r="N36" s="2" t="s">
        <v>19</v>
      </c>
      <c r="O36" s="2" t="s">
        <v>20</v>
      </c>
      <c r="P36" s="3" t="s">
        <v>1313</v>
      </c>
      <c r="Q36" s="2" t="s">
        <v>22</v>
      </c>
      <c r="R36" s="2" t="s">
        <v>23</v>
      </c>
      <c r="S36" s="3" t="s">
        <v>1314</v>
      </c>
      <c r="T36" s="3" t="s">
        <v>1308</v>
      </c>
      <c r="U36" s="3" t="s">
        <v>1315</v>
      </c>
      <c r="V36" s="3" t="s">
        <v>1316</v>
      </c>
      <c r="W36" s="3" t="s">
        <v>1317</v>
      </c>
      <c r="X36" s="3" t="s">
        <v>246</v>
      </c>
      <c r="Y36" s="3" t="s">
        <v>1274</v>
      </c>
      <c r="Z36" s="3" t="s">
        <v>1275</v>
      </c>
      <c r="AA36" s="3" t="s">
        <v>193</v>
      </c>
    </row>
    <row r="37">
      <c r="C37" s="2" t="s">
        <v>27</v>
      </c>
      <c r="D37" s="3" t="s">
        <v>1315</v>
      </c>
      <c r="E37" s="3" t="s">
        <v>186</v>
      </c>
      <c r="F37" s="2" t="s">
        <v>11</v>
      </c>
      <c r="G37" s="3" t="s">
        <v>30</v>
      </c>
      <c r="H37" s="3" t="s">
        <v>30</v>
      </c>
      <c r="I37" s="3" t="s">
        <v>31</v>
      </c>
      <c r="J37" s="3" t="s">
        <v>1318</v>
      </c>
      <c r="K37" s="3" t="s">
        <v>1319</v>
      </c>
      <c r="L37" s="2" t="s">
        <v>17</v>
      </c>
      <c r="M37" s="2" t="s">
        <v>18</v>
      </c>
      <c r="N37" s="2" t="s">
        <v>19</v>
      </c>
      <c r="O37" s="2" t="s">
        <v>20</v>
      </c>
      <c r="P37" s="3" t="s">
        <v>1320</v>
      </c>
      <c r="Q37" s="2" t="s">
        <v>22</v>
      </c>
      <c r="R37" s="2" t="s">
        <v>23</v>
      </c>
      <c r="S37" s="3" t="s">
        <v>1321</v>
      </c>
      <c r="T37" s="3" t="s">
        <v>1315</v>
      </c>
      <c r="U37" s="3" t="s">
        <v>1322</v>
      </c>
      <c r="V37" s="3" t="s">
        <v>1323</v>
      </c>
      <c r="W37" s="3" t="s">
        <v>1324</v>
      </c>
      <c r="X37" s="3" t="s">
        <v>246</v>
      </c>
      <c r="Y37" s="3" t="s">
        <v>1274</v>
      </c>
      <c r="Z37" s="3" t="s">
        <v>1275</v>
      </c>
      <c r="AA37" s="3" t="s">
        <v>193</v>
      </c>
    </row>
    <row r="38">
      <c r="C38" s="2" t="s">
        <v>27</v>
      </c>
      <c r="D38" s="3" t="s">
        <v>1322</v>
      </c>
      <c r="E38" s="3" t="s">
        <v>186</v>
      </c>
      <c r="F38" s="2" t="s">
        <v>11</v>
      </c>
      <c r="G38" s="3" t="s">
        <v>30</v>
      </c>
      <c r="H38" s="3" t="s">
        <v>30</v>
      </c>
      <c r="I38" s="3" t="s">
        <v>31</v>
      </c>
      <c r="J38" s="3" t="s">
        <v>1325</v>
      </c>
      <c r="K38" s="3" t="s">
        <v>1326</v>
      </c>
      <c r="L38" s="2" t="s">
        <v>17</v>
      </c>
      <c r="M38" s="2" t="s">
        <v>18</v>
      </c>
      <c r="N38" s="2" t="s">
        <v>19</v>
      </c>
      <c r="O38" s="2" t="s">
        <v>20</v>
      </c>
      <c r="P38" s="3" t="s">
        <v>1327</v>
      </c>
      <c r="Q38" s="2" t="s">
        <v>22</v>
      </c>
      <c r="R38" s="2" t="s">
        <v>23</v>
      </c>
      <c r="S38" s="3" t="s">
        <v>1328</v>
      </c>
      <c r="T38" s="3" t="s">
        <v>1322</v>
      </c>
      <c r="U38" s="3" t="s">
        <v>1329</v>
      </c>
      <c r="V38" s="3" t="s">
        <v>1330</v>
      </c>
      <c r="W38" s="3" t="s">
        <v>1331</v>
      </c>
      <c r="X38" s="3" t="s">
        <v>246</v>
      </c>
      <c r="Y38" s="3" t="s">
        <v>1274</v>
      </c>
      <c r="Z38" s="3" t="s">
        <v>1275</v>
      </c>
      <c r="AA38" s="3" t="s">
        <v>193</v>
      </c>
      <c r="AB38" s="2"/>
    </row>
    <row r="39">
      <c r="C39" s="2" t="s">
        <v>27</v>
      </c>
      <c r="D39" s="3" t="s">
        <v>1329</v>
      </c>
      <c r="E39" s="3" t="s">
        <v>186</v>
      </c>
      <c r="F39" s="2" t="s">
        <v>11</v>
      </c>
      <c r="G39" s="3" t="s">
        <v>30</v>
      </c>
      <c r="H39" s="3" t="s">
        <v>30</v>
      </c>
      <c r="I39" s="3" t="s">
        <v>31</v>
      </c>
      <c r="J39" s="3" t="s">
        <v>1332</v>
      </c>
      <c r="K39" s="3" t="s">
        <v>1333</v>
      </c>
      <c r="L39" s="2" t="s">
        <v>17</v>
      </c>
      <c r="M39" s="2" t="s">
        <v>18</v>
      </c>
      <c r="N39" s="2" t="s">
        <v>19</v>
      </c>
      <c r="O39" s="2" t="s">
        <v>20</v>
      </c>
      <c r="P39" s="3" t="s">
        <v>1334</v>
      </c>
      <c r="Q39" s="2" t="s">
        <v>22</v>
      </c>
      <c r="R39" s="2" t="s">
        <v>23</v>
      </c>
      <c r="S39" s="3" t="s">
        <v>1335</v>
      </c>
      <c r="T39" s="3" t="s">
        <v>1329</v>
      </c>
      <c r="U39" s="3" t="s">
        <v>1336</v>
      </c>
      <c r="V39" s="3" t="s">
        <v>1337</v>
      </c>
      <c r="W39" s="3" t="s">
        <v>1338</v>
      </c>
      <c r="X39" s="3" t="s">
        <v>246</v>
      </c>
      <c r="Y39" s="3" t="s">
        <v>1274</v>
      </c>
      <c r="Z39" s="3" t="s">
        <v>1275</v>
      </c>
      <c r="AA39" s="3" t="s">
        <v>193</v>
      </c>
      <c r="AB39" s="2"/>
    </row>
    <row r="40">
      <c r="C40" s="2" t="s">
        <v>27</v>
      </c>
      <c r="D40" s="3" t="s">
        <v>1336</v>
      </c>
      <c r="E40" s="3" t="s">
        <v>186</v>
      </c>
      <c r="F40" s="2" t="s">
        <v>11</v>
      </c>
      <c r="G40" s="3" t="s">
        <v>30</v>
      </c>
      <c r="H40" s="3" t="s">
        <v>30</v>
      </c>
      <c r="I40" s="3" t="s">
        <v>31</v>
      </c>
      <c r="J40" s="3" t="s">
        <v>1339</v>
      </c>
      <c r="K40" s="3" t="s">
        <v>1340</v>
      </c>
      <c r="L40" s="2" t="s">
        <v>17</v>
      </c>
      <c r="M40" s="2" t="s">
        <v>18</v>
      </c>
      <c r="N40" s="2" t="s">
        <v>19</v>
      </c>
      <c r="O40" s="2" t="s">
        <v>20</v>
      </c>
      <c r="P40" s="3" t="s">
        <v>1341</v>
      </c>
      <c r="Q40" s="2" t="s">
        <v>22</v>
      </c>
      <c r="R40" s="2" t="s">
        <v>23</v>
      </c>
      <c r="S40" s="3" t="s">
        <v>1342</v>
      </c>
      <c r="T40" s="3" t="s">
        <v>1336</v>
      </c>
      <c r="U40" s="3" t="s">
        <v>1343</v>
      </c>
      <c r="V40" s="3" t="s">
        <v>1344</v>
      </c>
      <c r="W40" s="3" t="s">
        <v>1345</v>
      </c>
      <c r="X40" s="3" t="s">
        <v>246</v>
      </c>
      <c r="Y40" s="3" t="s">
        <v>1274</v>
      </c>
      <c r="Z40" s="3" t="s">
        <v>1275</v>
      </c>
      <c r="AA40" s="3" t="s">
        <v>193</v>
      </c>
      <c r="AB40" s="2"/>
    </row>
    <row r="41">
      <c r="C41" s="2" t="s">
        <v>27</v>
      </c>
      <c r="D41" s="3" t="s">
        <v>1343</v>
      </c>
      <c r="E41" s="3" t="s">
        <v>186</v>
      </c>
      <c r="F41" s="2" t="s">
        <v>11</v>
      </c>
      <c r="G41" s="3" t="s">
        <v>30</v>
      </c>
      <c r="H41" s="3" t="s">
        <v>30</v>
      </c>
      <c r="I41" s="3" t="s">
        <v>31</v>
      </c>
      <c r="J41" s="3" t="s">
        <v>1346</v>
      </c>
      <c r="K41" s="3" t="s">
        <v>1347</v>
      </c>
      <c r="L41" s="2" t="s">
        <v>17</v>
      </c>
      <c r="M41" s="2" t="s">
        <v>18</v>
      </c>
      <c r="N41" s="2" t="s">
        <v>19</v>
      </c>
      <c r="O41" s="2" t="s">
        <v>20</v>
      </c>
      <c r="P41" s="3" t="s">
        <v>1348</v>
      </c>
      <c r="Q41" s="2" t="s">
        <v>22</v>
      </c>
      <c r="R41" s="2" t="s">
        <v>23</v>
      </c>
      <c r="S41" s="3" t="s">
        <v>1349</v>
      </c>
      <c r="T41" s="3" t="s">
        <v>1343</v>
      </c>
      <c r="U41" s="3" t="s">
        <v>1350</v>
      </c>
      <c r="V41" s="3" t="s">
        <v>1351</v>
      </c>
      <c r="W41" s="3" t="s">
        <v>1352</v>
      </c>
      <c r="X41" s="3" t="s">
        <v>246</v>
      </c>
      <c r="Y41" s="3" t="s">
        <v>1274</v>
      </c>
      <c r="Z41" s="3" t="s">
        <v>1275</v>
      </c>
      <c r="AA41" s="3" t="s">
        <v>193</v>
      </c>
      <c r="AB41" s="2"/>
    </row>
    <row r="42">
      <c r="C42" s="2" t="s">
        <v>27</v>
      </c>
      <c r="D42" s="3" t="s">
        <v>1350</v>
      </c>
      <c r="E42" s="3" t="s">
        <v>186</v>
      </c>
      <c r="F42" s="2" t="s">
        <v>11</v>
      </c>
      <c r="G42" s="3" t="s">
        <v>30</v>
      </c>
      <c r="H42" s="3" t="s">
        <v>30</v>
      </c>
      <c r="I42" s="3" t="s">
        <v>31</v>
      </c>
      <c r="J42" s="3" t="s">
        <v>1353</v>
      </c>
      <c r="K42" s="3" t="s">
        <v>1354</v>
      </c>
      <c r="L42" s="2" t="s">
        <v>17</v>
      </c>
      <c r="M42" s="2" t="s">
        <v>18</v>
      </c>
      <c r="N42" s="2" t="s">
        <v>19</v>
      </c>
      <c r="O42" s="2" t="s">
        <v>20</v>
      </c>
      <c r="P42" s="3" t="s">
        <v>1355</v>
      </c>
      <c r="Q42" s="2" t="s">
        <v>22</v>
      </c>
      <c r="R42" s="2" t="s">
        <v>23</v>
      </c>
      <c r="S42" s="3" t="s">
        <v>1356</v>
      </c>
      <c r="T42" s="3" t="s">
        <v>1350</v>
      </c>
      <c r="U42" s="3" t="s">
        <v>1357</v>
      </c>
      <c r="V42" s="3" t="s">
        <v>1358</v>
      </c>
      <c r="W42" s="3" t="s">
        <v>1359</v>
      </c>
      <c r="X42" s="3" t="s">
        <v>246</v>
      </c>
      <c r="Y42" s="3" t="s">
        <v>1274</v>
      </c>
      <c r="Z42" s="3" t="s">
        <v>1275</v>
      </c>
      <c r="AA42" s="3" t="s">
        <v>193</v>
      </c>
      <c r="AB42" s="2"/>
    </row>
    <row r="43">
      <c r="C43" s="2" t="s">
        <v>27</v>
      </c>
      <c r="D43" s="3" t="s">
        <v>1357</v>
      </c>
      <c r="E43" s="3" t="s">
        <v>186</v>
      </c>
      <c r="F43" s="2" t="s">
        <v>11</v>
      </c>
      <c r="G43" s="3" t="s">
        <v>30</v>
      </c>
      <c r="H43" s="3" t="s">
        <v>30</v>
      </c>
      <c r="I43" s="3" t="s">
        <v>31</v>
      </c>
      <c r="J43" s="3" t="s">
        <v>1360</v>
      </c>
      <c r="K43" s="3" t="s">
        <v>1361</v>
      </c>
      <c r="L43" s="2" t="s">
        <v>17</v>
      </c>
      <c r="M43" s="2" t="s">
        <v>18</v>
      </c>
      <c r="N43" s="2" t="s">
        <v>19</v>
      </c>
      <c r="O43" s="2" t="s">
        <v>20</v>
      </c>
      <c r="P43" s="3" t="s">
        <v>1362</v>
      </c>
      <c r="Q43" s="2" t="s">
        <v>22</v>
      </c>
      <c r="R43" s="2" t="s">
        <v>23</v>
      </c>
      <c r="S43" s="3" t="s">
        <v>1363</v>
      </c>
      <c r="T43" s="3" t="s">
        <v>1357</v>
      </c>
      <c r="U43" s="3" t="s">
        <v>1364</v>
      </c>
      <c r="V43" s="3" t="s">
        <v>1365</v>
      </c>
      <c r="W43" s="3" t="s">
        <v>1366</v>
      </c>
      <c r="X43" s="3" t="s">
        <v>246</v>
      </c>
      <c r="Y43" s="3" t="s">
        <v>1274</v>
      </c>
      <c r="Z43" s="3" t="s">
        <v>1275</v>
      </c>
      <c r="AA43" s="3" t="s">
        <v>193</v>
      </c>
      <c r="AB43" s="2"/>
    </row>
    <row r="44">
      <c r="C44" s="2" t="s">
        <v>27</v>
      </c>
      <c r="D44" s="3" t="s">
        <v>1364</v>
      </c>
      <c r="E44" s="3" t="s">
        <v>186</v>
      </c>
      <c r="F44" s="2" t="s">
        <v>11</v>
      </c>
      <c r="G44" s="3" t="s">
        <v>30</v>
      </c>
      <c r="H44" s="3" t="s">
        <v>30</v>
      </c>
      <c r="I44" s="3" t="s">
        <v>31</v>
      </c>
      <c r="J44" s="3" t="s">
        <v>1367</v>
      </c>
      <c r="K44" s="3" t="s">
        <v>1368</v>
      </c>
      <c r="L44" s="2" t="s">
        <v>17</v>
      </c>
      <c r="M44" s="2" t="s">
        <v>18</v>
      </c>
      <c r="N44" s="2" t="s">
        <v>19</v>
      </c>
      <c r="O44" s="2" t="s">
        <v>20</v>
      </c>
      <c r="P44" s="3" t="s">
        <v>1369</v>
      </c>
      <c r="Q44" s="2" t="s">
        <v>22</v>
      </c>
      <c r="R44" s="2" t="s">
        <v>23</v>
      </c>
      <c r="S44" s="3" t="s">
        <v>1370</v>
      </c>
      <c r="T44" s="3" t="s">
        <v>1364</v>
      </c>
      <c r="U44" s="3" t="s">
        <v>1371</v>
      </c>
      <c r="V44" s="3" t="s">
        <v>1372</v>
      </c>
      <c r="W44" s="3" t="s">
        <v>1373</v>
      </c>
      <c r="X44" s="3" t="s">
        <v>246</v>
      </c>
      <c r="Y44" s="3" t="s">
        <v>1274</v>
      </c>
      <c r="Z44" s="3" t="s">
        <v>1275</v>
      </c>
      <c r="AA44" s="3" t="s">
        <v>193</v>
      </c>
      <c r="AB44" s="2"/>
    </row>
    <row r="45">
      <c r="C45" s="2" t="s">
        <v>27</v>
      </c>
      <c r="D45" s="3" t="s">
        <v>1371</v>
      </c>
      <c r="E45" s="3" t="s">
        <v>186</v>
      </c>
      <c r="F45" s="2" t="s">
        <v>11</v>
      </c>
      <c r="G45" s="3" t="s">
        <v>30</v>
      </c>
      <c r="H45" s="3" t="s">
        <v>30</v>
      </c>
      <c r="I45" s="3" t="s">
        <v>31</v>
      </c>
      <c r="J45" s="3" t="s">
        <v>1374</v>
      </c>
      <c r="K45" s="3" t="s">
        <v>1375</v>
      </c>
      <c r="L45" s="2" t="s">
        <v>17</v>
      </c>
      <c r="M45" s="2" t="s">
        <v>18</v>
      </c>
      <c r="N45" s="2" t="s">
        <v>19</v>
      </c>
      <c r="O45" s="2" t="s">
        <v>20</v>
      </c>
      <c r="P45" s="3" t="s">
        <v>1376</v>
      </c>
      <c r="Q45" s="2" t="s">
        <v>22</v>
      </c>
      <c r="R45" s="2" t="s">
        <v>23</v>
      </c>
      <c r="S45" s="3" t="s">
        <v>1377</v>
      </c>
      <c r="T45" s="3" t="s">
        <v>1371</v>
      </c>
      <c r="U45" s="3" t="s">
        <v>1378</v>
      </c>
      <c r="V45" s="3" t="s">
        <v>1379</v>
      </c>
      <c r="W45" s="3" t="s">
        <v>1380</v>
      </c>
      <c r="X45" s="3" t="s">
        <v>246</v>
      </c>
      <c r="Y45" s="3" t="s">
        <v>1274</v>
      </c>
      <c r="Z45" s="3" t="s">
        <v>1275</v>
      </c>
      <c r="AA45" s="3" t="s">
        <v>193</v>
      </c>
      <c r="AB45" s="2"/>
    </row>
    <row r="46">
      <c r="C46" s="2" t="s">
        <v>27</v>
      </c>
      <c r="D46" s="3" t="s">
        <v>1378</v>
      </c>
      <c r="E46" s="3" t="s">
        <v>186</v>
      </c>
      <c r="F46" s="2" t="s">
        <v>11</v>
      </c>
      <c r="G46" s="3" t="s">
        <v>30</v>
      </c>
      <c r="H46" s="3" t="s">
        <v>30</v>
      </c>
      <c r="I46" s="3" t="s">
        <v>31</v>
      </c>
      <c r="J46" s="3" t="s">
        <v>1381</v>
      </c>
      <c r="K46" s="3" t="s">
        <v>1382</v>
      </c>
      <c r="L46" s="2" t="s">
        <v>17</v>
      </c>
      <c r="M46" s="2" t="s">
        <v>18</v>
      </c>
      <c r="N46" s="2" t="s">
        <v>19</v>
      </c>
      <c r="O46" s="2" t="s">
        <v>20</v>
      </c>
      <c r="P46" s="3" t="s">
        <v>1383</v>
      </c>
      <c r="Q46" s="2" t="s">
        <v>22</v>
      </c>
      <c r="R46" s="2" t="s">
        <v>23</v>
      </c>
      <c r="S46" s="3" t="s">
        <v>1384</v>
      </c>
      <c r="T46" s="3" t="s">
        <v>1378</v>
      </c>
      <c r="U46" s="3" t="s">
        <v>1385</v>
      </c>
      <c r="V46" s="3" t="s">
        <v>1386</v>
      </c>
      <c r="W46" s="3" t="s">
        <v>1387</v>
      </c>
      <c r="X46" s="3" t="s">
        <v>246</v>
      </c>
      <c r="Y46" s="3" t="s">
        <v>1274</v>
      </c>
      <c r="Z46" s="3" t="s">
        <v>1275</v>
      </c>
      <c r="AA46" s="3" t="s">
        <v>193</v>
      </c>
      <c r="AB46" s="2"/>
    </row>
    <row r="47">
      <c r="C47" s="2" t="s">
        <v>27</v>
      </c>
      <c r="D47" s="3" t="s">
        <v>1385</v>
      </c>
      <c r="E47" s="3" t="s">
        <v>186</v>
      </c>
      <c r="F47" s="2" t="s">
        <v>11</v>
      </c>
      <c r="G47" s="3" t="s">
        <v>30</v>
      </c>
      <c r="H47" s="3" t="s">
        <v>30</v>
      </c>
      <c r="I47" s="3" t="s">
        <v>31</v>
      </c>
      <c r="J47" s="3" t="s">
        <v>1388</v>
      </c>
      <c r="K47" s="3" t="s">
        <v>1389</v>
      </c>
      <c r="L47" s="2" t="s">
        <v>17</v>
      </c>
      <c r="M47" s="2" t="s">
        <v>18</v>
      </c>
      <c r="N47" s="2" t="s">
        <v>19</v>
      </c>
      <c r="O47" s="2" t="s">
        <v>20</v>
      </c>
      <c r="P47" s="3" t="s">
        <v>1390</v>
      </c>
      <c r="Q47" s="2" t="s">
        <v>22</v>
      </c>
      <c r="R47" s="2" t="s">
        <v>23</v>
      </c>
      <c r="S47" s="3" t="s">
        <v>1391</v>
      </c>
      <c r="T47" s="3" t="s">
        <v>1385</v>
      </c>
      <c r="U47" s="3" t="s">
        <v>1392</v>
      </c>
      <c r="V47" s="3" t="s">
        <v>1393</v>
      </c>
      <c r="W47" s="3" t="s">
        <v>1394</v>
      </c>
      <c r="X47" s="3" t="s">
        <v>246</v>
      </c>
      <c r="Y47" s="3" t="s">
        <v>1274</v>
      </c>
      <c r="Z47" s="3" t="s">
        <v>1275</v>
      </c>
      <c r="AA47" s="3" t="s">
        <v>193</v>
      </c>
      <c r="AB47" s="2"/>
    </row>
    <row r="48">
      <c r="C48" s="2" t="s">
        <v>27</v>
      </c>
      <c r="D48" s="3" t="s">
        <v>1392</v>
      </c>
      <c r="E48" s="3" t="s">
        <v>186</v>
      </c>
      <c r="F48" s="2" t="s">
        <v>11</v>
      </c>
      <c r="G48" s="3" t="s">
        <v>30</v>
      </c>
      <c r="H48" s="3" t="s">
        <v>30</v>
      </c>
      <c r="I48" s="3" t="s">
        <v>31</v>
      </c>
      <c r="J48" s="3" t="s">
        <v>1395</v>
      </c>
      <c r="K48" s="3" t="s">
        <v>1396</v>
      </c>
      <c r="L48" s="2" t="s">
        <v>17</v>
      </c>
      <c r="M48" s="2" t="s">
        <v>18</v>
      </c>
      <c r="N48" s="2" t="s">
        <v>19</v>
      </c>
      <c r="O48" s="2" t="s">
        <v>20</v>
      </c>
      <c r="P48" s="3" t="s">
        <v>1397</v>
      </c>
      <c r="Q48" s="2" t="s">
        <v>22</v>
      </c>
      <c r="R48" s="2" t="s">
        <v>23</v>
      </c>
      <c r="S48" s="3" t="s">
        <v>1398</v>
      </c>
      <c r="T48" s="3" t="s">
        <v>1392</v>
      </c>
      <c r="U48" s="3" t="s">
        <v>1399</v>
      </c>
      <c r="V48" s="3" t="s">
        <v>1400</v>
      </c>
      <c r="W48" s="3" t="s">
        <v>1401</v>
      </c>
      <c r="X48" s="3" t="s">
        <v>246</v>
      </c>
      <c r="Y48" s="3" t="s">
        <v>1274</v>
      </c>
      <c r="Z48" s="3" t="s">
        <v>1275</v>
      </c>
      <c r="AA48" s="3" t="s">
        <v>193</v>
      </c>
      <c r="AB48" s="2"/>
    </row>
    <row r="49">
      <c r="C49" s="2" t="s">
        <v>27</v>
      </c>
      <c r="D49" s="3" t="s">
        <v>1399</v>
      </c>
      <c r="E49" s="3" t="s">
        <v>186</v>
      </c>
      <c r="F49" s="2" t="s">
        <v>11</v>
      </c>
      <c r="G49" s="3" t="s">
        <v>30</v>
      </c>
      <c r="H49" s="3" t="s">
        <v>30</v>
      </c>
      <c r="I49" s="3" t="s">
        <v>31</v>
      </c>
      <c r="J49" s="3" t="s">
        <v>1402</v>
      </c>
      <c r="K49" s="3" t="s">
        <v>1403</v>
      </c>
      <c r="L49" s="2" t="s">
        <v>17</v>
      </c>
      <c r="M49" s="2" t="s">
        <v>18</v>
      </c>
      <c r="N49" s="2" t="s">
        <v>19</v>
      </c>
      <c r="O49" s="2" t="s">
        <v>20</v>
      </c>
      <c r="P49" s="3" t="s">
        <v>1404</v>
      </c>
      <c r="Q49" s="2" t="s">
        <v>22</v>
      </c>
      <c r="R49" s="2" t="s">
        <v>23</v>
      </c>
      <c r="S49" s="3" t="s">
        <v>1405</v>
      </c>
      <c r="T49" s="3" t="s">
        <v>1399</v>
      </c>
      <c r="U49" s="3" t="s">
        <v>1406</v>
      </c>
      <c r="V49" s="3" t="s">
        <v>1407</v>
      </c>
      <c r="W49" s="3" t="s">
        <v>1408</v>
      </c>
      <c r="X49" s="3" t="s">
        <v>246</v>
      </c>
      <c r="Y49" s="3" t="s">
        <v>1274</v>
      </c>
      <c r="Z49" s="3" t="s">
        <v>1275</v>
      </c>
      <c r="AA49" s="3" t="s">
        <v>193</v>
      </c>
      <c r="AB49" s="2"/>
    </row>
    <row r="50">
      <c r="C50" s="2" t="s">
        <v>27</v>
      </c>
      <c r="D50" s="3" t="s">
        <v>1406</v>
      </c>
      <c r="E50" s="3" t="s">
        <v>186</v>
      </c>
      <c r="F50" s="2" t="s">
        <v>11</v>
      </c>
      <c r="G50" s="3" t="s">
        <v>30</v>
      </c>
      <c r="H50" s="3" t="s">
        <v>30</v>
      </c>
      <c r="I50" s="3" t="s">
        <v>31</v>
      </c>
      <c r="J50" s="3" t="s">
        <v>1409</v>
      </c>
      <c r="K50" s="3" t="s">
        <v>1410</v>
      </c>
      <c r="L50" s="2" t="s">
        <v>17</v>
      </c>
      <c r="M50" s="2" t="s">
        <v>18</v>
      </c>
      <c r="N50" s="2" t="s">
        <v>19</v>
      </c>
      <c r="O50" s="2" t="s">
        <v>20</v>
      </c>
      <c r="P50" s="3" t="s">
        <v>1411</v>
      </c>
      <c r="Q50" s="2" t="s">
        <v>22</v>
      </c>
      <c r="R50" s="2" t="s">
        <v>23</v>
      </c>
      <c r="S50" s="3" t="s">
        <v>1412</v>
      </c>
      <c r="T50" s="3" t="s">
        <v>1406</v>
      </c>
      <c r="U50" s="3" t="s">
        <v>1413</v>
      </c>
      <c r="V50" s="3" t="s">
        <v>1414</v>
      </c>
      <c r="W50" s="3" t="s">
        <v>1415</v>
      </c>
      <c r="X50" s="3" t="s">
        <v>246</v>
      </c>
      <c r="Y50" s="3" t="s">
        <v>1274</v>
      </c>
      <c r="Z50" s="3" t="s">
        <v>1275</v>
      </c>
      <c r="AA50" s="3" t="s">
        <v>193</v>
      </c>
      <c r="AB50" s="2"/>
    </row>
    <row r="51">
      <c r="C51" s="2" t="s">
        <v>27</v>
      </c>
      <c r="D51" s="3" t="s">
        <v>1413</v>
      </c>
      <c r="E51" s="3" t="s">
        <v>186</v>
      </c>
      <c r="F51" s="2" t="s">
        <v>11</v>
      </c>
      <c r="G51" s="3" t="s">
        <v>30</v>
      </c>
      <c r="H51" s="3" t="s">
        <v>30</v>
      </c>
      <c r="I51" s="3" t="s">
        <v>31</v>
      </c>
      <c r="J51" s="3" t="s">
        <v>1416</v>
      </c>
      <c r="K51" s="3" t="s">
        <v>1417</v>
      </c>
      <c r="L51" s="2" t="s">
        <v>17</v>
      </c>
      <c r="M51" s="2" t="s">
        <v>18</v>
      </c>
      <c r="N51" s="2" t="s">
        <v>19</v>
      </c>
      <c r="O51" s="2" t="s">
        <v>20</v>
      </c>
      <c r="P51" s="3" t="s">
        <v>1418</v>
      </c>
      <c r="Q51" s="2" t="s">
        <v>22</v>
      </c>
      <c r="R51" s="2" t="s">
        <v>23</v>
      </c>
      <c r="S51" s="3" t="s">
        <v>1419</v>
      </c>
      <c r="T51" s="3" t="s">
        <v>1413</v>
      </c>
      <c r="U51" s="3" t="s">
        <v>1420</v>
      </c>
      <c r="V51" s="3" t="s">
        <v>1421</v>
      </c>
      <c r="W51" s="3" t="s">
        <v>1422</v>
      </c>
      <c r="X51" s="3" t="s">
        <v>246</v>
      </c>
      <c r="Y51" s="3" t="s">
        <v>1274</v>
      </c>
      <c r="Z51" s="3" t="s">
        <v>1275</v>
      </c>
      <c r="AA51" s="3" t="s">
        <v>193</v>
      </c>
      <c r="AB51" s="2"/>
    </row>
    <row r="52">
      <c r="C52" s="2" t="s">
        <v>27</v>
      </c>
      <c r="D52" s="3" t="s">
        <v>1420</v>
      </c>
      <c r="E52" s="3" t="s">
        <v>186</v>
      </c>
      <c r="F52" s="2" t="s">
        <v>11</v>
      </c>
      <c r="G52" s="3" t="s">
        <v>30</v>
      </c>
      <c r="H52" s="3" t="s">
        <v>30</v>
      </c>
      <c r="I52" s="3" t="s">
        <v>31</v>
      </c>
      <c r="J52" s="3" t="s">
        <v>1423</v>
      </c>
      <c r="K52" s="3" t="s">
        <v>1424</v>
      </c>
      <c r="L52" s="2" t="s">
        <v>17</v>
      </c>
      <c r="M52" s="2" t="s">
        <v>18</v>
      </c>
      <c r="N52" s="2" t="s">
        <v>19</v>
      </c>
      <c r="O52" s="2" t="s">
        <v>20</v>
      </c>
      <c r="P52" s="3" t="s">
        <v>1425</v>
      </c>
      <c r="Q52" s="2" t="s">
        <v>22</v>
      </c>
      <c r="R52" s="2" t="s">
        <v>23</v>
      </c>
      <c r="S52" s="3" t="s">
        <v>1426</v>
      </c>
      <c r="T52" s="3" t="s">
        <v>1420</v>
      </c>
      <c r="U52" s="3" t="s">
        <v>1427</v>
      </c>
      <c r="V52" s="3" t="s">
        <v>1428</v>
      </c>
      <c r="W52" s="3" t="s">
        <v>1429</v>
      </c>
      <c r="X52" s="3" t="s">
        <v>246</v>
      </c>
      <c r="Y52" s="3" t="s">
        <v>1274</v>
      </c>
      <c r="Z52" s="3" t="s">
        <v>1275</v>
      </c>
      <c r="AA52" s="3" t="s">
        <v>193</v>
      </c>
      <c r="AB52" s="2"/>
    </row>
    <row r="53">
      <c r="C53" s="2" t="s">
        <v>27</v>
      </c>
      <c r="D53" s="3" t="s">
        <v>1427</v>
      </c>
      <c r="E53" s="3" t="s">
        <v>186</v>
      </c>
      <c r="F53" s="2" t="s">
        <v>11</v>
      </c>
      <c r="G53" s="3" t="s">
        <v>30</v>
      </c>
      <c r="H53" s="3" t="s">
        <v>30</v>
      </c>
      <c r="I53" s="3" t="s">
        <v>31</v>
      </c>
      <c r="J53" s="3" t="s">
        <v>1430</v>
      </c>
      <c r="K53" s="3" t="s">
        <v>1431</v>
      </c>
      <c r="L53" s="2" t="s">
        <v>17</v>
      </c>
      <c r="M53" s="2" t="s">
        <v>18</v>
      </c>
      <c r="N53" s="2" t="s">
        <v>19</v>
      </c>
      <c r="O53" s="2" t="s">
        <v>20</v>
      </c>
      <c r="P53" s="3" t="s">
        <v>1432</v>
      </c>
      <c r="Q53" s="2" t="s">
        <v>22</v>
      </c>
      <c r="R53" s="2" t="s">
        <v>23</v>
      </c>
      <c r="S53" s="3" t="s">
        <v>1433</v>
      </c>
      <c r="T53" s="3" t="s">
        <v>1427</v>
      </c>
      <c r="U53" s="3" t="s">
        <v>1434</v>
      </c>
      <c r="V53" s="3" t="s">
        <v>1435</v>
      </c>
      <c r="W53" s="3" t="s">
        <v>1436</v>
      </c>
      <c r="X53" s="3" t="s">
        <v>246</v>
      </c>
      <c r="Y53" s="3" t="s">
        <v>1274</v>
      </c>
      <c r="Z53" s="3" t="s">
        <v>1275</v>
      </c>
      <c r="AA53" s="3" t="s">
        <v>193</v>
      </c>
      <c r="AB53" s="2"/>
    </row>
    <row r="54">
      <c r="C54" s="2" t="s">
        <v>27</v>
      </c>
      <c r="D54" s="3" t="s">
        <v>1434</v>
      </c>
      <c r="E54" s="3" t="s">
        <v>186</v>
      </c>
      <c r="F54" s="2" t="s">
        <v>11</v>
      </c>
      <c r="G54" s="3" t="s">
        <v>30</v>
      </c>
      <c r="H54" s="3" t="s">
        <v>30</v>
      </c>
      <c r="I54" s="3" t="s">
        <v>31</v>
      </c>
      <c r="J54" s="3" t="s">
        <v>1437</v>
      </c>
      <c r="K54" s="3" t="s">
        <v>1438</v>
      </c>
      <c r="L54" s="2" t="s">
        <v>17</v>
      </c>
      <c r="M54" s="2" t="s">
        <v>18</v>
      </c>
      <c r="N54" s="2" t="s">
        <v>19</v>
      </c>
      <c r="O54" s="2" t="s">
        <v>20</v>
      </c>
      <c r="P54" s="3" t="s">
        <v>1439</v>
      </c>
      <c r="Q54" s="2" t="s">
        <v>22</v>
      </c>
      <c r="R54" s="2" t="s">
        <v>23</v>
      </c>
      <c r="S54" s="3" t="s">
        <v>1440</v>
      </c>
      <c r="T54" s="3" t="s">
        <v>1434</v>
      </c>
      <c r="U54" s="3" t="s">
        <v>1441</v>
      </c>
      <c r="V54" s="3" t="s">
        <v>1442</v>
      </c>
      <c r="W54" s="3" t="s">
        <v>1443</v>
      </c>
      <c r="X54" s="3" t="s">
        <v>246</v>
      </c>
      <c r="Y54" s="3" t="s">
        <v>1274</v>
      </c>
      <c r="Z54" s="3" t="s">
        <v>1275</v>
      </c>
      <c r="AA54" s="3" t="s">
        <v>193</v>
      </c>
      <c r="AB54" s="2"/>
    </row>
    <row r="55">
      <c r="C55" s="2" t="s">
        <v>27</v>
      </c>
      <c r="D55" s="3" t="s">
        <v>1441</v>
      </c>
      <c r="E55" s="3" t="s">
        <v>186</v>
      </c>
      <c r="F55" s="2" t="s">
        <v>11</v>
      </c>
      <c r="G55" s="3" t="s">
        <v>30</v>
      </c>
      <c r="H55" s="3" t="s">
        <v>30</v>
      </c>
      <c r="I55" s="3" t="s">
        <v>31</v>
      </c>
      <c r="J55" s="3" t="s">
        <v>1444</v>
      </c>
      <c r="K55" s="3" t="s">
        <v>1445</v>
      </c>
      <c r="L55" s="2" t="s">
        <v>17</v>
      </c>
      <c r="M55" s="2" t="s">
        <v>18</v>
      </c>
      <c r="N55" s="2" t="s">
        <v>19</v>
      </c>
      <c r="O55" s="2" t="s">
        <v>20</v>
      </c>
      <c r="P55" s="3" t="s">
        <v>1446</v>
      </c>
      <c r="Q55" s="2" t="s">
        <v>22</v>
      </c>
      <c r="R55" s="2" t="s">
        <v>23</v>
      </c>
      <c r="S55" s="3" t="s">
        <v>1447</v>
      </c>
      <c r="T55" s="3" t="s">
        <v>1441</v>
      </c>
      <c r="U55" s="3" t="s">
        <v>1448</v>
      </c>
      <c r="V55" s="3" t="s">
        <v>1449</v>
      </c>
      <c r="W55" s="3" t="s">
        <v>1450</v>
      </c>
      <c r="X55" s="3" t="s">
        <v>246</v>
      </c>
      <c r="Y55" s="3" t="s">
        <v>1274</v>
      </c>
      <c r="Z55" s="3" t="s">
        <v>1275</v>
      </c>
      <c r="AA55" s="3" t="s">
        <v>193</v>
      </c>
      <c r="AB55" s="2"/>
    </row>
    <row r="56">
      <c r="C56" s="2" t="s">
        <v>27</v>
      </c>
      <c r="D56" s="3" t="s">
        <v>1448</v>
      </c>
      <c r="E56" s="3" t="s">
        <v>186</v>
      </c>
      <c r="F56" s="2" t="s">
        <v>11</v>
      </c>
      <c r="G56" s="3" t="s">
        <v>30</v>
      </c>
      <c r="H56" s="3" t="s">
        <v>30</v>
      </c>
      <c r="I56" s="3" t="s">
        <v>31</v>
      </c>
      <c r="J56" s="3" t="s">
        <v>1451</v>
      </c>
      <c r="K56" s="3" t="s">
        <v>1452</v>
      </c>
      <c r="L56" s="2" t="s">
        <v>17</v>
      </c>
      <c r="M56" s="2" t="s">
        <v>18</v>
      </c>
      <c r="N56" s="2" t="s">
        <v>19</v>
      </c>
      <c r="O56" s="2" t="s">
        <v>20</v>
      </c>
      <c r="P56" s="3" t="s">
        <v>1453</v>
      </c>
      <c r="Q56" s="2" t="s">
        <v>22</v>
      </c>
      <c r="R56" s="2" t="s">
        <v>23</v>
      </c>
      <c r="S56" s="3" t="s">
        <v>1454</v>
      </c>
      <c r="T56" s="3" t="s">
        <v>1448</v>
      </c>
      <c r="U56" s="3" t="s">
        <v>1455</v>
      </c>
      <c r="V56" s="3" t="s">
        <v>1456</v>
      </c>
      <c r="W56" s="3" t="s">
        <v>1457</v>
      </c>
      <c r="X56" s="3" t="s">
        <v>246</v>
      </c>
      <c r="Y56" s="3" t="s">
        <v>1274</v>
      </c>
      <c r="Z56" s="3" t="s">
        <v>1275</v>
      </c>
      <c r="AA56" s="3" t="s">
        <v>193</v>
      </c>
      <c r="AB56" s="2"/>
    </row>
    <row r="57">
      <c r="C57" s="2" t="s">
        <v>27</v>
      </c>
      <c r="D57" s="3" t="s">
        <v>1455</v>
      </c>
      <c r="E57" s="3" t="s">
        <v>186</v>
      </c>
      <c r="F57" s="2" t="s">
        <v>11</v>
      </c>
      <c r="G57" s="3" t="s">
        <v>30</v>
      </c>
      <c r="H57" s="3" t="s">
        <v>30</v>
      </c>
      <c r="I57" s="3" t="s">
        <v>31</v>
      </c>
      <c r="J57" s="3" t="s">
        <v>1458</v>
      </c>
      <c r="K57" s="3" t="s">
        <v>1459</v>
      </c>
      <c r="L57" s="2" t="s">
        <v>17</v>
      </c>
      <c r="M57" s="2" t="s">
        <v>18</v>
      </c>
      <c r="N57" s="2" t="s">
        <v>19</v>
      </c>
      <c r="O57" s="2" t="s">
        <v>20</v>
      </c>
      <c r="P57" s="3" t="s">
        <v>1460</v>
      </c>
      <c r="Q57" s="2" t="s">
        <v>22</v>
      </c>
      <c r="R57" s="2" t="s">
        <v>23</v>
      </c>
      <c r="S57" s="3" t="s">
        <v>1461</v>
      </c>
      <c r="T57" s="3" t="s">
        <v>1455</v>
      </c>
      <c r="U57" s="3" t="s">
        <v>1462</v>
      </c>
      <c r="V57" s="3" t="s">
        <v>1463</v>
      </c>
      <c r="W57" s="3" t="s">
        <v>1464</v>
      </c>
      <c r="X57" s="3" t="s">
        <v>246</v>
      </c>
      <c r="Y57" s="3" t="s">
        <v>1274</v>
      </c>
      <c r="Z57" s="3" t="s">
        <v>1275</v>
      </c>
      <c r="AA57" s="3" t="s">
        <v>193</v>
      </c>
      <c r="AB57" s="2"/>
    </row>
    <row r="58">
      <c r="C58" s="2" t="s">
        <v>27</v>
      </c>
      <c r="D58" s="3" t="s">
        <v>1462</v>
      </c>
      <c r="E58" s="3" t="s">
        <v>186</v>
      </c>
      <c r="F58" s="2" t="s">
        <v>11</v>
      </c>
      <c r="G58" s="3" t="s">
        <v>30</v>
      </c>
      <c r="H58" s="3" t="s">
        <v>30</v>
      </c>
      <c r="I58" s="3" t="s">
        <v>31</v>
      </c>
      <c r="J58" s="3" t="s">
        <v>1465</v>
      </c>
      <c r="K58" s="3" t="s">
        <v>1466</v>
      </c>
      <c r="L58" s="2" t="s">
        <v>17</v>
      </c>
      <c r="M58" s="2" t="s">
        <v>18</v>
      </c>
      <c r="N58" s="2" t="s">
        <v>19</v>
      </c>
      <c r="O58" s="2" t="s">
        <v>20</v>
      </c>
      <c r="P58" s="3" t="s">
        <v>1467</v>
      </c>
      <c r="Q58" s="2" t="s">
        <v>22</v>
      </c>
      <c r="R58" s="2" t="s">
        <v>23</v>
      </c>
      <c r="S58" s="3" t="s">
        <v>1468</v>
      </c>
      <c r="T58" s="3" t="s">
        <v>1462</v>
      </c>
      <c r="U58" s="3" t="s">
        <v>1469</v>
      </c>
      <c r="V58" s="3" t="s">
        <v>1470</v>
      </c>
      <c r="W58" s="3" t="s">
        <v>1471</v>
      </c>
      <c r="X58" s="3" t="s">
        <v>246</v>
      </c>
      <c r="Y58" s="3" t="s">
        <v>1274</v>
      </c>
      <c r="Z58" s="3" t="s">
        <v>1275</v>
      </c>
      <c r="AA58" s="3" t="s">
        <v>193</v>
      </c>
      <c r="AB58" s="2"/>
    </row>
    <row r="59">
      <c r="C59" s="2" t="s">
        <v>27</v>
      </c>
      <c r="D59" s="3" t="s">
        <v>1469</v>
      </c>
      <c r="E59" s="3" t="s">
        <v>186</v>
      </c>
      <c r="F59" s="2" t="s">
        <v>11</v>
      </c>
      <c r="G59" s="3" t="s">
        <v>30</v>
      </c>
      <c r="H59" s="3" t="s">
        <v>30</v>
      </c>
      <c r="I59" s="3" t="s">
        <v>31</v>
      </c>
      <c r="J59" s="3" t="s">
        <v>1472</v>
      </c>
      <c r="K59" s="3" t="s">
        <v>1473</v>
      </c>
      <c r="L59" s="2" t="s">
        <v>17</v>
      </c>
      <c r="M59" s="2" t="s">
        <v>18</v>
      </c>
      <c r="N59" s="2" t="s">
        <v>19</v>
      </c>
      <c r="O59" s="2" t="s">
        <v>20</v>
      </c>
      <c r="P59" s="3" t="s">
        <v>1474</v>
      </c>
      <c r="Q59" s="2" t="s">
        <v>22</v>
      </c>
      <c r="R59" s="2" t="s">
        <v>23</v>
      </c>
      <c r="S59" s="3" t="s">
        <v>1475</v>
      </c>
      <c r="T59" s="3" t="s">
        <v>1469</v>
      </c>
      <c r="U59" s="3" t="s">
        <v>1476</v>
      </c>
      <c r="V59" s="3" t="s">
        <v>1477</v>
      </c>
      <c r="W59" s="3" t="s">
        <v>1478</v>
      </c>
      <c r="X59" s="3" t="s">
        <v>246</v>
      </c>
      <c r="Y59" s="3" t="s">
        <v>1274</v>
      </c>
      <c r="Z59" s="3" t="s">
        <v>1275</v>
      </c>
      <c r="AA59" s="3" t="s">
        <v>193</v>
      </c>
      <c r="AB59" s="2"/>
    </row>
    <row r="60">
      <c r="C60" s="2" t="s">
        <v>27</v>
      </c>
      <c r="D60" s="3" t="s">
        <v>1476</v>
      </c>
      <c r="E60" s="3" t="s">
        <v>186</v>
      </c>
      <c r="F60" s="2" t="s">
        <v>11</v>
      </c>
      <c r="G60" s="3" t="s">
        <v>30</v>
      </c>
      <c r="H60" s="3" t="s">
        <v>30</v>
      </c>
      <c r="I60" s="3" t="s">
        <v>31</v>
      </c>
      <c r="J60" s="3" t="s">
        <v>1479</v>
      </c>
      <c r="K60" s="3" t="s">
        <v>1480</v>
      </c>
      <c r="L60" s="2" t="s">
        <v>17</v>
      </c>
      <c r="M60" s="2" t="s">
        <v>18</v>
      </c>
      <c r="N60" s="2" t="s">
        <v>19</v>
      </c>
      <c r="O60" s="2" t="s">
        <v>20</v>
      </c>
      <c r="P60" s="3" t="s">
        <v>1481</v>
      </c>
      <c r="Q60" s="2" t="s">
        <v>22</v>
      </c>
      <c r="R60" s="2" t="s">
        <v>23</v>
      </c>
      <c r="S60" s="3" t="s">
        <v>1482</v>
      </c>
      <c r="T60" s="3" t="s">
        <v>1476</v>
      </c>
      <c r="U60" s="3" t="s">
        <v>1483</v>
      </c>
      <c r="V60" s="3" t="s">
        <v>1484</v>
      </c>
      <c r="W60" s="3" t="s">
        <v>1485</v>
      </c>
      <c r="X60" s="3" t="s">
        <v>246</v>
      </c>
      <c r="Y60" s="3" t="s">
        <v>1274</v>
      </c>
      <c r="Z60" s="3" t="s">
        <v>1275</v>
      </c>
      <c r="AA60" s="3" t="s">
        <v>193</v>
      </c>
      <c r="AB60" s="2"/>
    </row>
    <row r="61">
      <c r="C61" s="2" t="s">
        <v>27</v>
      </c>
      <c r="D61" s="3" t="s">
        <v>1483</v>
      </c>
      <c r="E61" s="3" t="s">
        <v>186</v>
      </c>
      <c r="F61" s="2" t="s">
        <v>11</v>
      </c>
      <c r="G61" s="3" t="s">
        <v>30</v>
      </c>
      <c r="H61" s="3" t="s">
        <v>30</v>
      </c>
      <c r="I61" s="3" t="s">
        <v>31</v>
      </c>
      <c r="J61" s="3" t="s">
        <v>1486</v>
      </c>
      <c r="K61" s="3" t="s">
        <v>1487</v>
      </c>
      <c r="L61" s="2" t="s">
        <v>17</v>
      </c>
      <c r="M61" s="2" t="s">
        <v>18</v>
      </c>
      <c r="N61" s="2" t="s">
        <v>19</v>
      </c>
      <c r="O61" s="2" t="s">
        <v>20</v>
      </c>
      <c r="P61" s="3" t="s">
        <v>1488</v>
      </c>
      <c r="Q61" s="2" t="s">
        <v>22</v>
      </c>
      <c r="R61" s="2" t="s">
        <v>23</v>
      </c>
      <c r="S61" s="3" t="s">
        <v>1489</v>
      </c>
      <c r="T61" s="3" t="s">
        <v>1483</v>
      </c>
      <c r="U61" s="3" t="s">
        <v>1490</v>
      </c>
      <c r="V61" s="3" t="s">
        <v>1491</v>
      </c>
      <c r="W61" s="3" t="s">
        <v>1492</v>
      </c>
      <c r="X61" s="3" t="s">
        <v>246</v>
      </c>
      <c r="Y61" s="3" t="s">
        <v>1274</v>
      </c>
      <c r="Z61" s="3" t="s">
        <v>1275</v>
      </c>
      <c r="AA61" s="3" t="s">
        <v>193</v>
      </c>
      <c r="AB61" s="2"/>
    </row>
    <row r="62">
      <c r="C62" s="2" t="s">
        <v>27</v>
      </c>
      <c r="D62" s="3" t="s">
        <v>1490</v>
      </c>
      <c r="E62" s="3" t="s">
        <v>186</v>
      </c>
      <c r="F62" s="2" t="s">
        <v>11</v>
      </c>
      <c r="G62" s="3" t="s">
        <v>30</v>
      </c>
      <c r="H62" s="3" t="s">
        <v>30</v>
      </c>
      <c r="I62" s="3" t="s">
        <v>31</v>
      </c>
      <c r="J62" s="3" t="s">
        <v>1493</v>
      </c>
      <c r="K62" s="3" t="s">
        <v>1494</v>
      </c>
      <c r="L62" s="2" t="s">
        <v>17</v>
      </c>
      <c r="M62" s="2" t="s">
        <v>18</v>
      </c>
      <c r="N62" s="2" t="s">
        <v>19</v>
      </c>
      <c r="O62" s="2" t="s">
        <v>20</v>
      </c>
      <c r="P62" s="3" t="s">
        <v>1495</v>
      </c>
      <c r="Q62" s="2" t="s">
        <v>22</v>
      </c>
      <c r="R62" s="2" t="s">
        <v>23</v>
      </c>
      <c r="S62" s="3" t="s">
        <v>1496</v>
      </c>
      <c r="T62" s="3" t="s">
        <v>1490</v>
      </c>
      <c r="U62" s="3" t="s">
        <v>1497</v>
      </c>
      <c r="V62" s="3" t="s">
        <v>1498</v>
      </c>
      <c r="W62" s="3" t="s">
        <v>1499</v>
      </c>
      <c r="X62" s="3" t="s">
        <v>246</v>
      </c>
      <c r="Y62" s="3" t="s">
        <v>1274</v>
      </c>
      <c r="Z62" s="3" t="s">
        <v>1275</v>
      </c>
      <c r="AA62" s="3" t="s">
        <v>193</v>
      </c>
      <c r="AB62" s="2"/>
    </row>
    <row r="63">
      <c r="C63" s="2" t="s">
        <v>27</v>
      </c>
      <c r="D63" s="3" t="s">
        <v>1497</v>
      </c>
      <c r="E63" s="3" t="s">
        <v>186</v>
      </c>
      <c r="F63" s="2" t="s">
        <v>11</v>
      </c>
      <c r="G63" s="3" t="s">
        <v>30</v>
      </c>
      <c r="H63" s="3" t="s">
        <v>30</v>
      </c>
      <c r="I63" s="3" t="s">
        <v>31</v>
      </c>
      <c r="J63" s="3" t="s">
        <v>1500</v>
      </c>
      <c r="K63" s="3" t="s">
        <v>1501</v>
      </c>
      <c r="L63" s="2" t="s">
        <v>17</v>
      </c>
      <c r="M63" s="2" t="s">
        <v>18</v>
      </c>
      <c r="N63" s="2" t="s">
        <v>19</v>
      </c>
      <c r="O63" s="2" t="s">
        <v>20</v>
      </c>
      <c r="P63" s="3" t="s">
        <v>1502</v>
      </c>
      <c r="Q63" s="2" t="s">
        <v>22</v>
      </c>
      <c r="R63" s="2" t="s">
        <v>23</v>
      </c>
      <c r="S63" s="3" t="s">
        <v>1503</v>
      </c>
      <c r="T63" s="3" t="s">
        <v>1497</v>
      </c>
      <c r="U63" s="3" t="s">
        <v>1504</v>
      </c>
      <c r="V63" s="3" t="s">
        <v>1505</v>
      </c>
      <c r="W63" s="3" t="s">
        <v>1506</v>
      </c>
      <c r="X63" s="3" t="s">
        <v>246</v>
      </c>
      <c r="Y63" s="3" t="s">
        <v>1274</v>
      </c>
      <c r="Z63" s="3" t="s">
        <v>1275</v>
      </c>
      <c r="AA63" s="3" t="s">
        <v>193</v>
      </c>
      <c r="AB63" s="2"/>
    </row>
    <row r="64">
      <c r="C64" s="2" t="s">
        <v>27</v>
      </c>
      <c r="D64" s="3" t="s">
        <v>1504</v>
      </c>
      <c r="E64" s="3" t="s">
        <v>186</v>
      </c>
      <c r="F64" s="2" t="s">
        <v>11</v>
      </c>
      <c r="G64" s="3" t="s">
        <v>30</v>
      </c>
      <c r="H64" s="3" t="s">
        <v>30</v>
      </c>
      <c r="I64" s="3" t="s">
        <v>31</v>
      </c>
      <c r="J64" s="3" t="s">
        <v>1507</v>
      </c>
      <c r="K64" s="3" t="s">
        <v>1508</v>
      </c>
      <c r="L64" s="2" t="s">
        <v>17</v>
      </c>
      <c r="M64" s="2" t="s">
        <v>18</v>
      </c>
      <c r="N64" s="2" t="s">
        <v>19</v>
      </c>
      <c r="O64" s="2" t="s">
        <v>20</v>
      </c>
      <c r="P64" s="3" t="s">
        <v>1509</v>
      </c>
      <c r="Q64" s="2" t="s">
        <v>22</v>
      </c>
      <c r="R64" s="2" t="s">
        <v>23</v>
      </c>
      <c r="S64" s="3" t="s">
        <v>1510</v>
      </c>
      <c r="T64" s="3" t="s">
        <v>1504</v>
      </c>
      <c r="U64" s="3" t="s">
        <v>1511</v>
      </c>
      <c r="V64" s="3" t="s">
        <v>1512</v>
      </c>
      <c r="W64" s="3" t="s">
        <v>1513</v>
      </c>
      <c r="X64" s="3" t="s">
        <v>246</v>
      </c>
      <c r="Y64" s="3" t="s">
        <v>1274</v>
      </c>
      <c r="Z64" s="3" t="s">
        <v>1275</v>
      </c>
      <c r="AA64" s="3" t="s">
        <v>193</v>
      </c>
      <c r="AB64" s="2"/>
    </row>
    <row r="65">
      <c r="C65" s="2" t="s">
        <v>27</v>
      </c>
      <c r="D65" s="3" t="s">
        <v>1511</v>
      </c>
      <c r="E65" s="3" t="s">
        <v>186</v>
      </c>
      <c r="F65" s="2" t="s">
        <v>11</v>
      </c>
      <c r="G65" s="3" t="s">
        <v>30</v>
      </c>
      <c r="H65" s="3" t="s">
        <v>30</v>
      </c>
      <c r="I65" s="3" t="s">
        <v>31</v>
      </c>
      <c r="J65" s="3" t="s">
        <v>1514</v>
      </c>
      <c r="K65" s="3" t="s">
        <v>1515</v>
      </c>
      <c r="L65" s="2" t="s">
        <v>17</v>
      </c>
      <c r="M65" s="2" t="s">
        <v>18</v>
      </c>
      <c r="N65" s="2" t="s">
        <v>19</v>
      </c>
      <c r="O65" s="2" t="s">
        <v>20</v>
      </c>
      <c r="P65" s="3" t="s">
        <v>1516</v>
      </c>
      <c r="Q65" s="2" t="s">
        <v>22</v>
      </c>
      <c r="R65" s="2" t="s">
        <v>23</v>
      </c>
      <c r="S65" s="3" t="s">
        <v>1517</v>
      </c>
      <c r="T65" s="3" t="s">
        <v>1511</v>
      </c>
      <c r="U65" s="3" t="s">
        <v>1518</v>
      </c>
      <c r="V65" s="3" t="s">
        <v>1519</v>
      </c>
      <c r="W65" s="3" t="s">
        <v>1520</v>
      </c>
      <c r="X65" s="3" t="s">
        <v>246</v>
      </c>
      <c r="Y65" s="3" t="s">
        <v>1274</v>
      </c>
      <c r="Z65" s="3" t="s">
        <v>1275</v>
      </c>
      <c r="AA65" s="3" t="s">
        <v>193</v>
      </c>
      <c r="AB65" s="2"/>
    </row>
    <row r="66">
      <c r="C66" s="2" t="s">
        <v>27</v>
      </c>
      <c r="D66" s="3" t="s">
        <v>1518</v>
      </c>
      <c r="E66" s="3" t="s">
        <v>186</v>
      </c>
      <c r="F66" s="2" t="s">
        <v>11</v>
      </c>
      <c r="G66" s="3" t="s">
        <v>30</v>
      </c>
      <c r="H66" s="3" t="s">
        <v>30</v>
      </c>
      <c r="I66" s="3" t="s">
        <v>31</v>
      </c>
      <c r="J66" s="3" t="s">
        <v>1521</v>
      </c>
      <c r="K66" s="3" t="s">
        <v>1522</v>
      </c>
      <c r="L66" s="2" t="s">
        <v>17</v>
      </c>
      <c r="M66" s="2" t="s">
        <v>18</v>
      </c>
      <c r="N66" s="2" t="s">
        <v>19</v>
      </c>
      <c r="O66" s="2" t="s">
        <v>20</v>
      </c>
      <c r="P66" s="3" t="s">
        <v>1523</v>
      </c>
      <c r="Q66" s="2" t="s">
        <v>22</v>
      </c>
      <c r="R66" s="2" t="s">
        <v>23</v>
      </c>
      <c r="S66" s="3" t="s">
        <v>1524</v>
      </c>
      <c r="T66" s="3" t="s">
        <v>1518</v>
      </c>
      <c r="U66" s="3" t="s">
        <v>1525</v>
      </c>
      <c r="V66" s="3" t="s">
        <v>1526</v>
      </c>
      <c r="W66" s="3" t="s">
        <v>1527</v>
      </c>
      <c r="X66" s="3" t="s">
        <v>246</v>
      </c>
      <c r="Y66" s="3" t="s">
        <v>1274</v>
      </c>
      <c r="Z66" s="3" t="s">
        <v>1275</v>
      </c>
      <c r="AA66" s="3" t="s">
        <v>193</v>
      </c>
      <c r="AB66" s="2"/>
    </row>
    <row r="67">
      <c r="C67" s="2" t="s">
        <v>27</v>
      </c>
      <c r="D67" s="3" t="s">
        <v>1525</v>
      </c>
      <c r="E67" s="3" t="s">
        <v>186</v>
      </c>
      <c r="F67" s="2" t="s">
        <v>11</v>
      </c>
      <c r="G67" s="3" t="s">
        <v>30</v>
      </c>
      <c r="H67" s="3" t="s">
        <v>30</v>
      </c>
      <c r="I67" s="3" t="s">
        <v>31</v>
      </c>
      <c r="J67" s="3" t="s">
        <v>1528</v>
      </c>
      <c r="K67" s="3" t="s">
        <v>1529</v>
      </c>
      <c r="L67" s="2" t="s">
        <v>17</v>
      </c>
      <c r="M67" s="2" t="s">
        <v>18</v>
      </c>
      <c r="N67" s="2" t="s">
        <v>19</v>
      </c>
      <c r="O67" s="2" t="s">
        <v>20</v>
      </c>
      <c r="P67" s="3" t="s">
        <v>1530</v>
      </c>
      <c r="Q67" s="2" t="s">
        <v>22</v>
      </c>
      <c r="R67" s="2" t="s">
        <v>23</v>
      </c>
      <c r="S67" s="3" t="s">
        <v>1531</v>
      </c>
      <c r="T67" s="3" t="s">
        <v>1525</v>
      </c>
      <c r="U67" s="3" t="s">
        <v>1532</v>
      </c>
      <c r="V67" s="3" t="s">
        <v>1533</v>
      </c>
      <c r="W67" s="3" t="s">
        <v>1534</v>
      </c>
      <c r="X67" s="3" t="s">
        <v>246</v>
      </c>
      <c r="Y67" s="3" t="s">
        <v>1274</v>
      </c>
      <c r="Z67" s="3" t="s">
        <v>1275</v>
      </c>
      <c r="AA67" s="3" t="s">
        <v>193</v>
      </c>
      <c r="AB67" s="2"/>
    </row>
    <row r="68">
      <c r="C68" s="2" t="s">
        <v>27</v>
      </c>
      <c r="D68" s="3" t="s">
        <v>1532</v>
      </c>
      <c r="E68" s="3" t="s">
        <v>186</v>
      </c>
      <c r="F68" s="2" t="s">
        <v>11</v>
      </c>
      <c r="G68" s="3" t="s">
        <v>30</v>
      </c>
      <c r="H68" s="3" t="s">
        <v>30</v>
      </c>
      <c r="I68" s="3" t="s">
        <v>31</v>
      </c>
      <c r="J68" s="3" t="s">
        <v>1535</v>
      </c>
      <c r="K68" s="3" t="s">
        <v>1536</v>
      </c>
      <c r="L68" s="2" t="s">
        <v>17</v>
      </c>
      <c r="M68" s="2" t="s">
        <v>18</v>
      </c>
      <c r="N68" s="2" t="s">
        <v>19</v>
      </c>
      <c r="O68" s="2" t="s">
        <v>20</v>
      </c>
      <c r="P68" s="3" t="s">
        <v>1537</v>
      </c>
      <c r="Q68" s="2" t="s">
        <v>22</v>
      </c>
      <c r="R68" s="2" t="s">
        <v>23</v>
      </c>
      <c r="S68" s="3" t="s">
        <v>1538</v>
      </c>
      <c r="T68" s="3" t="s">
        <v>1532</v>
      </c>
      <c r="U68" s="3" t="s">
        <v>1539</v>
      </c>
      <c r="V68" s="3" t="s">
        <v>1540</v>
      </c>
      <c r="W68" s="3" t="s">
        <v>1541</v>
      </c>
      <c r="X68" s="3" t="s">
        <v>246</v>
      </c>
      <c r="Y68" s="3" t="s">
        <v>1274</v>
      </c>
      <c r="Z68" s="3" t="s">
        <v>1275</v>
      </c>
      <c r="AA68" s="3" t="s">
        <v>193</v>
      </c>
      <c r="AB68" s="2"/>
    </row>
    <row r="69">
      <c r="C69" s="2" t="s">
        <v>27</v>
      </c>
      <c r="D69" s="3" t="s">
        <v>1539</v>
      </c>
      <c r="E69" s="3" t="s">
        <v>186</v>
      </c>
      <c r="F69" s="2" t="s">
        <v>11</v>
      </c>
      <c r="G69" s="3" t="s">
        <v>30</v>
      </c>
      <c r="H69" s="3" t="s">
        <v>30</v>
      </c>
      <c r="I69" s="3" t="s">
        <v>31</v>
      </c>
      <c r="J69" s="3" t="s">
        <v>1542</v>
      </c>
      <c r="K69" s="3" t="s">
        <v>1543</v>
      </c>
      <c r="L69" s="2" t="s">
        <v>17</v>
      </c>
      <c r="M69" s="2" t="s">
        <v>18</v>
      </c>
      <c r="N69" s="2" t="s">
        <v>19</v>
      </c>
      <c r="O69" s="2" t="s">
        <v>20</v>
      </c>
      <c r="P69" s="3" t="s">
        <v>1544</v>
      </c>
      <c r="Q69" s="2" t="s">
        <v>22</v>
      </c>
      <c r="R69" s="2" t="s">
        <v>23</v>
      </c>
      <c r="S69" s="3" t="s">
        <v>1545</v>
      </c>
      <c r="T69" s="3" t="s">
        <v>1539</v>
      </c>
      <c r="U69" s="3" t="s">
        <v>1546</v>
      </c>
      <c r="V69" s="3" t="s">
        <v>1547</v>
      </c>
      <c r="W69" s="3" t="s">
        <v>1548</v>
      </c>
      <c r="X69" s="3" t="s">
        <v>246</v>
      </c>
      <c r="Y69" s="3" t="s">
        <v>1274</v>
      </c>
      <c r="Z69" s="3" t="s">
        <v>1275</v>
      </c>
      <c r="AA69" s="3" t="s">
        <v>193</v>
      </c>
      <c r="AB69" s="2"/>
    </row>
    <row r="70">
      <c r="C70" s="2" t="s">
        <v>27</v>
      </c>
      <c r="D70" s="3" t="s">
        <v>1546</v>
      </c>
      <c r="E70" s="3" t="s">
        <v>186</v>
      </c>
      <c r="F70" s="2" t="s">
        <v>11</v>
      </c>
      <c r="G70" s="3" t="s">
        <v>30</v>
      </c>
      <c r="H70" s="3" t="s">
        <v>30</v>
      </c>
      <c r="I70" s="3" t="s">
        <v>31</v>
      </c>
      <c r="J70" s="3" t="s">
        <v>1549</v>
      </c>
      <c r="K70" s="3" t="s">
        <v>1550</v>
      </c>
      <c r="L70" s="2" t="s">
        <v>17</v>
      </c>
      <c r="M70" s="2" t="s">
        <v>18</v>
      </c>
      <c r="N70" s="2" t="s">
        <v>19</v>
      </c>
      <c r="O70" s="2" t="s">
        <v>20</v>
      </c>
      <c r="P70" s="3" t="s">
        <v>1551</v>
      </c>
      <c r="Q70" s="2" t="s">
        <v>22</v>
      </c>
      <c r="R70" s="2" t="s">
        <v>23</v>
      </c>
      <c r="S70" s="3" t="s">
        <v>1552</v>
      </c>
      <c r="T70" s="3" t="s">
        <v>1546</v>
      </c>
      <c r="U70" s="3" t="s">
        <v>1553</v>
      </c>
      <c r="V70" s="3" t="s">
        <v>1554</v>
      </c>
      <c r="W70" s="3" t="s">
        <v>1555</v>
      </c>
      <c r="X70" s="3" t="s">
        <v>246</v>
      </c>
      <c r="Y70" s="3" t="s">
        <v>1274</v>
      </c>
      <c r="Z70" s="3" t="s">
        <v>1275</v>
      </c>
      <c r="AA70" s="3" t="s">
        <v>193</v>
      </c>
      <c r="AB70" s="2"/>
    </row>
    <row r="71">
      <c r="C71" s="2" t="s">
        <v>27</v>
      </c>
      <c r="D71" s="3" t="s">
        <v>1553</v>
      </c>
      <c r="E71" s="3" t="s">
        <v>186</v>
      </c>
      <c r="F71" s="2" t="s">
        <v>11</v>
      </c>
      <c r="G71" s="3" t="s">
        <v>30</v>
      </c>
      <c r="H71" s="3" t="s">
        <v>30</v>
      </c>
      <c r="I71" s="3" t="s">
        <v>31</v>
      </c>
      <c r="J71" s="3" t="s">
        <v>1556</v>
      </c>
      <c r="K71" s="3" t="s">
        <v>1557</v>
      </c>
      <c r="L71" s="2" t="s">
        <v>17</v>
      </c>
      <c r="M71" s="2" t="s">
        <v>18</v>
      </c>
      <c r="N71" s="2" t="s">
        <v>19</v>
      </c>
      <c r="O71" s="2" t="s">
        <v>20</v>
      </c>
      <c r="P71" s="3" t="s">
        <v>1558</v>
      </c>
      <c r="Q71" s="2" t="s">
        <v>22</v>
      </c>
      <c r="R71" s="2" t="s">
        <v>23</v>
      </c>
      <c r="S71" s="3" t="s">
        <v>1559</v>
      </c>
      <c r="T71" s="3" t="s">
        <v>1553</v>
      </c>
      <c r="U71" s="3" t="s">
        <v>1560</v>
      </c>
      <c r="V71" s="3" t="s">
        <v>1561</v>
      </c>
      <c r="W71" s="3" t="s">
        <v>1562</v>
      </c>
      <c r="X71" s="3" t="s">
        <v>246</v>
      </c>
      <c r="Y71" s="3" t="s">
        <v>1274</v>
      </c>
      <c r="Z71" s="3" t="s">
        <v>1275</v>
      </c>
      <c r="AA71" s="3" t="s">
        <v>193</v>
      </c>
      <c r="AB71" s="2"/>
    </row>
    <row r="72">
      <c r="C72" s="2" t="s">
        <v>27</v>
      </c>
      <c r="D72" s="3" t="s">
        <v>1560</v>
      </c>
      <c r="E72" s="3" t="s">
        <v>186</v>
      </c>
      <c r="F72" s="2" t="s">
        <v>11</v>
      </c>
      <c r="G72" s="3" t="s">
        <v>30</v>
      </c>
      <c r="H72" s="3" t="s">
        <v>30</v>
      </c>
      <c r="I72" s="3" t="s">
        <v>31</v>
      </c>
      <c r="J72" s="3" t="s">
        <v>1563</v>
      </c>
      <c r="K72" s="3" t="s">
        <v>1564</v>
      </c>
      <c r="L72" s="2" t="s">
        <v>17</v>
      </c>
      <c r="M72" s="2" t="s">
        <v>18</v>
      </c>
      <c r="N72" s="2" t="s">
        <v>19</v>
      </c>
      <c r="O72" s="2" t="s">
        <v>20</v>
      </c>
      <c r="P72" s="3" t="s">
        <v>1565</v>
      </c>
      <c r="Q72" s="2" t="s">
        <v>22</v>
      </c>
      <c r="R72" s="2" t="s">
        <v>23</v>
      </c>
      <c r="S72" s="3" t="s">
        <v>1566</v>
      </c>
      <c r="T72" s="3" t="s">
        <v>1560</v>
      </c>
      <c r="U72" s="3" t="s">
        <v>1567</v>
      </c>
      <c r="V72" s="3" t="s">
        <v>1568</v>
      </c>
      <c r="W72" s="3" t="s">
        <v>1569</v>
      </c>
      <c r="X72" s="3" t="s">
        <v>246</v>
      </c>
      <c r="Y72" s="3" t="s">
        <v>1274</v>
      </c>
      <c r="Z72" s="3" t="s">
        <v>1275</v>
      </c>
      <c r="AA72" s="3" t="s">
        <v>193</v>
      </c>
      <c r="AB72" s="2"/>
    </row>
    <row r="73">
      <c r="C73" s="2" t="s">
        <v>27</v>
      </c>
      <c r="D73" s="3" t="s">
        <v>1567</v>
      </c>
      <c r="E73" s="3" t="s">
        <v>186</v>
      </c>
      <c r="F73" s="2" t="s">
        <v>11</v>
      </c>
      <c r="G73" s="3" t="s">
        <v>30</v>
      </c>
      <c r="H73" s="3" t="s">
        <v>30</v>
      </c>
      <c r="I73" s="3" t="s">
        <v>31</v>
      </c>
      <c r="J73" s="3" t="s">
        <v>1570</v>
      </c>
      <c r="K73" s="3" t="s">
        <v>1571</v>
      </c>
      <c r="L73" s="2" t="s">
        <v>17</v>
      </c>
      <c r="M73" s="2" t="s">
        <v>18</v>
      </c>
      <c r="N73" s="2" t="s">
        <v>19</v>
      </c>
      <c r="O73" s="2" t="s">
        <v>20</v>
      </c>
      <c r="P73" s="3" t="s">
        <v>1572</v>
      </c>
      <c r="Q73" s="2" t="s">
        <v>22</v>
      </c>
      <c r="R73" s="2" t="s">
        <v>23</v>
      </c>
      <c r="S73" s="3" t="s">
        <v>1573</v>
      </c>
      <c r="T73" s="3" t="s">
        <v>1567</v>
      </c>
      <c r="U73" s="3" t="s">
        <v>1574</v>
      </c>
      <c r="V73" s="3" t="s">
        <v>1575</v>
      </c>
      <c r="W73" s="3" t="s">
        <v>1576</v>
      </c>
      <c r="X73" s="3" t="s">
        <v>246</v>
      </c>
      <c r="Y73" s="3" t="s">
        <v>1274</v>
      </c>
      <c r="Z73" s="3" t="s">
        <v>1275</v>
      </c>
      <c r="AA73" s="3" t="s">
        <v>193</v>
      </c>
      <c r="AB73" s="2"/>
    </row>
    <row r="74">
      <c r="C74" s="2" t="s">
        <v>27</v>
      </c>
      <c r="D74" s="3" t="s">
        <v>1574</v>
      </c>
      <c r="E74" s="3" t="s">
        <v>186</v>
      </c>
      <c r="F74" s="2" t="s">
        <v>11</v>
      </c>
      <c r="G74" s="3" t="s">
        <v>30</v>
      </c>
      <c r="H74" s="3" t="s">
        <v>30</v>
      </c>
      <c r="I74" s="3" t="s">
        <v>31</v>
      </c>
      <c r="J74" s="3" t="s">
        <v>1577</v>
      </c>
      <c r="K74" s="3" t="s">
        <v>1578</v>
      </c>
      <c r="L74" s="2" t="s">
        <v>17</v>
      </c>
      <c r="M74" s="2" t="s">
        <v>18</v>
      </c>
      <c r="N74" s="2" t="s">
        <v>19</v>
      </c>
      <c r="O74" s="2" t="s">
        <v>20</v>
      </c>
      <c r="P74" s="3" t="s">
        <v>1579</v>
      </c>
      <c r="Q74" s="2" t="s">
        <v>22</v>
      </c>
      <c r="R74" s="2" t="s">
        <v>23</v>
      </c>
      <c r="S74" s="3" t="s">
        <v>1580</v>
      </c>
      <c r="T74" s="3" t="s">
        <v>1574</v>
      </c>
      <c r="U74" s="3" t="s">
        <v>1581</v>
      </c>
      <c r="V74" s="3" t="s">
        <v>1582</v>
      </c>
      <c r="W74" s="3" t="s">
        <v>1583</v>
      </c>
      <c r="X74" s="3" t="s">
        <v>246</v>
      </c>
      <c r="Y74" s="3" t="s">
        <v>1274</v>
      </c>
      <c r="Z74" s="3" t="s">
        <v>1275</v>
      </c>
      <c r="AA74" s="3" t="s">
        <v>193</v>
      </c>
      <c r="AB74" s="2"/>
    </row>
    <row r="75">
      <c r="C75" s="2" t="s">
        <v>27</v>
      </c>
      <c r="D75" s="3" t="s">
        <v>1581</v>
      </c>
      <c r="E75" s="3" t="s">
        <v>186</v>
      </c>
      <c r="F75" s="2" t="s">
        <v>11</v>
      </c>
      <c r="G75" s="3" t="s">
        <v>30</v>
      </c>
      <c r="H75" s="3" t="s">
        <v>30</v>
      </c>
      <c r="I75" s="3" t="s">
        <v>31</v>
      </c>
      <c r="J75" s="3" t="s">
        <v>1584</v>
      </c>
      <c r="K75" s="3" t="s">
        <v>1585</v>
      </c>
      <c r="L75" s="2" t="s">
        <v>17</v>
      </c>
      <c r="M75" s="2" t="s">
        <v>18</v>
      </c>
      <c r="N75" s="2" t="s">
        <v>19</v>
      </c>
      <c r="O75" s="2" t="s">
        <v>20</v>
      </c>
      <c r="P75" s="3" t="s">
        <v>1586</v>
      </c>
      <c r="Q75" s="2" t="s">
        <v>22</v>
      </c>
      <c r="R75" s="2" t="s">
        <v>23</v>
      </c>
      <c r="S75" s="3" t="s">
        <v>1587</v>
      </c>
      <c r="T75" s="3" t="s">
        <v>1581</v>
      </c>
      <c r="U75" s="3" t="s">
        <v>1588</v>
      </c>
      <c r="V75" s="3" t="s">
        <v>1589</v>
      </c>
      <c r="W75" s="3" t="s">
        <v>1590</v>
      </c>
      <c r="X75" s="3" t="s">
        <v>246</v>
      </c>
      <c r="Y75" s="3" t="s">
        <v>1274</v>
      </c>
      <c r="Z75" s="3" t="s">
        <v>1275</v>
      </c>
      <c r="AA75" s="3" t="s">
        <v>193</v>
      </c>
      <c r="AB75" s="2"/>
    </row>
    <row r="76">
      <c r="C76" s="2" t="s">
        <v>27</v>
      </c>
      <c r="D76" s="3" t="s">
        <v>1588</v>
      </c>
      <c r="E76" s="3" t="s">
        <v>186</v>
      </c>
      <c r="F76" s="2" t="s">
        <v>11</v>
      </c>
      <c r="G76" s="3" t="s">
        <v>30</v>
      </c>
      <c r="H76" s="3" t="s">
        <v>30</v>
      </c>
      <c r="I76" s="3" t="s">
        <v>31</v>
      </c>
      <c r="J76" s="3" t="s">
        <v>1591</v>
      </c>
      <c r="K76" s="3" t="s">
        <v>1592</v>
      </c>
      <c r="L76" s="2" t="s">
        <v>17</v>
      </c>
      <c r="M76" s="2" t="s">
        <v>18</v>
      </c>
      <c r="N76" s="2" t="s">
        <v>19</v>
      </c>
      <c r="O76" s="2" t="s">
        <v>20</v>
      </c>
      <c r="P76" s="3" t="s">
        <v>1593</v>
      </c>
      <c r="Q76" s="2" t="s">
        <v>22</v>
      </c>
      <c r="R76" s="2" t="s">
        <v>23</v>
      </c>
      <c r="S76" s="3" t="s">
        <v>1594</v>
      </c>
      <c r="T76" s="3" t="s">
        <v>1588</v>
      </c>
      <c r="U76" s="3" t="s">
        <v>1595</v>
      </c>
      <c r="V76" s="3" t="s">
        <v>1596</v>
      </c>
      <c r="W76" s="3" t="s">
        <v>1597</v>
      </c>
      <c r="X76" s="3" t="s">
        <v>246</v>
      </c>
      <c r="Y76" s="3" t="s">
        <v>1274</v>
      </c>
      <c r="Z76" s="3" t="s">
        <v>1275</v>
      </c>
      <c r="AA76" s="3" t="s">
        <v>193</v>
      </c>
      <c r="AB76" s="2"/>
    </row>
    <row r="77">
      <c r="C77" s="2" t="s">
        <v>27</v>
      </c>
      <c r="D77" s="3" t="s">
        <v>1595</v>
      </c>
      <c r="E77" s="3" t="s">
        <v>186</v>
      </c>
      <c r="F77" s="2" t="s">
        <v>11</v>
      </c>
      <c r="G77" s="3" t="s">
        <v>30</v>
      </c>
      <c r="H77" s="3" t="s">
        <v>30</v>
      </c>
      <c r="I77" s="3" t="s">
        <v>31</v>
      </c>
      <c r="J77" s="3" t="s">
        <v>1598</v>
      </c>
      <c r="K77" s="3" t="s">
        <v>1599</v>
      </c>
      <c r="L77" s="2" t="s">
        <v>17</v>
      </c>
      <c r="M77" s="2" t="s">
        <v>18</v>
      </c>
      <c r="N77" s="2" t="s">
        <v>19</v>
      </c>
      <c r="O77" s="2" t="s">
        <v>20</v>
      </c>
      <c r="P77" s="3" t="s">
        <v>1600</v>
      </c>
      <c r="Q77" s="2" t="s">
        <v>22</v>
      </c>
      <c r="R77" s="2" t="s">
        <v>23</v>
      </c>
      <c r="S77" s="3" t="s">
        <v>1601</v>
      </c>
      <c r="T77" s="3" t="s">
        <v>1595</v>
      </c>
      <c r="U77" s="3" t="s">
        <v>1602</v>
      </c>
      <c r="V77" s="3" t="s">
        <v>1603</v>
      </c>
      <c r="W77" s="3" t="s">
        <v>1604</v>
      </c>
      <c r="X77" s="3" t="s">
        <v>246</v>
      </c>
      <c r="Y77" s="3" t="s">
        <v>1274</v>
      </c>
      <c r="Z77" s="3" t="s">
        <v>1275</v>
      </c>
      <c r="AA77" s="3" t="s">
        <v>193</v>
      </c>
      <c r="AB77" s="2"/>
    </row>
    <row r="78">
      <c r="C78" s="2" t="s">
        <v>240</v>
      </c>
      <c r="D78" s="3" t="s">
        <v>1602</v>
      </c>
      <c r="E78" s="3" t="s">
        <v>186</v>
      </c>
      <c r="F78" s="2" t="s">
        <v>11</v>
      </c>
      <c r="G78" s="3" t="s">
        <v>30</v>
      </c>
      <c r="H78" s="3" t="s">
        <v>31</v>
      </c>
      <c r="I78" s="3" t="s">
        <v>31</v>
      </c>
      <c r="J78" s="3" t="s">
        <v>1605</v>
      </c>
      <c r="K78" s="3" t="s">
        <v>1606</v>
      </c>
      <c r="L78" s="2" t="s">
        <v>17</v>
      </c>
      <c r="M78" s="2" t="s">
        <v>18</v>
      </c>
      <c r="N78" s="2" t="s">
        <v>19</v>
      </c>
      <c r="O78" s="2" t="s">
        <v>20</v>
      </c>
      <c r="P78" s="3" t="s">
        <v>1607</v>
      </c>
      <c r="Q78" s="2" t="s">
        <v>22</v>
      </c>
      <c r="R78" s="2" t="s">
        <v>23</v>
      </c>
      <c r="S78" s="3" t="s">
        <v>1608</v>
      </c>
      <c r="T78" s="3" t="s">
        <v>1602</v>
      </c>
      <c r="U78" s="3" t="s">
        <v>457</v>
      </c>
      <c r="V78" s="3" t="s">
        <v>1603</v>
      </c>
      <c r="W78" s="3" t="s">
        <v>1604</v>
      </c>
      <c r="X78" s="3" t="s">
        <v>246</v>
      </c>
      <c r="Y78" s="3" t="s">
        <v>465</v>
      </c>
      <c r="Z78" s="3" t="s">
        <v>466</v>
      </c>
      <c r="AA78" s="3" t="s">
        <v>193</v>
      </c>
      <c r="AB78" s="2"/>
    </row>
    <row r="79">
      <c r="C79" s="2" t="s">
        <v>27</v>
      </c>
      <c r="D79" s="3" t="s">
        <v>457</v>
      </c>
      <c r="E79" s="3" t="s">
        <v>186</v>
      </c>
      <c r="F79" s="2" t="s">
        <v>11</v>
      </c>
      <c r="G79" s="3" t="s">
        <v>30</v>
      </c>
      <c r="H79" s="3" t="s">
        <v>31</v>
      </c>
      <c r="I79" s="3" t="s">
        <v>31</v>
      </c>
      <c r="J79" s="3" t="s">
        <v>458</v>
      </c>
      <c r="K79" s="3" t="s">
        <v>459</v>
      </c>
      <c r="L79" s="2" t="s">
        <v>17</v>
      </c>
      <c r="M79" s="2" t="s">
        <v>18</v>
      </c>
      <c r="N79" s="2" t="s">
        <v>19</v>
      </c>
      <c r="O79" s="2" t="s">
        <v>20</v>
      </c>
      <c r="P79" s="3" t="s">
        <v>460</v>
      </c>
      <c r="Q79" s="2" t="s">
        <v>22</v>
      </c>
      <c r="R79" s="2" t="s">
        <v>23</v>
      </c>
      <c r="S79" s="3" t="s">
        <v>461</v>
      </c>
      <c r="T79" s="3" t="s">
        <v>457</v>
      </c>
      <c r="U79" s="3" t="s">
        <v>462</v>
      </c>
      <c r="V79" s="3" t="s">
        <v>463</v>
      </c>
      <c r="W79" s="3" t="s">
        <v>464</v>
      </c>
      <c r="X79" s="3" t="s">
        <v>246</v>
      </c>
      <c r="Y79" s="3" t="s">
        <v>465</v>
      </c>
      <c r="Z79" s="3" t="s">
        <v>466</v>
      </c>
      <c r="AA79" s="3" t="s">
        <v>193</v>
      </c>
      <c r="AB79" s="2"/>
    </row>
    <row r="80">
      <c r="C80" s="2" t="s">
        <v>27</v>
      </c>
      <c r="D80" s="3" t="s">
        <v>462</v>
      </c>
      <c r="E80" s="3" t="s">
        <v>186</v>
      </c>
      <c r="F80" s="2" t="s">
        <v>11</v>
      </c>
      <c r="G80" s="3" t="s">
        <v>30</v>
      </c>
      <c r="H80" s="3" t="s">
        <v>31</v>
      </c>
      <c r="I80" s="3" t="s">
        <v>31</v>
      </c>
      <c r="J80" s="3" t="s">
        <v>500</v>
      </c>
      <c r="K80" s="3" t="s">
        <v>501</v>
      </c>
      <c r="L80" s="2" t="s">
        <v>17</v>
      </c>
      <c r="M80" s="2" t="s">
        <v>18</v>
      </c>
      <c r="N80" s="2" t="s">
        <v>19</v>
      </c>
      <c r="O80" s="2" t="s">
        <v>20</v>
      </c>
      <c r="P80" s="3" t="s">
        <v>502</v>
      </c>
      <c r="Q80" s="2" t="s">
        <v>22</v>
      </c>
      <c r="R80" s="2" t="s">
        <v>23</v>
      </c>
      <c r="S80" s="3" t="s">
        <v>503</v>
      </c>
      <c r="T80" s="3" t="s">
        <v>462</v>
      </c>
      <c r="U80" s="3" t="s">
        <v>504</v>
      </c>
      <c r="V80" s="3" t="s">
        <v>505</v>
      </c>
      <c r="W80" s="3" t="s">
        <v>506</v>
      </c>
      <c r="X80" s="3" t="s">
        <v>246</v>
      </c>
      <c r="Y80" s="3" t="s">
        <v>465</v>
      </c>
      <c r="Z80" s="3" t="s">
        <v>466</v>
      </c>
      <c r="AA80" s="3" t="s">
        <v>193</v>
      </c>
      <c r="AB80" s="2"/>
    </row>
    <row r="81">
      <c r="C81" s="2" t="s">
        <v>27</v>
      </c>
      <c r="D81" s="3" t="s">
        <v>504</v>
      </c>
      <c r="E81" s="3" t="s">
        <v>186</v>
      </c>
      <c r="F81" s="2" t="s">
        <v>11</v>
      </c>
      <c r="G81" s="3" t="s">
        <v>30</v>
      </c>
      <c r="H81" s="3" t="s">
        <v>31</v>
      </c>
      <c r="I81" s="3" t="s">
        <v>31</v>
      </c>
      <c r="J81" s="3" t="s">
        <v>507</v>
      </c>
      <c r="K81" s="3" t="s">
        <v>508</v>
      </c>
      <c r="L81" s="2" t="s">
        <v>17</v>
      </c>
      <c r="M81" s="2" t="s">
        <v>18</v>
      </c>
      <c r="N81" s="2" t="s">
        <v>19</v>
      </c>
      <c r="O81" s="2" t="s">
        <v>20</v>
      </c>
      <c r="P81" s="3" t="s">
        <v>509</v>
      </c>
      <c r="Q81" s="2" t="s">
        <v>22</v>
      </c>
      <c r="R81" s="2" t="s">
        <v>23</v>
      </c>
      <c r="S81" s="3" t="s">
        <v>510</v>
      </c>
      <c r="T81" s="3" t="s">
        <v>504</v>
      </c>
      <c r="U81" s="3" t="s">
        <v>511</v>
      </c>
      <c r="V81" s="3" t="s">
        <v>512</v>
      </c>
      <c r="W81" s="3" t="s">
        <v>513</v>
      </c>
      <c r="X81" s="3" t="s">
        <v>246</v>
      </c>
      <c r="Y81" s="3" t="s">
        <v>465</v>
      </c>
      <c r="Z81" s="3" t="s">
        <v>466</v>
      </c>
      <c r="AA81" s="3" t="s">
        <v>193</v>
      </c>
      <c r="AB81" s="2"/>
    </row>
    <row r="82">
      <c r="C82" s="2" t="s">
        <v>27</v>
      </c>
      <c r="D82" s="3" t="s">
        <v>511</v>
      </c>
      <c r="E82" s="3" t="s">
        <v>186</v>
      </c>
      <c r="F82" s="2" t="s">
        <v>11</v>
      </c>
      <c r="G82" s="3" t="s">
        <v>30</v>
      </c>
      <c r="H82" s="3" t="s">
        <v>31</v>
      </c>
      <c r="I82" s="3" t="s">
        <v>31</v>
      </c>
      <c r="J82" s="3" t="s">
        <v>514</v>
      </c>
      <c r="K82" s="3" t="s">
        <v>515</v>
      </c>
      <c r="L82" s="2" t="s">
        <v>17</v>
      </c>
      <c r="M82" s="2" t="s">
        <v>18</v>
      </c>
      <c r="N82" s="2" t="s">
        <v>19</v>
      </c>
      <c r="O82" s="2" t="s">
        <v>20</v>
      </c>
      <c r="P82" s="3" t="s">
        <v>516</v>
      </c>
      <c r="Q82" s="2" t="s">
        <v>22</v>
      </c>
      <c r="R82" s="2" t="s">
        <v>23</v>
      </c>
      <c r="S82" s="3" t="s">
        <v>517</v>
      </c>
      <c r="T82" s="3" t="s">
        <v>511</v>
      </c>
      <c r="U82" s="3" t="s">
        <v>518</v>
      </c>
      <c r="V82" s="3" t="s">
        <v>519</v>
      </c>
      <c r="W82" s="3" t="s">
        <v>520</v>
      </c>
      <c r="X82" s="3" t="s">
        <v>246</v>
      </c>
      <c r="Y82" s="3" t="s">
        <v>465</v>
      </c>
      <c r="Z82" s="3" t="s">
        <v>466</v>
      </c>
      <c r="AA82" s="3" t="s">
        <v>193</v>
      </c>
      <c r="AB82" s="2"/>
    </row>
    <row r="83">
      <c r="C83" s="2" t="s">
        <v>27</v>
      </c>
      <c r="D83" s="3" t="s">
        <v>518</v>
      </c>
      <c r="E83" s="3" t="s">
        <v>186</v>
      </c>
      <c r="F83" s="2" t="s">
        <v>11</v>
      </c>
      <c r="G83" s="3" t="s">
        <v>30</v>
      </c>
      <c r="H83" s="3" t="s">
        <v>30</v>
      </c>
      <c r="I83" s="3" t="s">
        <v>31</v>
      </c>
      <c r="J83" s="3" t="s">
        <v>522</v>
      </c>
      <c r="K83" s="3" t="s">
        <v>523</v>
      </c>
      <c r="L83" s="2" t="s">
        <v>17</v>
      </c>
      <c r="M83" s="2" t="s">
        <v>18</v>
      </c>
      <c r="N83" s="2" t="s">
        <v>19</v>
      </c>
      <c r="O83" s="2" t="s">
        <v>20</v>
      </c>
      <c r="P83" s="3" t="s">
        <v>524</v>
      </c>
      <c r="Q83" s="2" t="s">
        <v>22</v>
      </c>
      <c r="R83" s="2" t="s">
        <v>23</v>
      </c>
      <c r="S83" s="3" t="s">
        <v>525</v>
      </c>
      <c r="T83" s="3" t="s">
        <v>518</v>
      </c>
      <c r="U83" s="3" t="s">
        <v>526</v>
      </c>
      <c r="V83" s="3" t="s">
        <v>542</v>
      </c>
      <c r="W83" s="3" t="s">
        <v>527</v>
      </c>
      <c r="X83" s="3" t="s">
        <v>246</v>
      </c>
      <c r="Y83" s="3" t="s">
        <v>465</v>
      </c>
      <c r="Z83" s="3" t="s">
        <v>466</v>
      </c>
      <c r="AA83" s="3" t="s">
        <v>193</v>
      </c>
      <c r="AB83" s="2"/>
    </row>
    <row r="84">
      <c r="C84" s="2" t="s">
        <v>240</v>
      </c>
      <c r="D84" s="3" t="s">
        <v>526</v>
      </c>
      <c r="E84" s="3" t="s">
        <v>186</v>
      </c>
      <c r="F84" s="2" t="s">
        <v>11</v>
      </c>
      <c r="G84" s="3" t="s">
        <v>30</v>
      </c>
      <c r="H84" s="3" t="s">
        <v>31</v>
      </c>
      <c r="I84" s="3" t="s">
        <v>31</v>
      </c>
      <c r="J84" s="3" t="s">
        <v>538</v>
      </c>
      <c r="K84" s="3" t="s">
        <v>539</v>
      </c>
      <c r="L84" s="2" t="s">
        <v>17</v>
      </c>
      <c r="M84" s="2" t="s">
        <v>18</v>
      </c>
      <c r="N84" s="2" t="s">
        <v>19</v>
      </c>
      <c r="O84" s="2" t="s">
        <v>20</v>
      </c>
      <c r="P84" s="3" t="s">
        <v>540</v>
      </c>
      <c r="Q84" s="2" t="s">
        <v>22</v>
      </c>
      <c r="R84" s="2" t="s">
        <v>23</v>
      </c>
      <c r="S84" s="3" t="s">
        <v>541</v>
      </c>
      <c r="T84" s="3" t="s">
        <v>526</v>
      </c>
      <c r="U84" s="3" t="s">
        <v>528</v>
      </c>
      <c r="V84" s="3" t="s">
        <v>542</v>
      </c>
      <c r="W84" s="3" t="s">
        <v>527</v>
      </c>
      <c r="X84" s="3" t="s">
        <v>246</v>
      </c>
      <c r="Y84" s="3" t="s">
        <v>536</v>
      </c>
      <c r="Z84" s="3" t="s">
        <v>537</v>
      </c>
      <c r="AA84" s="3" t="s">
        <v>193</v>
      </c>
      <c r="AB84" s="2"/>
    </row>
    <row r="85">
      <c r="A85" s="2">
        <v>8.0</v>
      </c>
      <c r="B85" s="2" t="s">
        <v>1091</v>
      </c>
      <c r="C85" s="2" t="s">
        <v>8</v>
      </c>
      <c r="D85" s="2" t="s">
        <v>9</v>
      </c>
      <c r="E85" s="2" t="s">
        <v>165</v>
      </c>
      <c r="F85" s="2" t="s">
        <v>11</v>
      </c>
      <c r="G85" s="2" t="s">
        <v>12</v>
      </c>
      <c r="H85" s="2" t="s">
        <v>13</v>
      </c>
      <c r="I85" s="2" t="s">
        <v>14</v>
      </c>
      <c r="J85" s="2" t="s">
        <v>15</v>
      </c>
      <c r="K85" s="2" t="s">
        <v>16</v>
      </c>
      <c r="L85" s="2" t="s">
        <v>17</v>
      </c>
      <c r="M85" s="2" t="s">
        <v>18</v>
      </c>
      <c r="N85" s="2" t="s">
        <v>19</v>
      </c>
      <c r="O85" s="2" t="s">
        <v>20</v>
      </c>
      <c r="P85" s="2" t="s">
        <v>21</v>
      </c>
      <c r="Q85" s="2" t="s">
        <v>22</v>
      </c>
      <c r="R85" s="2" t="s">
        <v>23</v>
      </c>
      <c r="S85" s="2" t="s">
        <v>24</v>
      </c>
      <c r="T85" s="2" t="s">
        <v>25</v>
      </c>
      <c r="U85" s="2" t="s">
        <v>26</v>
      </c>
      <c r="V85" s="2" t="s">
        <v>10</v>
      </c>
      <c r="W85" s="2" t="s">
        <v>167</v>
      </c>
      <c r="X85" s="2" t="s">
        <v>184</v>
      </c>
      <c r="Y85" s="2" t="s">
        <v>168</v>
      </c>
      <c r="Z85" s="2" t="s">
        <v>170</v>
      </c>
      <c r="AA85" s="2"/>
      <c r="AB85" s="2"/>
    </row>
    <row r="86">
      <c r="C86" s="46" t="s">
        <v>27</v>
      </c>
      <c r="D86" s="47" t="s">
        <v>1609</v>
      </c>
      <c r="E86" s="47" t="s">
        <v>186</v>
      </c>
      <c r="F86" s="46" t="s">
        <v>11</v>
      </c>
      <c r="G86" s="47" t="s">
        <v>30</v>
      </c>
      <c r="H86" s="47" t="s">
        <v>31</v>
      </c>
      <c r="I86" s="47" t="s">
        <v>31</v>
      </c>
      <c r="J86" s="47" t="s">
        <v>1610</v>
      </c>
      <c r="K86" s="47" t="s">
        <v>1611</v>
      </c>
      <c r="L86" s="46" t="s">
        <v>17</v>
      </c>
      <c r="M86" s="46" t="s">
        <v>18</v>
      </c>
      <c r="N86" s="46" t="s">
        <v>19</v>
      </c>
      <c r="O86" s="46" t="s">
        <v>20</v>
      </c>
      <c r="P86" s="47" t="s">
        <v>1612</v>
      </c>
      <c r="Q86" s="46" t="s">
        <v>22</v>
      </c>
      <c r="R86" s="46" t="s">
        <v>23</v>
      </c>
      <c r="S86" s="47" t="s">
        <v>1613</v>
      </c>
      <c r="T86" s="47" t="s">
        <v>1609</v>
      </c>
      <c r="U86" s="47" t="s">
        <v>1614</v>
      </c>
      <c r="V86" s="47" t="s">
        <v>1615</v>
      </c>
      <c r="W86" s="47" t="s">
        <v>1616</v>
      </c>
      <c r="X86" s="47" t="s">
        <v>193</v>
      </c>
      <c r="Y86" s="47" t="s">
        <v>1617</v>
      </c>
      <c r="Z86" s="47" t="s">
        <v>1618</v>
      </c>
      <c r="AA86" s="46"/>
      <c r="AB86" s="46"/>
    </row>
    <row r="87">
      <c r="C87" s="46" t="s">
        <v>27</v>
      </c>
      <c r="D87" s="47" t="s">
        <v>1614</v>
      </c>
      <c r="E87" s="47" t="s">
        <v>186</v>
      </c>
      <c r="F87" s="46" t="s">
        <v>11</v>
      </c>
      <c r="G87" s="47" t="s">
        <v>30</v>
      </c>
      <c r="H87" s="47" t="s">
        <v>31</v>
      </c>
      <c r="I87" s="47" t="s">
        <v>31</v>
      </c>
      <c r="J87" s="47" t="s">
        <v>1619</v>
      </c>
      <c r="K87" s="47" t="s">
        <v>1620</v>
      </c>
      <c r="L87" s="46" t="s">
        <v>17</v>
      </c>
      <c r="M87" s="46" t="s">
        <v>18</v>
      </c>
      <c r="N87" s="46" t="s">
        <v>19</v>
      </c>
      <c r="O87" s="46" t="s">
        <v>20</v>
      </c>
      <c r="P87" s="47" t="s">
        <v>1621</v>
      </c>
      <c r="Q87" s="46" t="s">
        <v>22</v>
      </c>
      <c r="R87" s="46" t="s">
        <v>23</v>
      </c>
      <c r="S87" s="47" t="s">
        <v>1622</v>
      </c>
      <c r="T87" s="47" t="s">
        <v>1614</v>
      </c>
      <c r="U87" s="47" t="s">
        <v>1623</v>
      </c>
      <c r="V87" s="47" t="s">
        <v>1624</v>
      </c>
      <c r="W87" s="47" t="s">
        <v>1625</v>
      </c>
      <c r="X87" s="47" t="s">
        <v>193</v>
      </c>
      <c r="Y87" s="47" t="s">
        <v>1617</v>
      </c>
      <c r="Z87" s="47" t="s">
        <v>1618</v>
      </c>
      <c r="AA87" s="46"/>
      <c r="AB87" s="46"/>
    </row>
    <row r="88">
      <c r="C88" s="46" t="s">
        <v>27</v>
      </c>
      <c r="D88" s="47" t="s">
        <v>1623</v>
      </c>
      <c r="E88" s="47" t="s">
        <v>186</v>
      </c>
      <c r="F88" s="46" t="s">
        <v>11</v>
      </c>
      <c r="G88" s="47" t="s">
        <v>30</v>
      </c>
      <c r="H88" s="47" t="s">
        <v>31</v>
      </c>
      <c r="I88" s="47" t="s">
        <v>31</v>
      </c>
      <c r="J88" s="47" t="s">
        <v>1626</v>
      </c>
      <c r="K88" s="47" t="s">
        <v>1627</v>
      </c>
      <c r="L88" s="46" t="s">
        <v>17</v>
      </c>
      <c r="M88" s="46" t="s">
        <v>18</v>
      </c>
      <c r="N88" s="46" t="s">
        <v>19</v>
      </c>
      <c r="O88" s="46" t="s">
        <v>20</v>
      </c>
      <c r="P88" s="47" t="s">
        <v>1628</v>
      </c>
      <c r="Q88" s="46" t="s">
        <v>22</v>
      </c>
      <c r="R88" s="46" t="s">
        <v>23</v>
      </c>
      <c r="S88" s="47" t="s">
        <v>1629</v>
      </c>
      <c r="T88" s="47" t="s">
        <v>1623</v>
      </c>
      <c r="U88" s="47" t="s">
        <v>1630</v>
      </c>
      <c r="V88" s="47" t="s">
        <v>1631</v>
      </c>
      <c r="W88" s="47" t="s">
        <v>1632</v>
      </c>
      <c r="X88" s="47" t="s">
        <v>193</v>
      </c>
      <c r="Y88" s="47" t="s">
        <v>1617</v>
      </c>
      <c r="Z88" s="47" t="s">
        <v>1618</v>
      </c>
    </row>
    <row r="89">
      <c r="C89" s="46" t="s">
        <v>27</v>
      </c>
      <c r="D89" s="47" t="s">
        <v>1630</v>
      </c>
      <c r="E89" s="47" t="s">
        <v>186</v>
      </c>
      <c r="F89" s="46" t="s">
        <v>11</v>
      </c>
      <c r="G89" s="47" t="s">
        <v>30</v>
      </c>
      <c r="H89" s="47" t="s">
        <v>31</v>
      </c>
      <c r="I89" s="47" t="s">
        <v>31</v>
      </c>
      <c r="J89" s="47" t="s">
        <v>1633</v>
      </c>
      <c r="K89" s="47" t="s">
        <v>1634</v>
      </c>
      <c r="L89" s="46" t="s">
        <v>17</v>
      </c>
      <c r="M89" s="46" t="s">
        <v>18</v>
      </c>
      <c r="N89" s="46" t="s">
        <v>19</v>
      </c>
      <c r="O89" s="46" t="s">
        <v>20</v>
      </c>
      <c r="P89" s="47" t="s">
        <v>1635</v>
      </c>
      <c r="Q89" s="46" t="s">
        <v>22</v>
      </c>
      <c r="R89" s="46" t="s">
        <v>23</v>
      </c>
      <c r="S89" s="47" t="s">
        <v>1636</v>
      </c>
      <c r="T89" s="47" t="s">
        <v>1630</v>
      </c>
      <c r="U89" s="47" t="s">
        <v>1637</v>
      </c>
      <c r="V89" s="47" t="s">
        <v>1638</v>
      </c>
      <c r="W89" s="47" t="s">
        <v>1639</v>
      </c>
      <c r="X89" s="47" t="s">
        <v>193</v>
      </c>
      <c r="Y89" s="47" t="s">
        <v>1617</v>
      </c>
      <c r="Z89" s="47" t="s">
        <v>1618</v>
      </c>
      <c r="AA89" s="46"/>
      <c r="AB89" s="46"/>
    </row>
    <row r="90">
      <c r="C90" s="46" t="s">
        <v>27</v>
      </c>
      <c r="D90" s="47" t="s">
        <v>1637</v>
      </c>
      <c r="E90" s="48" t="s">
        <v>186</v>
      </c>
      <c r="F90" s="46" t="s">
        <v>11</v>
      </c>
      <c r="G90" s="47" t="s">
        <v>30</v>
      </c>
      <c r="H90" s="47" t="s">
        <v>31</v>
      </c>
      <c r="I90" s="47" t="s">
        <v>31</v>
      </c>
      <c r="J90" s="47" t="s">
        <v>1640</v>
      </c>
      <c r="K90" s="47" t="s">
        <v>1641</v>
      </c>
      <c r="L90" s="46" t="s">
        <v>17</v>
      </c>
      <c r="M90" s="46" t="s">
        <v>18</v>
      </c>
      <c r="N90" s="46" t="s">
        <v>19</v>
      </c>
      <c r="O90" s="46" t="s">
        <v>20</v>
      </c>
      <c r="P90" s="47" t="s">
        <v>1642</v>
      </c>
      <c r="Q90" s="46" t="s">
        <v>22</v>
      </c>
      <c r="R90" s="46" t="s">
        <v>23</v>
      </c>
      <c r="S90" s="47" t="s">
        <v>1643</v>
      </c>
      <c r="T90" s="47" t="s">
        <v>1637</v>
      </c>
      <c r="U90" s="47" t="s">
        <v>1644</v>
      </c>
      <c r="V90" s="47" t="s">
        <v>1645</v>
      </c>
      <c r="W90" s="3" t="s">
        <v>1646</v>
      </c>
      <c r="X90" s="47" t="s">
        <v>193</v>
      </c>
      <c r="Y90" s="47" t="s">
        <v>1617</v>
      </c>
      <c r="Z90" s="47" t="s">
        <v>1618</v>
      </c>
      <c r="AA90" s="46"/>
      <c r="AB90" s="46"/>
    </row>
    <row r="91">
      <c r="C91" s="46" t="s">
        <v>27</v>
      </c>
      <c r="D91" s="47" t="s">
        <v>1644</v>
      </c>
      <c r="E91" s="47" t="s">
        <v>186</v>
      </c>
      <c r="F91" s="46" t="s">
        <v>11</v>
      </c>
      <c r="G91" s="47" t="s">
        <v>30</v>
      </c>
      <c r="H91" s="47" t="s">
        <v>31</v>
      </c>
      <c r="I91" s="47" t="s">
        <v>31</v>
      </c>
      <c r="J91" s="47" t="s">
        <v>1647</v>
      </c>
      <c r="K91" s="47" t="s">
        <v>1648</v>
      </c>
      <c r="L91" s="46" t="s">
        <v>17</v>
      </c>
      <c r="M91" s="46" t="s">
        <v>18</v>
      </c>
      <c r="N91" s="46" t="s">
        <v>19</v>
      </c>
      <c r="O91" s="46" t="s">
        <v>20</v>
      </c>
      <c r="P91" s="47" t="s">
        <v>1649</v>
      </c>
      <c r="Q91" s="46" t="s">
        <v>22</v>
      </c>
      <c r="R91" s="46" t="s">
        <v>23</v>
      </c>
      <c r="S91" s="47" t="s">
        <v>1650</v>
      </c>
      <c r="T91" s="47" t="s">
        <v>1644</v>
      </c>
      <c r="U91" s="47" t="s">
        <v>1651</v>
      </c>
      <c r="V91" s="3" t="s">
        <v>1652</v>
      </c>
      <c r="W91" s="47" t="s">
        <v>1653</v>
      </c>
      <c r="X91" s="47" t="s">
        <v>193</v>
      </c>
      <c r="Y91" s="47" t="s">
        <v>1617</v>
      </c>
      <c r="Z91" s="47" t="s">
        <v>1618</v>
      </c>
    </row>
    <row r="92">
      <c r="B92" s="46"/>
      <c r="C92" s="46" t="s">
        <v>27</v>
      </c>
      <c r="D92" s="47" t="s">
        <v>1651</v>
      </c>
      <c r="E92" s="48" t="s">
        <v>186</v>
      </c>
      <c r="F92" s="46" t="s">
        <v>11</v>
      </c>
      <c r="G92" s="47" t="s">
        <v>30</v>
      </c>
      <c r="H92" s="47" t="s">
        <v>31</v>
      </c>
      <c r="I92" s="47" t="s">
        <v>31</v>
      </c>
      <c r="J92" s="47" t="s">
        <v>1654</v>
      </c>
      <c r="K92" s="47" t="s">
        <v>1655</v>
      </c>
      <c r="L92" s="46" t="s">
        <v>17</v>
      </c>
      <c r="M92" s="46" t="s">
        <v>18</v>
      </c>
      <c r="N92" s="46" t="s">
        <v>19</v>
      </c>
      <c r="O92" s="46" t="s">
        <v>20</v>
      </c>
      <c r="P92" s="47" t="s">
        <v>1656</v>
      </c>
      <c r="Q92" s="46" t="s">
        <v>22</v>
      </c>
      <c r="R92" s="46" t="s">
        <v>23</v>
      </c>
      <c r="S92" s="47" t="s">
        <v>1657</v>
      </c>
      <c r="T92" s="47" t="s">
        <v>1651</v>
      </c>
      <c r="U92" s="47" t="s">
        <v>1658</v>
      </c>
      <c r="V92" s="3" t="s">
        <v>1659</v>
      </c>
      <c r="W92" s="47" t="s">
        <v>1660</v>
      </c>
      <c r="X92" s="47" t="s">
        <v>193</v>
      </c>
      <c r="Y92" s="47" t="s">
        <v>1617</v>
      </c>
      <c r="Z92" s="47" t="s">
        <v>1618</v>
      </c>
    </row>
    <row r="93">
      <c r="C93" s="46" t="s">
        <v>27</v>
      </c>
      <c r="D93" s="47" t="s">
        <v>1658</v>
      </c>
      <c r="E93" s="47" t="s">
        <v>186</v>
      </c>
      <c r="F93" s="46" t="s">
        <v>11</v>
      </c>
      <c r="G93" s="47" t="s">
        <v>30</v>
      </c>
      <c r="H93" s="47" t="s">
        <v>31</v>
      </c>
      <c r="I93" s="47" t="s">
        <v>31</v>
      </c>
      <c r="J93" s="47" t="s">
        <v>1661</v>
      </c>
      <c r="K93" s="47" t="s">
        <v>1662</v>
      </c>
      <c r="L93" s="46" t="s">
        <v>17</v>
      </c>
      <c r="M93" s="46" t="s">
        <v>18</v>
      </c>
      <c r="N93" s="46" t="s">
        <v>19</v>
      </c>
      <c r="O93" s="46" t="s">
        <v>20</v>
      </c>
      <c r="P93" s="47" t="s">
        <v>1663</v>
      </c>
      <c r="Q93" s="46" t="s">
        <v>22</v>
      </c>
      <c r="R93" s="46" t="s">
        <v>23</v>
      </c>
      <c r="S93" s="47" t="s">
        <v>1664</v>
      </c>
      <c r="T93" s="47" t="s">
        <v>1658</v>
      </c>
      <c r="U93" s="47" t="s">
        <v>1665</v>
      </c>
      <c r="V93" s="47" t="s">
        <v>1666</v>
      </c>
      <c r="W93" s="47" t="s">
        <v>1667</v>
      </c>
      <c r="X93" s="47" t="s">
        <v>193</v>
      </c>
      <c r="Y93" s="47" t="s">
        <v>1617</v>
      </c>
      <c r="Z93" s="47" t="s">
        <v>1618</v>
      </c>
    </row>
    <row r="94">
      <c r="C94" s="5" t="s">
        <v>27</v>
      </c>
      <c r="D94" s="48" t="s">
        <v>1665</v>
      </c>
      <c r="E94" s="48" t="s">
        <v>186</v>
      </c>
      <c r="F94" s="5" t="s">
        <v>11</v>
      </c>
      <c r="G94" s="48" t="s">
        <v>30</v>
      </c>
      <c r="H94" s="48" t="s">
        <v>31</v>
      </c>
      <c r="I94" s="48" t="s">
        <v>31</v>
      </c>
      <c r="J94" s="48" t="s">
        <v>1668</v>
      </c>
      <c r="K94" s="48" t="s">
        <v>1669</v>
      </c>
      <c r="L94" s="5" t="s">
        <v>17</v>
      </c>
      <c r="M94" s="5" t="s">
        <v>18</v>
      </c>
      <c r="N94" s="5" t="s">
        <v>19</v>
      </c>
      <c r="O94" s="5" t="s">
        <v>20</v>
      </c>
      <c r="P94" s="48" t="s">
        <v>1670</v>
      </c>
      <c r="Q94" s="5" t="s">
        <v>22</v>
      </c>
      <c r="R94" s="5" t="s">
        <v>23</v>
      </c>
      <c r="S94" s="48" t="s">
        <v>1671</v>
      </c>
      <c r="T94" s="48" t="s">
        <v>1665</v>
      </c>
      <c r="U94" s="48" t="s">
        <v>1672</v>
      </c>
      <c r="V94" s="48" t="s">
        <v>1673</v>
      </c>
      <c r="W94" s="48" t="s">
        <v>1674</v>
      </c>
      <c r="X94" s="48" t="s">
        <v>193</v>
      </c>
      <c r="Y94" s="47" t="s">
        <v>1617</v>
      </c>
      <c r="Z94" s="47" t="s">
        <v>1618</v>
      </c>
    </row>
    <row r="95">
      <c r="C95" s="5" t="s">
        <v>27</v>
      </c>
      <c r="D95" s="48" t="s">
        <v>1665</v>
      </c>
      <c r="E95" s="48" t="s">
        <v>186</v>
      </c>
      <c r="F95" s="5" t="s">
        <v>11</v>
      </c>
      <c r="G95" s="48" t="s">
        <v>30</v>
      </c>
      <c r="H95" s="48" t="s">
        <v>31</v>
      </c>
      <c r="I95" s="48" t="s">
        <v>31</v>
      </c>
      <c r="J95" s="48" t="s">
        <v>1668</v>
      </c>
      <c r="K95" s="48" t="s">
        <v>1669</v>
      </c>
      <c r="L95" s="5" t="s">
        <v>17</v>
      </c>
      <c r="M95" s="5" t="s">
        <v>18</v>
      </c>
      <c r="N95" s="5" t="s">
        <v>19</v>
      </c>
      <c r="O95" s="5" t="s">
        <v>20</v>
      </c>
      <c r="P95" s="47" t="s">
        <v>1675</v>
      </c>
      <c r="Q95" s="5" t="s">
        <v>22</v>
      </c>
      <c r="R95" s="5" t="s">
        <v>23</v>
      </c>
      <c r="S95" s="48" t="s">
        <v>1671</v>
      </c>
      <c r="T95" s="48" t="s">
        <v>1665</v>
      </c>
      <c r="U95" s="48" t="s">
        <v>1672</v>
      </c>
      <c r="V95" s="3" t="s">
        <v>1676</v>
      </c>
      <c r="W95" s="47" t="s">
        <v>1677</v>
      </c>
      <c r="X95" s="48" t="s">
        <v>193</v>
      </c>
      <c r="Y95" s="47" t="s">
        <v>1617</v>
      </c>
      <c r="Z95" s="47" t="s">
        <v>1618</v>
      </c>
    </row>
    <row r="96">
      <c r="C96" s="46" t="s">
        <v>27</v>
      </c>
      <c r="D96" s="47" t="s">
        <v>1672</v>
      </c>
      <c r="E96" s="47" t="s">
        <v>186</v>
      </c>
      <c r="F96" s="46" t="s">
        <v>11</v>
      </c>
      <c r="G96" s="47" t="s">
        <v>30</v>
      </c>
      <c r="H96" s="47" t="s">
        <v>31</v>
      </c>
      <c r="I96" s="47" t="s">
        <v>31</v>
      </c>
      <c r="J96" s="47" t="s">
        <v>1678</v>
      </c>
      <c r="K96" s="47" t="s">
        <v>1679</v>
      </c>
      <c r="L96" s="46" t="s">
        <v>17</v>
      </c>
      <c r="M96" s="46" t="s">
        <v>18</v>
      </c>
      <c r="N96" s="46" t="s">
        <v>19</v>
      </c>
      <c r="O96" s="46" t="s">
        <v>20</v>
      </c>
      <c r="P96" s="3" t="s">
        <v>1680</v>
      </c>
      <c r="Q96" s="46" t="s">
        <v>22</v>
      </c>
      <c r="R96" s="46" t="s">
        <v>23</v>
      </c>
      <c r="S96" s="47" t="s">
        <v>1681</v>
      </c>
      <c r="T96" s="47" t="s">
        <v>1672</v>
      </c>
      <c r="U96" s="47" t="s">
        <v>1682</v>
      </c>
      <c r="V96" s="3" t="s">
        <v>1683</v>
      </c>
      <c r="W96" s="3" t="s">
        <v>1684</v>
      </c>
      <c r="X96" s="48" t="s">
        <v>193</v>
      </c>
      <c r="Y96" s="47" t="s">
        <v>1617</v>
      </c>
      <c r="Z96" s="47" t="s">
        <v>1618</v>
      </c>
    </row>
    <row r="97">
      <c r="C97" s="5" t="s">
        <v>27</v>
      </c>
      <c r="D97" s="48" t="s">
        <v>1685</v>
      </c>
      <c r="E97" s="48" t="s">
        <v>186</v>
      </c>
      <c r="F97" s="5" t="s">
        <v>11</v>
      </c>
      <c r="G97" s="48" t="s">
        <v>30</v>
      </c>
      <c r="H97" s="48" t="s">
        <v>31</v>
      </c>
      <c r="I97" s="48" t="s">
        <v>31</v>
      </c>
      <c r="J97" s="48" t="s">
        <v>1686</v>
      </c>
      <c r="K97" s="48" t="s">
        <v>1687</v>
      </c>
      <c r="L97" s="5" t="s">
        <v>17</v>
      </c>
      <c r="M97" s="5" t="s">
        <v>18</v>
      </c>
      <c r="N97" s="5" t="s">
        <v>19</v>
      </c>
      <c r="O97" s="5" t="s">
        <v>20</v>
      </c>
      <c r="P97" s="48" t="s">
        <v>1688</v>
      </c>
      <c r="Q97" s="5" t="s">
        <v>22</v>
      </c>
      <c r="R97" s="5" t="s">
        <v>23</v>
      </c>
      <c r="S97" s="48" t="s">
        <v>1689</v>
      </c>
      <c r="T97" s="48" t="s">
        <v>1685</v>
      </c>
      <c r="U97" s="48" t="s">
        <v>1690</v>
      </c>
      <c r="V97" s="3" t="s">
        <v>1691</v>
      </c>
      <c r="W97" s="48" t="s">
        <v>1692</v>
      </c>
      <c r="X97" s="48" t="s">
        <v>193</v>
      </c>
      <c r="Y97" s="47" t="s">
        <v>1617</v>
      </c>
      <c r="Z97" s="47" t="s">
        <v>1618</v>
      </c>
    </row>
    <row r="98">
      <c r="C98" s="46" t="s">
        <v>27</v>
      </c>
      <c r="D98" s="47" t="s">
        <v>1690</v>
      </c>
      <c r="E98" s="48" t="s">
        <v>186</v>
      </c>
      <c r="F98" s="46" t="s">
        <v>11</v>
      </c>
      <c r="G98" s="47" t="s">
        <v>30</v>
      </c>
      <c r="H98" s="47" t="s">
        <v>31</v>
      </c>
      <c r="I98" s="47" t="s">
        <v>31</v>
      </c>
      <c r="J98" s="47" t="s">
        <v>1693</v>
      </c>
      <c r="K98" s="47" t="s">
        <v>1694</v>
      </c>
      <c r="L98" s="46" t="s">
        <v>17</v>
      </c>
      <c r="M98" s="46" t="s">
        <v>18</v>
      </c>
      <c r="N98" s="46" t="s">
        <v>19</v>
      </c>
      <c r="O98" s="46" t="s">
        <v>20</v>
      </c>
      <c r="P98" s="47" t="s">
        <v>1695</v>
      </c>
      <c r="Q98" s="46" t="s">
        <v>22</v>
      </c>
      <c r="R98" s="46" t="s">
        <v>23</v>
      </c>
      <c r="S98" s="47" t="s">
        <v>1696</v>
      </c>
      <c r="T98" s="47" t="s">
        <v>1690</v>
      </c>
      <c r="U98" s="47" t="s">
        <v>1697</v>
      </c>
      <c r="V98" s="3" t="s">
        <v>1698</v>
      </c>
      <c r="W98" s="3" t="s">
        <v>1699</v>
      </c>
      <c r="X98" s="47" t="s">
        <v>193</v>
      </c>
      <c r="Y98" s="47" t="s">
        <v>1617</v>
      </c>
      <c r="Z98" s="47" t="s">
        <v>1618</v>
      </c>
    </row>
    <row r="99">
      <c r="C99" s="5" t="s">
        <v>27</v>
      </c>
      <c r="D99" s="48" t="s">
        <v>1697</v>
      </c>
      <c r="E99" s="48" t="s">
        <v>186</v>
      </c>
      <c r="F99" s="5" t="s">
        <v>11</v>
      </c>
      <c r="G99" s="48" t="s">
        <v>30</v>
      </c>
      <c r="H99" s="48" t="s">
        <v>31</v>
      </c>
      <c r="I99" s="48" t="s">
        <v>31</v>
      </c>
      <c r="J99" s="48" t="s">
        <v>1700</v>
      </c>
      <c r="K99" s="48" t="s">
        <v>1701</v>
      </c>
      <c r="L99" s="5" t="s">
        <v>17</v>
      </c>
      <c r="M99" s="5" t="s">
        <v>18</v>
      </c>
      <c r="N99" s="5" t="s">
        <v>19</v>
      </c>
      <c r="O99" s="5" t="s">
        <v>20</v>
      </c>
      <c r="P99" s="48" t="s">
        <v>1702</v>
      </c>
      <c r="Q99" s="5" t="s">
        <v>22</v>
      </c>
      <c r="R99" s="5" t="s">
        <v>23</v>
      </c>
      <c r="S99" s="48" t="s">
        <v>1703</v>
      </c>
      <c r="T99" s="48" t="s">
        <v>1697</v>
      </c>
      <c r="U99" s="48" t="s">
        <v>1704</v>
      </c>
      <c r="V99" s="48" t="s">
        <v>1705</v>
      </c>
      <c r="W99" s="48" t="s">
        <v>1706</v>
      </c>
      <c r="X99" s="48" t="s">
        <v>193</v>
      </c>
      <c r="Y99" s="48" t="s">
        <v>1617</v>
      </c>
      <c r="Z99" s="48" t="s">
        <v>1618</v>
      </c>
    </row>
    <row r="100">
      <c r="C100" s="46" t="s">
        <v>27</v>
      </c>
      <c r="D100" s="47" t="s">
        <v>1704</v>
      </c>
      <c r="E100" s="47" t="s">
        <v>186</v>
      </c>
      <c r="F100" s="46" t="s">
        <v>11</v>
      </c>
      <c r="G100" s="47" t="s">
        <v>30</v>
      </c>
      <c r="H100" s="47" t="s">
        <v>31</v>
      </c>
      <c r="I100" s="47" t="s">
        <v>31</v>
      </c>
      <c r="J100" s="47" t="s">
        <v>1707</v>
      </c>
      <c r="K100" s="47" t="s">
        <v>1708</v>
      </c>
      <c r="L100" s="46" t="s">
        <v>17</v>
      </c>
      <c r="M100" s="46" t="s">
        <v>18</v>
      </c>
      <c r="N100" s="46" t="s">
        <v>19</v>
      </c>
      <c r="O100" s="46" t="s">
        <v>20</v>
      </c>
      <c r="P100" s="47" t="s">
        <v>1709</v>
      </c>
      <c r="Q100" s="46" t="s">
        <v>22</v>
      </c>
      <c r="R100" s="46" t="s">
        <v>23</v>
      </c>
      <c r="S100" s="47" t="s">
        <v>1710</v>
      </c>
      <c r="T100" s="47" t="s">
        <v>1704</v>
      </c>
      <c r="U100" s="47" t="s">
        <v>1711</v>
      </c>
      <c r="V100" s="47" t="s">
        <v>1712</v>
      </c>
      <c r="W100" s="47" t="s">
        <v>1713</v>
      </c>
      <c r="X100" s="47" t="s">
        <v>193</v>
      </c>
      <c r="Y100" s="48" t="s">
        <v>1617</v>
      </c>
      <c r="Z100" s="48" t="s">
        <v>1618</v>
      </c>
    </row>
    <row r="101">
      <c r="C101" s="46" t="s">
        <v>27</v>
      </c>
      <c r="D101" s="47" t="s">
        <v>1711</v>
      </c>
      <c r="E101" s="47" t="s">
        <v>186</v>
      </c>
      <c r="F101" s="46" t="s">
        <v>11</v>
      </c>
      <c r="G101" s="47" t="s">
        <v>30</v>
      </c>
      <c r="H101" s="47" t="s">
        <v>31</v>
      </c>
      <c r="I101" s="47" t="s">
        <v>31</v>
      </c>
      <c r="J101" s="47" t="s">
        <v>1714</v>
      </c>
      <c r="K101" s="47" t="s">
        <v>1715</v>
      </c>
      <c r="L101" s="46" t="s">
        <v>17</v>
      </c>
      <c r="M101" s="46" t="s">
        <v>18</v>
      </c>
      <c r="N101" s="46" t="s">
        <v>19</v>
      </c>
      <c r="O101" s="46" t="s">
        <v>20</v>
      </c>
      <c r="P101" s="47" t="s">
        <v>1716</v>
      </c>
      <c r="Q101" s="46" t="s">
        <v>22</v>
      </c>
      <c r="R101" s="46" t="s">
        <v>23</v>
      </c>
      <c r="S101" s="47" t="s">
        <v>1717</v>
      </c>
      <c r="T101" s="47" t="s">
        <v>1711</v>
      </c>
      <c r="U101" s="47" t="s">
        <v>1718</v>
      </c>
      <c r="V101" s="3" t="s">
        <v>1719</v>
      </c>
      <c r="W101" s="3" t="s">
        <v>1720</v>
      </c>
      <c r="X101" s="47" t="s">
        <v>193</v>
      </c>
      <c r="Y101" s="47" t="s">
        <v>1617</v>
      </c>
      <c r="Z101" s="47" t="s">
        <v>1618</v>
      </c>
    </row>
    <row r="102">
      <c r="C102" s="46" t="s">
        <v>27</v>
      </c>
      <c r="D102" s="47" t="s">
        <v>1718</v>
      </c>
      <c r="E102" s="47" t="s">
        <v>186</v>
      </c>
      <c r="F102" s="46" t="s">
        <v>11</v>
      </c>
      <c r="G102" s="47" t="s">
        <v>30</v>
      </c>
      <c r="H102" s="47" t="s">
        <v>31</v>
      </c>
      <c r="I102" s="47" t="s">
        <v>31</v>
      </c>
      <c r="J102" s="47" t="s">
        <v>1721</v>
      </c>
      <c r="K102" s="47" t="s">
        <v>1722</v>
      </c>
      <c r="L102" s="46" t="s">
        <v>17</v>
      </c>
      <c r="M102" s="46" t="s">
        <v>18</v>
      </c>
      <c r="N102" s="46" t="s">
        <v>19</v>
      </c>
      <c r="O102" s="46" t="s">
        <v>20</v>
      </c>
      <c r="P102" s="47" t="s">
        <v>1723</v>
      </c>
      <c r="Q102" s="46" t="s">
        <v>22</v>
      </c>
      <c r="R102" s="46" t="s">
        <v>23</v>
      </c>
      <c r="S102" s="47" t="s">
        <v>1724</v>
      </c>
      <c r="T102" s="47" t="s">
        <v>1718</v>
      </c>
      <c r="U102" s="47" t="s">
        <v>1725</v>
      </c>
      <c r="V102" s="47" t="s">
        <v>1726</v>
      </c>
      <c r="W102" s="47" t="s">
        <v>1727</v>
      </c>
      <c r="X102" s="47" t="s">
        <v>193</v>
      </c>
      <c r="Y102" s="47" t="s">
        <v>1617</v>
      </c>
      <c r="Z102" s="47" t="s">
        <v>1618</v>
      </c>
    </row>
    <row r="103">
      <c r="C103" s="5" t="s">
        <v>27</v>
      </c>
      <c r="D103" s="48" t="s">
        <v>1725</v>
      </c>
      <c r="E103" s="47" t="s">
        <v>186</v>
      </c>
      <c r="F103" s="5" t="s">
        <v>11</v>
      </c>
      <c r="G103" s="48" t="s">
        <v>30</v>
      </c>
      <c r="H103" s="48" t="s">
        <v>31</v>
      </c>
      <c r="I103" s="48" t="s">
        <v>31</v>
      </c>
      <c r="J103" s="48" t="s">
        <v>1728</v>
      </c>
      <c r="K103" s="48" t="s">
        <v>1729</v>
      </c>
      <c r="L103" s="5" t="s">
        <v>17</v>
      </c>
      <c r="M103" s="5" t="s">
        <v>18</v>
      </c>
      <c r="N103" s="5" t="s">
        <v>19</v>
      </c>
      <c r="O103" s="5" t="s">
        <v>20</v>
      </c>
      <c r="P103" s="48" t="s">
        <v>1730</v>
      </c>
      <c r="Q103" s="5" t="s">
        <v>22</v>
      </c>
      <c r="R103" s="5" t="s">
        <v>23</v>
      </c>
      <c r="S103" s="48" t="s">
        <v>1731</v>
      </c>
      <c r="T103" s="48" t="s">
        <v>1725</v>
      </c>
      <c r="U103" s="48" t="s">
        <v>1732</v>
      </c>
      <c r="V103" s="3" t="s">
        <v>1733</v>
      </c>
      <c r="W103" s="48" t="s">
        <v>1734</v>
      </c>
      <c r="X103" s="48" t="s">
        <v>193</v>
      </c>
      <c r="Y103" s="47" t="s">
        <v>1617</v>
      </c>
      <c r="Z103" s="47" t="s">
        <v>1618</v>
      </c>
    </row>
    <row r="104">
      <c r="C104" s="5" t="s">
        <v>27</v>
      </c>
      <c r="D104" s="48" t="s">
        <v>1732</v>
      </c>
      <c r="E104" s="48" t="s">
        <v>186</v>
      </c>
      <c r="F104" s="5" t="s">
        <v>11</v>
      </c>
      <c r="G104" s="48" t="s">
        <v>30</v>
      </c>
      <c r="H104" s="48" t="s">
        <v>31</v>
      </c>
      <c r="I104" s="48" t="s">
        <v>31</v>
      </c>
      <c r="J104" s="48" t="s">
        <v>1735</v>
      </c>
      <c r="K104" s="48" t="s">
        <v>1736</v>
      </c>
      <c r="L104" s="5" t="s">
        <v>17</v>
      </c>
      <c r="M104" s="5" t="s">
        <v>18</v>
      </c>
      <c r="N104" s="5" t="s">
        <v>19</v>
      </c>
      <c r="O104" s="5" t="s">
        <v>20</v>
      </c>
      <c r="P104" s="48" t="s">
        <v>1737</v>
      </c>
      <c r="Q104" s="5" t="s">
        <v>22</v>
      </c>
      <c r="R104" s="5" t="s">
        <v>23</v>
      </c>
      <c r="S104" s="48" t="s">
        <v>1738</v>
      </c>
      <c r="T104" s="48" t="s">
        <v>1732</v>
      </c>
      <c r="U104" s="48" t="s">
        <v>1739</v>
      </c>
      <c r="V104" s="48" t="s">
        <v>1740</v>
      </c>
      <c r="W104" s="3" t="s">
        <v>1741</v>
      </c>
      <c r="X104" s="48" t="s">
        <v>193</v>
      </c>
      <c r="Y104" s="48" t="s">
        <v>1617</v>
      </c>
      <c r="Z104" s="48" t="s">
        <v>1618</v>
      </c>
    </row>
    <row r="105">
      <c r="C105" s="5" t="s">
        <v>27</v>
      </c>
      <c r="D105" s="48" t="s">
        <v>1732</v>
      </c>
      <c r="E105" s="48" t="s">
        <v>186</v>
      </c>
      <c r="F105" s="5" t="s">
        <v>11</v>
      </c>
      <c r="G105" s="48" t="s">
        <v>30</v>
      </c>
      <c r="H105" s="48" t="s">
        <v>31</v>
      </c>
      <c r="I105" s="48" t="s">
        <v>31</v>
      </c>
      <c r="J105" s="48" t="s">
        <v>1735</v>
      </c>
      <c r="K105" s="48" t="s">
        <v>1736</v>
      </c>
      <c r="L105" s="5" t="s">
        <v>17</v>
      </c>
      <c r="M105" s="5" t="s">
        <v>18</v>
      </c>
      <c r="N105" s="5" t="s">
        <v>19</v>
      </c>
      <c r="O105" s="5" t="s">
        <v>20</v>
      </c>
      <c r="P105" s="47" t="s">
        <v>1742</v>
      </c>
      <c r="Q105" s="5" t="s">
        <v>22</v>
      </c>
      <c r="R105" s="5" t="s">
        <v>23</v>
      </c>
      <c r="S105" s="48" t="s">
        <v>1738</v>
      </c>
      <c r="T105" s="48" t="s">
        <v>1732</v>
      </c>
      <c r="U105" s="48" t="s">
        <v>1739</v>
      </c>
      <c r="V105" s="3" t="s">
        <v>1743</v>
      </c>
      <c r="W105" s="3" t="s">
        <v>1744</v>
      </c>
      <c r="X105" s="48" t="s">
        <v>193</v>
      </c>
      <c r="Y105" s="47" t="s">
        <v>1617</v>
      </c>
      <c r="Z105" s="47" t="s">
        <v>1618</v>
      </c>
    </row>
    <row r="106">
      <c r="C106" s="46" t="s">
        <v>27</v>
      </c>
      <c r="D106" s="47" t="s">
        <v>1739</v>
      </c>
      <c r="E106" s="47" t="s">
        <v>186</v>
      </c>
      <c r="F106" s="46" t="s">
        <v>11</v>
      </c>
      <c r="G106" s="47" t="s">
        <v>30</v>
      </c>
      <c r="H106" s="47" t="s">
        <v>31</v>
      </c>
      <c r="I106" s="47" t="s">
        <v>31</v>
      </c>
      <c r="J106" s="47" t="s">
        <v>1745</v>
      </c>
      <c r="K106" s="47" t="s">
        <v>1746</v>
      </c>
      <c r="L106" s="46" t="s">
        <v>17</v>
      </c>
      <c r="M106" s="46" t="s">
        <v>18</v>
      </c>
      <c r="N106" s="46" t="s">
        <v>19</v>
      </c>
      <c r="O106" s="46" t="s">
        <v>20</v>
      </c>
      <c r="P106" s="3" t="s">
        <v>1747</v>
      </c>
      <c r="Q106" s="46" t="s">
        <v>22</v>
      </c>
      <c r="R106" s="46" t="s">
        <v>23</v>
      </c>
      <c r="S106" s="47" t="s">
        <v>1748</v>
      </c>
      <c r="T106" s="47" t="s">
        <v>1739</v>
      </c>
      <c r="U106" s="47" t="s">
        <v>1749</v>
      </c>
      <c r="V106" s="47" t="s">
        <v>1750</v>
      </c>
      <c r="W106" s="3" t="s">
        <v>1751</v>
      </c>
      <c r="X106" s="48" t="s">
        <v>193</v>
      </c>
      <c r="Y106" s="47" t="s">
        <v>1617</v>
      </c>
      <c r="Z106" s="47" t="s">
        <v>1618</v>
      </c>
    </row>
    <row r="107">
      <c r="C107" s="5" t="s">
        <v>27</v>
      </c>
      <c r="D107" s="48" t="s">
        <v>1752</v>
      </c>
      <c r="E107" s="48" t="s">
        <v>186</v>
      </c>
      <c r="F107" s="5" t="s">
        <v>11</v>
      </c>
      <c r="G107" s="48" t="s">
        <v>30</v>
      </c>
      <c r="H107" s="48" t="s">
        <v>31</v>
      </c>
      <c r="I107" s="48" t="s">
        <v>31</v>
      </c>
      <c r="J107" s="48" t="s">
        <v>1753</v>
      </c>
      <c r="K107" s="48" t="s">
        <v>1754</v>
      </c>
      <c r="L107" s="5" t="s">
        <v>17</v>
      </c>
      <c r="M107" s="5" t="s">
        <v>18</v>
      </c>
      <c r="N107" s="5" t="s">
        <v>19</v>
      </c>
      <c r="O107" s="5" t="s">
        <v>20</v>
      </c>
      <c r="P107" s="48" t="s">
        <v>1755</v>
      </c>
      <c r="Q107" s="5" t="s">
        <v>22</v>
      </c>
      <c r="R107" s="5" t="s">
        <v>23</v>
      </c>
      <c r="S107" s="48" t="s">
        <v>1756</v>
      </c>
      <c r="T107" s="48" t="s">
        <v>1752</v>
      </c>
      <c r="U107" s="48" t="s">
        <v>1757</v>
      </c>
      <c r="V107" s="48" t="s">
        <v>1758</v>
      </c>
      <c r="W107" s="48" t="s">
        <v>1759</v>
      </c>
      <c r="X107" s="48" t="s">
        <v>193</v>
      </c>
      <c r="Y107" s="48" t="s">
        <v>1617</v>
      </c>
      <c r="Z107" s="48" t="s">
        <v>1618</v>
      </c>
    </row>
    <row r="108">
      <c r="C108" s="5" t="s">
        <v>27</v>
      </c>
      <c r="D108" s="48" t="s">
        <v>1757</v>
      </c>
      <c r="E108" s="47" t="s">
        <v>186</v>
      </c>
      <c r="F108" s="5" t="s">
        <v>11</v>
      </c>
      <c r="G108" s="48" t="s">
        <v>30</v>
      </c>
      <c r="H108" s="48" t="s">
        <v>31</v>
      </c>
      <c r="I108" s="48" t="s">
        <v>31</v>
      </c>
      <c r="J108" s="48" t="s">
        <v>1760</v>
      </c>
      <c r="K108" s="48" t="s">
        <v>1761</v>
      </c>
      <c r="L108" s="5" t="s">
        <v>17</v>
      </c>
      <c r="M108" s="5" t="s">
        <v>18</v>
      </c>
      <c r="N108" s="5" t="s">
        <v>19</v>
      </c>
      <c r="O108" s="5" t="s">
        <v>20</v>
      </c>
      <c r="P108" s="48" t="s">
        <v>1762</v>
      </c>
      <c r="Q108" s="5" t="s">
        <v>22</v>
      </c>
      <c r="R108" s="5" t="s">
        <v>23</v>
      </c>
      <c r="S108" s="48" t="s">
        <v>1763</v>
      </c>
      <c r="T108" s="48" t="s">
        <v>1757</v>
      </c>
      <c r="U108" s="48" t="s">
        <v>1764</v>
      </c>
      <c r="V108" s="48" t="s">
        <v>1765</v>
      </c>
      <c r="W108" s="3" t="s">
        <v>1766</v>
      </c>
      <c r="X108" s="48" t="s">
        <v>193</v>
      </c>
      <c r="Y108" s="48" t="s">
        <v>1617</v>
      </c>
      <c r="Z108" s="48" t="s">
        <v>1618</v>
      </c>
    </row>
    <row r="109">
      <c r="C109" s="46" t="s">
        <v>27</v>
      </c>
      <c r="D109" s="47" t="s">
        <v>1764</v>
      </c>
      <c r="E109" s="47" t="s">
        <v>186</v>
      </c>
      <c r="F109" s="46" t="s">
        <v>11</v>
      </c>
      <c r="G109" s="47" t="s">
        <v>30</v>
      </c>
      <c r="H109" s="47" t="s">
        <v>31</v>
      </c>
      <c r="I109" s="47" t="s">
        <v>31</v>
      </c>
      <c r="J109" s="47" t="s">
        <v>1767</v>
      </c>
      <c r="K109" s="47" t="s">
        <v>1768</v>
      </c>
      <c r="L109" s="46" t="s">
        <v>17</v>
      </c>
      <c r="M109" s="46" t="s">
        <v>18</v>
      </c>
      <c r="N109" s="46" t="s">
        <v>19</v>
      </c>
      <c r="O109" s="46" t="s">
        <v>20</v>
      </c>
      <c r="P109" s="47" t="s">
        <v>1769</v>
      </c>
      <c r="Q109" s="46" t="s">
        <v>22</v>
      </c>
      <c r="R109" s="46" t="s">
        <v>23</v>
      </c>
      <c r="S109" s="47" t="s">
        <v>1770</v>
      </c>
      <c r="T109" s="47" t="s">
        <v>1764</v>
      </c>
      <c r="U109" s="47" t="s">
        <v>1771</v>
      </c>
      <c r="V109" s="47" t="s">
        <v>1772</v>
      </c>
      <c r="W109" s="47" t="s">
        <v>1773</v>
      </c>
      <c r="X109" s="47" t="s">
        <v>193</v>
      </c>
      <c r="Y109" s="47" t="s">
        <v>1617</v>
      </c>
      <c r="Z109" s="48" t="s">
        <v>1618</v>
      </c>
      <c r="AA109" s="46"/>
      <c r="AB109" s="46"/>
    </row>
    <row r="110">
      <c r="C110" s="46" t="s">
        <v>27</v>
      </c>
      <c r="D110" s="47" t="s">
        <v>1771</v>
      </c>
      <c r="E110" s="48" t="s">
        <v>186</v>
      </c>
      <c r="F110" s="46" t="s">
        <v>11</v>
      </c>
      <c r="G110" s="47" t="s">
        <v>30</v>
      </c>
      <c r="H110" s="47" t="s">
        <v>31</v>
      </c>
      <c r="I110" s="47" t="s">
        <v>31</v>
      </c>
      <c r="J110" s="47" t="s">
        <v>1774</v>
      </c>
      <c r="K110" s="47" t="s">
        <v>1775</v>
      </c>
      <c r="L110" s="46" t="s">
        <v>17</v>
      </c>
      <c r="M110" s="46" t="s">
        <v>18</v>
      </c>
      <c r="N110" s="46" t="s">
        <v>19</v>
      </c>
      <c r="O110" s="46" t="s">
        <v>20</v>
      </c>
      <c r="P110" s="47" t="s">
        <v>1776</v>
      </c>
      <c r="Q110" s="46" t="s">
        <v>22</v>
      </c>
      <c r="R110" s="46" t="s">
        <v>23</v>
      </c>
      <c r="S110" s="47" t="s">
        <v>1777</v>
      </c>
      <c r="T110" s="47" t="s">
        <v>1771</v>
      </c>
      <c r="U110" s="47" t="s">
        <v>1778</v>
      </c>
      <c r="V110" s="47" t="s">
        <v>1779</v>
      </c>
      <c r="W110" s="3" t="s">
        <v>1780</v>
      </c>
      <c r="X110" s="48" t="s">
        <v>193</v>
      </c>
      <c r="Y110" s="47" t="s">
        <v>1617</v>
      </c>
      <c r="Z110" s="47" t="s">
        <v>1618</v>
      </c>
    </row>
    <row r="111">
      <c r="C111" s="46" t="s">
        <v>27</v>
      </c>
      <c r="D111" s="47" t="s">
        <v>1778</v>
      </c>
      <c r="E111" s="47" t="s">
        <v>186</v>
      </c>
      <c r="F111" s="46" t="s">
        <v>11</v>
      </c>
      <c r="G111" s="47" t="s">
        <v>30</v>
      </c>
      <c r="H111" s="47" t="s">
        <v>31</v>
      </c>
      <c r="I111" s="47" t="s">
        <v>31</v>
      </c>
      <c r="J111" s="47" t="s">
        <v>1781</v>
      </c>
      <c r="K111" s="47" t="s">
        <v>1782</v>
      </c>
      <c r="L111" s="46" t="s">
        <v>17</v>
      </c>
      <c r="M111" s="46" t="s">
        <v>18</v>
      </c>
      <c r="N111" s="46" t="s">
        <v>19</v>
      </c>
      <c r="O111" s="46" t="s">
        <v>20</v>
      </c>
      <c r="P111" s="47" t="s">
        <v>1783</v>
      </c>
      <c r="Q111" s="46" t="s">
        <v>22</v>
      </c>
      <c r="R111" s="46" t="s">
        <v>23</v>
      </c>
      <c r="S111" s="47" t="s">
        <v>1784</v>
      </c>
      <c r="T111" s="47" t="s">
        <v>1778</v>
      </c>
      <c r="U111" s="47" t="s">
        <v>1785</v>
      </c>
      <c r="V111" s="47" t="s">
        <v>1786</v>
      </c>
      <c r="W111" s="47" t="s">
        <v>1787</v>
      </c>
      <c r="X111" s="48" t="s">
        <v>193</v>
      </c>
      <c r="Y111" s="48" t="s">
        <v>1617</v>
      </c>
      <c r="Z111" s="48" t="s">
        <v>1618</v>
      </c>
    </row>
    <row r="112">
      <c r="C112" s="46" t="s">
        <v>27</v>
      </c>
      <c r="D112" s="47" t="s">
        <v>1785</v>
      </c>
      <c r="E112" s="47" t="s">
        <v>186</v>
      </c>
      <c r="F112" s="46" t="s">
        <v>11</v>
      </c>
      <c r="G112" s="47" t="s">
        <v>30</v>
      </c>
      <c r="H112" s="47" t="s">
        <v>31</v>
      </c>
      <c r="I112" s="47" t="s">
        <v>31</v>
      </c>
      <c r="J112" s="47" t="s">
        <v>1788</v>
      </c>
      <c r="K112" s="47" t="s">
        <v>1789</v>
      </c>
      <c r="L112" s="46" t="s">
        <v>17</v>
      </c>
      <c r="M112" s="46" t="s">
        <v>18</v>
      </c>
      <c r="N112" s="46" t="s">
        <v>19</v>
      </c>
      <c r="O112" s="46" t="s">
        <v>20</v>
      </c>
      <c r="P112" s="47" t="s">
        <v>1790</v>
      </c>
      <c r="Q112" s="46" t="s">
        <v>22</v>
      </c>
      <c r="R112" s="46" t="s">
        <v>23</v>
      </c>
      <c r="S112" s="47" t="s">
        <v>1791</v>
      </c>
      <c r="T112" s="47" t="s">
        <v>1785</v>
      </c>
      <c r="U112" s="47" t="s">
        <v>1792</v>
      </c>
      <c r="V112" s="47" t="s">
        <v>1793</v>
      </c>
      <c r="W112" s="47" t="s">
        <v>1794</v>
      </c>
      <c r="X112" s="47" t="s">
        <v>193</v>
      </c>
      <c r="Y112" s="47" t="s">
        <v>1617</v>
      </c>
      <c r="Z112" s="47" t="s">
        <v>1618</v>
      </c>
    </row>
    <row r="113">
      <c r="C113" s="5" t="s">
        <v>27</v>
      </c>
      <c r="D113" s="48" t="s">
        <v>1792</v>
      </c>
      <c r="E113" s="48" t="s">
        <v>186</v>
      </c>
      <c r="F113" s="5" t="s">
        <v>11</v>
      </c>
      <c r="G113" s="48" t="s">
        <v>30</v>
      </c>
      <c r="H113" s="48" t="s">
        <v>31</v>
      </c>
      <c r="I113" s="48" t="s">
        <v>31</v>
      </c>
      <c r="J113" s="48" t="s">
        <v>1795</v>
      </c>
      <c r="K113" s="48" t="s">
        <v>1796</v>
      </c>
      <c r="L113" s="5" t="s">
        <v>17</v>
      </c>
      <c r="M113" s="5" t="s">
        <v>18</v>
      </c>
      <c r="N113" s="5" t="s">
        <v>19</v>
      </c>
      <c r="O113" s="5" t="s">
        <v>20</v>
      </c>
      <c r="P113" s="48" t="s">
        <v>1797</v>
      </c>
      <c r="Q113" s="5" t="s">
        <v>22</v>
      </c>
      <c r="R113" s="5" t="s">
        <v>23</v>
      </c>
      <c r="S113" s="48" t="s">
        <v>1798</v>
      </c>
      <c r="T113" s="48" t="s">
        <v>1792</v>
      </c>
      <c r="U113" s="48" t="s">
        <v>1799</v>
      </c>
      <c r="V113" s="48" t="s">
        <v>1800</v>
      </c>
      <c r="W113" s="48" t="s">
        <v>1801</v>
      </c>
      <c r="X113" s="47" t="s">
        <v>193</v>
      </c>
      <c r="Y113" s="47" t="s">
        <v>1617</v>
      </c>
      <c r="Z113" s="47" t="s">
        <v>1618</v>
      </c>
    </row>
    <row r="114">
      <c r="C114" s="46" t="s">
        <v>27</v>
      </c>
      <c r="D114" s="47" t="s">
        <v>1799</v>
      </c>
      <c r="E114" s="47" t="s">
        <v>186</v>
      </c>
      <c r="F114" s="46" t="s">
        <v>11</v>
      </c>
      <c r="G114" s="47" t="s">
        <v>30</v>
      </c>
      <c r="H114" s="47" t="s">
        <v>31</v>
      </c>
      <c r="I114" s="47" t="s">
        <v>31</v>
      </c>
      <c r="J114" s="47" t="s">
        <v>1802</v>
      </c>
      <c r="K114" s="47" t="s">
        <v>1803</v>
      </c>
      <c r="L114" s="46" t="s">
        <v>17</v>
      </c>
      <c r="M114" s="46" t="s">
        <v>18</v>
      </c>
      <c r="N114" s="46" t="s">
        <v>19</v>
      </c>
      <c r="O114" s="46" t="s">
        <v>20</v>
      </c>
      <c r="P114" s="47" t="s">
        <v>1804</v>
      </c>
      <c r="Q114" s="46" t="s">
        <v>22</v>
      </c>
      <c r="R114" s="46" t="s">
        <v>23</v>
      </c>
      <c r="S114" s="47" t="s">
        <v>1805</v>
      </c>
      <c r="T114" s="47" t="s">
        <v>1799</v>
      </c>
      <c r="U114" s="47" t="s">
        <v>1806</v>
      </c>
      <c r="V114" s="3" t="s">
        <v>1807</v>
      </c>
      <c r="W114" s="48" t="s">
        <v>1808</v>
      </c>
      <c r="X114" s="47" t="s">
        <v>193</v>
      </c>
      <c r="Y114" s="48" t="s">
        <v>1617</v>
      </c>
      <c r="Z114" s="48" t="s">
        <v>1618</v>
      </c>
    </row>
    <row r="115">
      <c r="C115" s="5" t="s">
        <v>27</v>
      </c>
      <c r="D115" s="48" t="s">
        <v>1806</v>
      </c>
      <c r="E115" s="48" t="s">
        <v>186</v>
      </c>
      <c r="F115" s="5" t="s">
        <v>11</v>
      </c>
      <c r="G115" s="48" t="s">
        <v>30</v>
      </c>
      <c r="H115" s="48" t="s">
        <v>31</v>
      </c>
      <c r="I115" s="48" t="s">
        <v>31</v>
      </c>
      <c r="J115" s="48" t="s">
        <v>1809</v>
      </c>
      <c r="K115" s="48" t="s">
        <v>1810</v>
      </c>
      <c r="L115" s="5" t="s">
        <v>17</v>
      </c>
      <c r="M115" s="5" t="s">
        <v>18</v>
      </c>
      <c r="N115" s="5" t="s">
        <v>19</v>
      </c>
      <c r="O115" s="5" t="s">
        <v>20</v>
      </c>
      <c r="P115" s="48" t="s">
        <v>1811</v>
      </c>
      <c r="Q115" s="5" t="s">
        <v>22</v>
      </c>
      <c r="R115" s="5" t="s">
        <v>23</v>
      </c>
      <c r="S115" s="48" t="s">
        <v>1812</v>
      </c>
      <c r="T115" s="48" t="s">
        <v>1806</v>
      </c>
      <c r="U115" s="48" t="s">
        <v>1813</v>
      </c>
      <c r="V115" s="3" t="s">
        <v>1814</v>
      </c>
      <c r="W115" s="48" t="s">
        <v>1815</v>
      </c>
      <c r="X115" s="48" t="s">
        <v>193</v>
      </c>
      <c r="Y115" s="47" t="s">
        <v>1617</v>
      </c>
      <c r="Z115" s="47" t="s">
        <v>1618</v>
      </c>
    </row>
    <row r="116">
      <c r="C116" s="5" t="s">
        <v>27</v>
      </c>
      <c r="D116" s="48" t="s">
        <v>1813</v>
      </c>
      <c r="E116" s="47" t="s">
        <v>186</v>
      </c>
      <c r="F116" s="5" t="s">
        <v>11</v>
      </c>
      <c r="G116" s="48" t="s">
        <v>30</v>
      </c>
      <c r="H116" s="48" t="s">
        <v>30</v>
      </c>
      <c r="I116" s="48" t="s">
        <v>31</v>
      </c>
      <c r="J116" s="48" t="s">
        <v>1816</v>
      </c>
      <c r="K116" s="48" t="s">
        <v>1817</v>
      </c>
      <c r="L116" s="5" t="s">
        <v>17</v>
      </c>
      <c r="M116" s="5" t="s">
        <v>18</v>
      </c>
      <c r="N116" s="5" t="s">
        <v>19</v>
      </c>
      <c r="O116" s="5" t="s">
        <v>20</v>
      </c>
      <c r="P116" s="48" t="s">
        <v>1818</v>
      </c>
      <c r="Q116" s="5" t="s">
        <v>22</v>
      </c>
      <c r="R116" s="5" t="s">
        <v>23</v>
      </c>
      <c r="S116" s="48" t="s">
        <v>1819</v>
      </c>
      <c r="T116" s="48" t="s">
        <v>1813</v>
      </c>
      <c r="U116" s="48" t="s">
        <v>1820</v>
      </c>
      <c r="V116" s="3" t="s">
        <v>1821</v>
      </c>
      <c r="W116" s="48" t="s">
        <v>1822</v>
      </c>
      <c r="X116" s="47" t="s">
        <v>193</v>
      </c>
      <c r="Y116" s="47" t="s">
        <v>1617</v>
      </c>
      <c r="Z116" s="48" t="s">
        <v>1618</v>
      </c>
    </row>
    <row r="117">
      <c r="C117" s="46" t="s">
        <v>27</v>
      </c>
      <c r="D117" s="47" t="s">
        <v>1820</v>
      </c>
      <c r="E117" s="48" t="s">
        <v>186</v>
      </c>
      <c r="F117" s="46" t="s">
        <v>11</v>
      </c>
      <c r="G117" s="47" t="s">
        <v>30</v>
      </c>
      <c r="H117" s="47" t="s">
        <v>30</v>
      </c>
      <c r="I117" s="47" t="s">
        <v>31</v>
      </c>
      <c r="J117" s="47" t="s">
        <v>1823</v>
      </c>
      <c r="K117" s="47" t="s">
        <v>1824</v>
      </c>
      <c r="L117" s="46" t="s">
        <v>17</v>
      </c>
      <c r="M117" s="46" t="s">
        <v>18</v>
      </c>
      <c r="N117" s="46" t="s">
        <v>19</v>
      </c>
      <c r="O117" s="46" t="s">
        <v>20</v>
      </c>
      <c r="P117" s="47" t="s">
        <v>1825</v>
      </c>
      <c r="Q117" s="46" t="s">
        <v>22</v>
      </c>
      <c r="R117" s="46" t="s">
        <v>23</v>
      </c>
      <c r="S117" s="47" t="s">
        <v>1826</v>
      </c>
      <c r="T117" s="47" t="s">
        <v>1820</v>
      </c>
      <c r="U117" s="47" t="s">
        <v>1827</v>
      </c>
      <c r="V117" s="48" t="s">
        <v>1828</v>
      </c>
      <c r="W117" s="47" t="s">
        <v>1829</v>
      </c>
      <c r="X117" s="48" t="s">
        <v>193</v>
      </c>
      <c r="Y117" s="48" t="s">
        <v>1617</v>
      </c>
      <c r="Z117" s="47" t="s">
        <v>1618</v>
      </c>
    </row>
    <row r="118">
      <c r="C118" s="46" t="s">
        <v>27</v>
      </c>
      <c r="D118" s="47" t="s">
        <v>1827</v>
      </c>
      <c r="E118" s="47" t="s">
        <v>186</v>
      </c>
      <c r="F118" s="46" t="s">
        <v>11</v>
      </c>
      <c r="G118" s="47" t="s">
        <v>30</v>
      </c>
      <c r="H118" s="47" t="s">
        <v>30</v>
      </c>
      <c r="I118" s="47" t="s">
        <v>31</v>
      </c>
      <c r="J118" s="47" t="s">
        <v>1830</v>
      </c>
      <c r="K118" s="47" t="s">
        <v>1831</v>
      </c>
      <c r="L118" s="46" t="s">
        <v>17</v>
      </c>
      <c r="M118" s="46" t="s">
        <v>18</v>
      </c>
      <c r="N118" s="46" t="s">
        <v>19</v>
      </c>
      <c r="O118" s="46" t="s">
        <v>20</v>
      </c>
      <c r="P118" s="47" t="s">
        <v>1832</v>
      </c>
      <c r="Q118" s="46" t="s">
        <v>22</v>
      </c>
      <c r="R118" s="46" t="s">
        <v>23</v>
      </c>
      <c r="S118" s="47" t="s">
        <v>1833</v>
      </c>
      <c r="T118" s="47" t="s">
        <v>1827</v>
      </c>
      <c r="U118" s="47" t="s">
        <v>1834</v>
      </c>
      <c r="V118" s="48" t="s">
        <v>1835</v>
      </c>
      <c r="W118" s="47" t="s">
        <v>1836</v>
      </c>
      <c r="X118" s="48" t="s">
        <v>193</v>
      </c>
      <c r="Y118" s="47" t="s">
        <v>1617</v>
      </c>
      <c r="Z118" s="47" t="s">
        <v>1618</v>
      </c>
    </row>
    <row r="119">
      <c r="C119" s="46" t="s">
        <v>27</v>
      </c>
      <c r="D119" s="47" t="s">
        <v>1834</v>
      </c>
      <c r="E119" s="48" t="s">
        <v>186</v>
      </c>
      <c r="F119" s="46" t="s">
        <v>11</v>
      </c>
      <c r="G119" s="47" t="s">
        <v>30</v>
      </c>
      <c r="H119" s="47" t="s">
        <v>30</v>
      </c>
      <c r="I119" s="47" t="s">
        <v>31</v>
      </c>
      <c r="J119" s="47" t="s">
        <v>1837</v>
      </c>
      <c r="K119" s="47" t="s">
        <v>1838</v>
      </c>
      <c r="L119" s="46" t="s">
        <v>17</v>
      </c>
      <c r="M119" s="46" t="s">
        <v>18</v>
      </c>
      <c r="N119" s="46" t="s">
        <v>19</v>
      </c>
      <c r="O119" s="46" t="s">
        <v>20</v>
      </c>
      <c r="P119" s="47" t="s">
        <v>1839</v>
      </c>
      <c r="Q119" s="46" t="s">
        <v>22</v>
      </c>
      <c r="R119" s="46" t="s">
        <v>23</v>
      </c>
      <c r="S119" s="47" t="s">
        <v>1840</v>
      </c>
      <c r="T119" s="47" t="s">
        <v>1834</v>
      </c>
      <c r="U119" s="47" t="s">
        <v>1841</v>
      </c>
      <c r="V119" s="3" t="s">
        <v>1842</v>
      </c>
      <c r="W119" s="47" t="s">
        <v>1843</v>
      </c>
      <c r="X119" s="47" t="s">
        <v>193</v>
      </c>
      <c r="Y119" s="47" t="s">
        <v>1617</v>
      </c>
      <c r="Z119" s="47" t="s">
        <v>1618</v>
      </c>
    </row>
    <row r="120">
      <c r="C120" s="46" t="s">
        <v>27</v>
      </c>
      <c r="D120" s="3" t="s">
        <v>1841</v>
      </c>
      <c r="E120" s="48" t="s">
        <v>186</v>
      </c>
      <c r="F120" s="46" t="s">
        <v>11</v>
      </c>
      <c r="G120" s="47" t="s">
        <v>30</v>
      </c>
      <c r="H120" s="47" t="s">
        <v>30</v>
      </c>
      <c r="I120" s="47" t="s">
        <v>31</v>
      </c>
      <c r="J120" s="3" t="s">
        <v>1844</v>
      </c>
      <c r="K120" s="3" t="s">
        <v>1845</v>
      </c>
      <c r="L120" s="46" t="s">
        <v>17</v>
      </c>
      <c r="M120" s="46" t="s">
        <v>18</v>
      </c>
      <c r="N120" s="46" t="s">
        <v>19</v>
      </c>
      <c r="O120" s="46" t="s">
        <v>20</v>
      </c>
      <c r="P120" s="3" t="s">
        <v>1846</v>
      </c>
      <c r="Q120" s="46" t="s">
        <v>22</v>
      </c>
      <c r="R120" s="46" t="s">
        <v>23</v>
      </c>
      <c r="S120" s="47" t="s">
        <v>1840</v>
      </c>
      <c r="T120" s="47" t="s">
        <v>1834</v>
      </c>
      <c r="U120" s="47" t="s">
        <v>1841</v>
      </c>
      <c r="V120" s="3" t="s">
        <v>1847</v>
      </c>
      <c r="W120" s="3" t="s">
        <v>1848</v>
      </c>
      <c r="X120" s="47" t="s">
        <v>193</v>
      </c>
      <c r="Y120" s="47" t="s">
        <v>1617</v>
      </c>
      <c r="Z120" s="47" t="s">
        <v>1618</v>
      </c>
    </row>
    <row r="121">
      <c r="C121" s="46" t="s">
        <v>27</v>
      </c>
      <c r="D121" s="47" t="s">
        <v>1849</v>
      </c>
      <c r="E121" s="48" t="s">
        <v>186</v>
      </c>
      <c r="F121" s="46" t="s">
        <v>11</v>
      </c>
      <c r="G121" s="47" t="s">
        <v>30</v>
      </c>
      <c r="H121" s="47" t="s">
        <v>31</v>
      </c>
      <c r="I121" s="47" t="s">
        <v>31</v>
      </c>
      <c r="J121" s="47" t="s">
        <v>1850</v>
      </c>
      <c r="K121" s="47" t="s">
        <v>1851</v>
      </c>
      <c r="L121" s="46" t="s">
        <v>17</v>
      </c>
      <c r="M121" s="46" t="s">
        <v>18</v>
      </c>
      <c r="N121" s="46" t="s">
        <v>19</v>
      </c>
      <c r="O121" s="46" t="s">
        <v>20</v>
      </c>
      <c r="P121" s="47" t="s">
        <v>1852</v>
      </c>
      <c r="Q121" s="46" t="s">
        <v>22</v>
      </c>
      <c r="R121" s="46" t="s">
        <v>23</v>
      </c>
      <c r="S121" s="47" t="s">
        <v>1853</v>
      </c>
      <c r="T121" s="47" t="s">
        <v>1849</v>
      </c>
      <c r="U121" s="47" t="s">
        <v>1854</v>
      </c>
      <c r="V121" s="3" t="s">
        <v>1855</v>
      </c>
      <c r="W121" s="3" t="s">
        <v>1856</v>
      </c>
      <c r="X121" s="47" t="s">
        <v>193</v>
      </c>
      <c r="Y121" s="47" t="s">
        <v>1617</v>
      </c>
      <c r="Z121" s="47" t="s">
        <v>1618</v>
      </c>
    </row>
    <row r="122">
      <c r="C122" s="2" t="s">
        <v>8</v>
      </c>
      <c r="D122" s="2" t="s">
        <v>9</v>
      </c>
    </row>
    <row r="123">
      <c r="C123" s="2" t="s">
        <v>240</v>
      </c>
      <c r="D123" s="49">
        <v>44168.04289351852</v>
      </c>
    </row>
    <row r="124">
      <c r="C124" s="2" t="s">
        <v>240</v>
      </c>
      <c r="D124" s="49">
        <v>44168.04329861111</v>
      </c>
    </row>
    <row r="125">
      <c r="C125" s="2" t="s">
        <v>240</v>
      </c>
      <c r="D125" s="49">
        <v>44168.04341435185</v>
      </c>
    </row>
    <row r="126">
      <c r="C126" s="2" t="s">
        <v>240</v>
      </c>
      <c r="D126" s="49">
        <v>44168.04399305556</v>
      </c>
    </row>
    <row r="127">
      <c r="C127" s="2" t="s">
        <v>240</v>
      </c>
      <c r="D127" s="49">
        <v>44168.04457175926</v>
      </c>
    </row>
    <row r="128">
      <c r="A128" s="2">
        <v>9.0</v>
      </c>
      <c r="B128" s="2" t="s">
        <v>1096</v>
      </c>
      <c r="C128" s="2" t="s">
        <v>8</v>
      </c>
      <c r="D128" s="2" t="s">
        <v>9</v>
      </c>
    </row>
    <row r="129">
      <c r="C129" s="2" t="s">
        <v>27</v>
      </c>
      <c r="D129" s="49">
        <v>44168.37935185185</v>
      </c>
    </row>
    <row r="130">
      <c r="A130" s="2">
        <v>10.0</v>
      </c>
      <c r="B130" s="2" t="s">
        <v>1100</v>
      </c>
      <c r="C130" s="2" t="s">
        <v>8</v>
      </c>
      <c r="D130" s="2" t="s">
        <v>9</v>
      </c>
      <c r="E130" s="2" t="s">
        <v>165</v>
      </c>
      <c r="F130" s="2" t="s">
        <v>11</v>
      </c>
      <c r="G130" s="2" t="s">
        <v>12</v>
      </c>
      <c r="H130" s="2" t="s">
        <v>13</v>
      </c>
      <c r="I130" s="2" t="s">
        <v>14</v>
      </c>
      <c r="J130" s="2" t="s">
        <v>15</v>
      </c>
      <c r="K130" s="2" t="s">
        <v>16</v>
      </c>
      <c r="L130" s="2" t="s">
        <v>17</v>
      </c>
      <c r="M130" s="2" t="s">
        <v>18</v>
      </c>
      <c r="N130" s="2" t="s">
        <v>19</v>
      </c>
      <c r="O130" s="2" t="s">
        <v>20</v>
      </c>
      <c r="P130" s="2" t="s">
        <v>21</v>
      </c>
      <c r="Q130" s="2" t="s">
        <v>22</v>
      </c>
      <c r="R130" s="2" t="s">
        <v>23</v>
      </c>
      <c r="S130" s="2" t="s">
        <v>24</v>
      </c>
      <c r="T130" s="2" t="s">
        <v>25</v>
      </c>
      <c r="U130" s="2" t="s">
        <v>10</v>
      </c>
      <c r="V130" s="2" t="s">
        <v>167</v>
      </c>
      <c r="W130" s="2" t="s">
        <v>168</v>
      </c>
      <c r="X130" s="2" t="s">
        <v>169</v>
      </c>
      <c r="Y130" s="2" t="s">
        <v>170</v>
      </c>
      <c r="Z130" s="2" t="s">
        <v>239</v>
      </c>
    </row>
    <row r="131">
      <c r="C131" s="2" t="s">
        <v>171</v>
      </c>
      <c r="D131" s="3" t="s">
        <v>1857</v>
      </c>
      <c r="E131" s="3" t="s">
        <v>1858</v>
      </c>
      <c r="F131" s="2" t="s">
        <v>11</v>
      </c>
      <c r="G131" s="3" t="s">
        <v>31</v>
      </c>
      <c r="H131" s="3" t="s">
        <v>31</v>
      </c>
      <c r="I131" s="3" t="s">
        <v>31</v>
      </c>
      <c r="J131" s="3" t="s">
        <v>1859</v>
      </c>
      <c r="K131" s="3" t="s">
        <v>1860</v>
      </c>
      <c r="L131" s="2" t="s">
        <v>17</v>
      </c>
      <c r="M131" s="2" t="s">
        <v>18</v>
      </c>
      <c r="N131" s="2" t="s">
        <v>19</v>
      </c>
      <c r="O131" s="2" t="s">
        <v>20</v>
      </c>
      <c r="P131" s="3" t="s">
        <v>1861</v>
      </c>
      <c r="Q131" s="2" t="s">
        <v>22</v>
      </c>
      <c r="R131" s="2" t="s">
        <v>23</v>
      </c>
      <c r="S131" s="3" t="s">
        <v>1862</v>
      </c>
      <c r="T131" s="3" t="s">
        <v>1857</v>
      </c>
      <c r="U131" s="3" t="s">
        <v>1863</v>
      </c>
      <c r="V131" s="3" t="s">
        <v>1864</v>
      </c>
      <c r="W131" s="3" t="s">
        <v>1865</v>
      </c>
      <c r="X131" s="3" t="s">
        <v>182</v>
      </c>
      <c r="Y131" s="3" t="s">
        <v>1866</v>
      </c>
      <c r="Z131" s="3" t="s">
        <v>246</v>
      </c>
    </row>
    <row r="132">
      <c r="C132" s="2" t="s">
        <v>240</v>
      </c>
      <c r="D132" s="3" t="s">
        <v>1867</v>
      </c>
      <c r="E132" s="3" t="s">
        <v>1858</v>
      </c>
      <c r="F132" s="2" t="s">
        <v>11</v>
      </c>
      <c r="G132" s="3" t="s">
        <v>31</v>
      </c>
      <c r="H132" s="3" t="s">
        <v>31</v>
      </c>
      <c r="I132" s="3" t="s">
        <v>31</v>
      </c>
      <c r="J132" s="3" t="s">
        <v>1868</v>
      </c>
      <c r="K132" s="3" t="s">
        <v>1869</v>
      </c>
      <c r="L132" s="2" t="s">
        <v>17</v>
      </c>
      <c r="M132" s="2" t="s">
        <v>18</v>
      </c>
      <c r="N132" s="2" t="s">
        <v>19</v>
      </c>
      <c r="O132" s="2" t="s">
        <v>20</v>
      </c>
      <c r="P132" s="3" t="s">
        <v>1870</v>
      </c>
      <c r="Q132" s="2" t="s">
        <v>22</v>
      </c>
      <c r="R132" s="2" t="s">
        <v>23</v>
      </c>
      <c r="S132" s="3" t="s">
        <v>1871</v>
      </c>
      <c r="T132" s="3" t="s">
        <v>1867</v>
      </c>
      <c r="U132" s="3" t="s">
        <v>1872</v>
      </c>
      <c r="V132" s="3" t="s">
        <v>1873</v>
      </c>
      <c r="W132" s="3" t="s">
        <v>1874</v>
      </c>
      <c r="X132" s="3" t="s">
        <v>182</v>
      </c>
      <c r="Y132" s="3" t="s">
        <v>1875</v>
      </c>
      <c r="Z132" s="3" t="s">
        <v>246</v>
      </c>
    </row>
    <row r="133">
      <c r="C133" s="2" t="s">
        <v>171</v>
      </c>
      <c r="D133" s="3" t="s">
        <v>1876</v>
      </c>
      <c r="E133" s="3" t="s">
        <v>1877</v>
      </c>
      <c r="F133" s="2" t="s">
        <v>11</v>
      </c>
      <c r="G133" s="3" t="s">
        <v>31</v>
      </c>
      <c r="H133" s="3" t="s">
        <v>31</v>
      </c>
      <c r="I133" s="3" t="s">
        <v>31</v>
      </c>
      <c r="J133" s="3" t="s">
        <v>1878</v>
      </c>
      <c r="K133" s="3" t="s">
        <v>1879</v>
      </c>
      <c r="L133" s="2" t="s">
        <v>17</v>
      </c>
      <c r="M133" s="2" t="s">
        <v>18</v>
      </c>
      <c r="N133" s="2" t="s">
        <v>19</v>
      </c>
      <c r="O133" s="2" t="s">
        <v>20</v>
      </c>
      <c r="P133" s="3" t="s">
        <v>1880</v>
      </c>
      <c r="Q133" s="2" t="s">
        <v>22</v>
      </c>
      <c r="R133" s="2" t="s">
        <v>23</v>
      </c>
      <c r="S133" s="3" t="s">
        <v>1881</v>
      </c>
      <c r="T133" s="3" t="s">
        <v>1876</v>
      </c>
      <c r="U133" s="3" t="s">
        <v>1882</v>
      </c>
      <c r="V133" s="3" t="s">
        <v>1873</v>
      </c>
      <c r="W133" s="3" t="s">
        <v>1874</v>
      </c>
      <c r="X133" s="3" t="s">
        <v>182</v>
      </c>
      <c r="Y133" s="3" t="s">
        <v>1883</v>
      </c>
      <c r="Z133" s="3" t="s">
        <v>246</v>
      </c>
    </row>
    <row r="134">
      <c r="C134" s="2" t="s">
        <v>240</v>
      </c>
      <c r="D134" s="3" t="s">
        <v>1884</v>
      </c>
      <c r="E134" s="3" t="s">
        <v>1877</v>
      </c>
      <c r="F134" s="2" t="s">
        <v>11</v>
      </c>
      <c r="G134" s="3" t="s">
        <v>31</v>
      </c>
      <c r="H134" s="3" t="s">
        <v>31</v>
      </c>
      <c r="I134" s="3" t="s">
        <v>31</v>
      </c>
      <c r="J134" s="3" t="s">
        <v>1885</v>
      </c>
      <c r="K134" s="3" t="s">
        <v>1886</v>
      </c>
      <c r="L134" s="2" t="s">
        <v>17</v>
      </c>
      <c r="M134" s="2" t="s">
        <v>18</v>
      </c>
      <c r="N134" s="2" t="s">
        <v>19</v>
      </c>
      <c r="O134" s="2" t="s">
        <v>20</v>
      </c>
      <c r="P134" s="3" t="s">
        <v>1887</v>
      </c>
      <c r="Q134" s="2" t="s">
        <v>22</v>
      </c>
      <c r="R134" s="2" t="s">
        <v>23</v>
      </c>
      <c r="S134" s="3" t="s">
        <v>1888</v>
      </c>
      <c r="T134" s="3" t="s">
        <v>1884</v>
      </c>
      <c r="U134" s="3" t="s">
        <v>1889</v>
      </c>
      <c r="V134" s="3" t="s">
        <v>1890</v>
      </c>
      <c r="W134" s="3" t="s">
        <v>1891</v>
      </c>
      <c r="X134" s="3" t="s">
        <v>182</v>
      </c>
      <c r="Y134" s="3" t="s">
        <v>1892</v>
      </c>
      <c r="Z134" s="3" t="s">
        <v>246</v>
      </c>
    </row>
    <row r="135">
      <c r="C135" s="2" t="s">
        <v>171</v>
      </c>
      <c r="D135" s="3" t="s">
        <v>1893</v>
      </c>
      <c r="E135" s="3" t="s">
        <v>1894</v>
      </c>
      <c r="F135" s="2" t="s">
        <v>11</v>
      </c>
      <c r="G135" s="3" t="s">
        <v>31</v>
      </c>
      <c r="H135" s="3" t="s">
        <v>31</v>
      </c>
      <c r="I135" s="3" t="s">
        <v>31</v>
      </c>
      <c r="J135" s="3" t="s">
        <v>1895</v>
      </c>
      <c r="K135" s="3" t="s">
        <v>1896</v>
      </c>
      <c r="L135" s="2" t="s">
        <v>17</v>
      </c>
      <c r="M135" s="2" t="s">
        <v>18</v>
      </c>
      <c r="N135" s="2" t="s">
        <v>19</v>
      </c>
      <c r="O135" s="2" t="s">
        <v>20</v>
      </c>
      <c r="P135" s="3" t="s">
        <v>1897</v>
      </c>
      <c r="Q135" s="2" t="s">
        <v>22</v>
      </c>
      <c r="R135" s="2" t="s">
        <v>23</v>
      </c>
      <c r="S135" s="3" t="s">
        <v>1898</v>
      </c>
      <c r="T135" s="3" t="s">
        <v>1893</v>
      </c>
      <c r="U135" s="3" t="s">
        <v>1899</v>
      </c>
      <c r="V135" s="3" t="s">
        <v>1890</v>
      </c>
      <c r="W135" s="3" t="s">
        <v>1891</v>
      </c>
      <c r="X135" s="3" t="s">
        <v>182</v>
      </c>
      <c r="Y135" s="3" t="s">
        <v>1900</v>
      </c>
      <c r="Z135" s="3" t="s">
        <v>246</v>
      </c>
    </row>
    <row r="136">
      <c r="C136" s="2" t="s">
        <v>240</v>
      </c>
      <c r="D136" s="3" t="s">
        <v>1901</v>
      </c>
      <c r="E136" s="3" t="s">
        <v>1894</v>
      </c>
      <c r="F136" s="2" t="s">
        <v>11</v>
      </c>
      <c r="G136" s="3" t="s">
        <v>31</v>
      </c>
      <c r="H136" s="3" t="s">
        <v>31</v>
      </c>
      <c r="I136" s="3" t="s">
        <v>31</v>
      </c>
      <c r="J136" s="3" t="s">
        <v>1902</v>
      </c>
      <c r="K136" s="3" t="s">
        <v>1903</v>
      </c>
      <c r="L136" s="2" t="s">
        <v>17</v>
      </c>
      <c r="M136" s="2" t="s">
        <v>18</v>
      </c>
      <c r="N136" s="2" t="s">
        <v>19</v>
      </c>
      <c r="O136" s="2" t="s">
        <v>20</v>
      </c>
      <c r="P136" s="3" t="s">
        <v>1904</v>
      </c>
      <c r="Q136" s="2" t="s">
        <v>22</v>
      </c>
      <c r="R136" s="2" t="s">
        <v>23</v>
      </c>
      <c r="S136" s="3" t="s">
        <v>1905</v>
      </c>
      <c r="T136" s="3" t="s">
        <v>1901</v>
      </c>
      <c r="U136" s="3" t="s">
        <v>1906</v>
      </c>
      <c r="V136" s="3" t="s">
        <v>1907</v>
      </c>
      <c r="W136" s="3" t="s">
        <v>1908</v>
      </c>
      <c r="X136" s="3" t="s">
        <v>182</v>
      </c>
      <c r="Y136" s="3" t="s">
        <v>1909</v>
      </c>
      <c r="Z136" s="3" t="s">
        <v>246</v>
      </c>
    </row>
    <row r="137">
      <c r="C137" s="2" t="s">
        <v>171</v>
      </c>
      <c r="D137" s="3" t="s">
        <v>1910</v>
      </c>
      <c r="E137" s="3" t="s">
        <v>1911</v>
      </c>
      <c r="F137" s="2" t="s">
        <v>11</v>
      </c>
      <c r="G137" s="3" t="s">
        <v>31</v>
      </c>
      <c r="H137" s="3" t="s">
        <v>31</v>
      </c>
      <c r="I137" s="3" t="s">
        <v>31</v>
      </c>
      <c r="J137" s="3" t="s">
        <v>1912</v>
      </c>
      <c r="K137" s="3" t="s">
        <v>1913</v>
      </c>
      <c r="L137" s="2" t="s">
        <v>17</v>
      </c>
      <c r="M137" s="2" t="s">
        <v>18</v>
      </c>
      <c r="N137" s="2" t="s">
        <v>19</v>
      </c>
      <c r="O137" s="2" t="s">
        <v>20</v>
      </c>
      <c r="P137" s="3" t="s">
        <v>1914</v>
      </c>
      <c r="Q137" s="2" t="s">
        <v>22</v>
      </c>
      <c r="R137" s="2" t="s">
        <v>23</v>
      </c>
      <c r="S137" s="3" t="s">
        <v>1915</v>
      </c>
      <c r="T137" s="3" t="s">
        <v>1910</v>
      </c>
      <c r="U137" s="3" t="s">
        <v>1916</v>
      </c>
      <c r="V137" s="3" t="s">
        <v>1907</v>
      </c>
      <c r="W137" s="3" t="s">
        <v>1908</v>
      </c>
      <c r="X137" s="3" t="s">
        <v>182</v>
      </c>
      <c r="Y137" s="3" t="s">
        <v>1917</v>
      </c>
      <c r="Z137" s="3" t="s">
        <v>246</v>
      </c>
    </row>
    <row r="138">
      <c r="C138" s="2" t="s">
        <v>240</v>
      </c>
      <c r="D138" s="3" t="s">
        <v>1918</v>
      </c>
      <c r="E138" s="3" t="s">
        <v>1911</v>
      </c>
      <c r="F138" s="2" t="s">
        <v>11</v>
      </c>
      <c r="G138" s="3" t="s">
        <v>31</v>
      </c>
      <c r="H138" s="3" t="s">
        <v>31</v>
      </c>
      <c r="I138" s="3" t="s">
        <v>31</v>
      </c>
      <c r="J138" s="3" t="s">
        <v>1919</v>
      </c>
      <c r="K138" s="3" t="s">
        <v>1920</v>
      </c>
      <c r="L138" s="2" t="s">
        <v>17</v>
      </c>
      <c r="M138" s="2" t="s">
        <v>18</v>
      </c>
      <c r="N138" s="2" t="s">
        <v>19</v>
      </c>
      <c r="O138" s="2" t="s">
        <v>20</v>
      </c>
      <c r="P138" s="3" t="s">
        <v>1921</v>
      </c>
      <c r="Q138" s="2" t="s">
        <v>22</v>
      </c>
      <c r="R138" s="2" t="s">
        <v>23</v>
      </c>
      <c r="S138" s="3" t="s">
        <v>1922</v>
      </c>
      <c r="T138" s="3" t="s">
        <v>1918</v>
      </c>
      <c r="U138" s="3" t="s">
        <v>1916</v>
      </c>
      <c r="V138" s="3" t="s">
        <v>1907</v>
      </c>
      <c r="W138" s="3" t="s">
        <v>1923</v>
      </c>
      <c r="X138" s="3" t="s">
        <v>182</v>
      </c>
      <c r="Y138" s="3" t="s">
        <v>1924</v>
      </c>
      <c r="Z138" s="3" t="s">
        <v>246</v>
      </c>
    </row>
    <row r="139">
      <c r="C139" s="2" t="s">
        <v>171</v>
      </c>
      <c r="D139" s="3" t="s">
        <v>1925</v>
      </c>
      <c r="E139" s="3" t="s">
        <v>1926</v>
      </c>
      <c r="F139" s="2" t="s">
        <v>11</v>
      </c>
      <c r="G139" s="3" t="s">
        <v>31</v>
      </c>
      <c r="H139" s="3" t="s">
        <v>31</v>
      </c>
      <c r="I139" s="3" t="s">
        <v>31</v>
      </c>
      <c r="J139" s="3" t="s">
        <v>1927</v>
      </c>
      <c r="K139" s="3" t="s">
        <v>1928</v>
      </c>
      <c r="L139" s="2" t="s">
        <v>17</v>
      </c>
      <c r="M139" s="2" t="s">
        <v>18</v>
      </c>
      <c r="N139" s="2" t="s">
        <v>19</v>
      </c>
      <c r="O139" s="2" t="s">
        <v>20</v>
      </c>
      <c r="P139" s="3" t="s">
        <v>1929</v>
      </c>
      <c r="Q139" s="2" t="s">
        <v>22</v>
      </c>
      <c r="R139" s="2" t="s">
        <v>23</v>
      </c>
      <c r="S139" s="3" t="s">
        <v>1930</v>
      </c>
      <c r="T139" s="3" t="s">
        <v>1925</v>
      </c>
      <c r="U139" s="3" t="s">
        <v>1931</v>
      </c>
      <c r="V139" s="3" t="s">
        <v>1907</v>
      </c>
      <c r="W139" s="3" t="s">
        <v>1923</v>
      </c>
      <c r="X139" s="3" t="s">
        <v>182</v>
      </c>
      <c r="Y139" s="3" t="s">
        <v>1932</v>
      </c>
      <c r="Z139" s="3" t="s">
        <v>246</v>
      </c>
    </row>
    <row r="140">
      <c r="A140" s="2">
        <v>11.0</v>
      </c>
      <c r="B140" s="2" t="s">
        <v>1104</v>
      </c>
      <c r="C140" s="2" t="s">
        <v>8</v>
      </c>
      <c r="D140" s="2" t="s">
        <v>9</v>
      </c>
    </row>
    <row r="141">
      <c r="A141" s="2"/>
      <c r="B141" s="2"/>
      <c r="C141" s="2" t="s">
        <v>171</v>
      </c>
      <c r="D141" s="50" t="s">
        <v>1876</v>
      </c>
    </row>
    <row r="142">
      <c r="A142" s="2"/>
      <c r="B142" s="2"/>
      <c r="C142" s="2" t="s">
        <v>8</v>
      </c>
      <c r="D142" s="31" t="s">
        <v>9</v>
      </c>
    </row>
    <row r="143">
      <c r="C143" s="2" t="s">
        <v>240</v>
      </c>
      <c r="D143" s="51">
        <v>44168.37993055556</v>
      </c>
    </row>
    <row r="144">
      <c r="C144" s="2" t="s">
        <v>240</v>
      </c>
      <c r="D144" s="51">
        <v>44168.380162037036</v>
      </c>
    </row>
    <row r="145">
      <c r="C145" s="2" t="s">
        <v>240</v>
      </c>
      <c r="D145" s="51">
        <v>44168.380277777775</v>
      </c>
    </row>
    <row r="146">
      <c r="C146" s="2" t="s">
        <v>240</v>
      </c>
      <c r="D146" s="51">
        <v>44168.38039351852</v>
      </c>
    </row>
    <row r="147">
      <c r="C147" s="2" t="s">
        <v>240</v>
      </c>
      <c r="D147" s="51">
        <v>44168.38675925926</v>
      </c>
    </row>
    <row r="148">
      <c r="C148" s="2" t="s">
        <v>240</v>
      </c>
      <c r="D148" s="51">
        <v>44168.386875</v>
      </c>
    </row>
    <row r="149">
      <c r="A149" s="2">
        <v>12.0</v>
      </c>
      <c r="B149" s="2" t="s">
        <v>1109</v>
      </c>
      <c r="C149" s="2" t="s">
        <v>8</v>
      </c>
      <c r="D149" s="31" t="s">
        <v>9</v>
      </c>
      <c r="E149" s="2" t="s">
        <v>165</v>
      </c>
      <c r="F149" s="2" t="s">
        <v>11</v>
      </c>
      <c r="G149" s="2" t="s">
        <v>12</v>
      </c>
      <c r="H149" s="2" t="s">
        <v>13</v>
      </c>
      <c r="I149" s="2" t="s">
        <v>14</v>
      </c>
      <c r="J149" s="2" t="s">
        <v>15</v>
      </c>
      <c r="K149" s="2" t="s">
        <v>16</v>
      </c>
      <c r="L149" s="2" t="s">
        <v>17</v>
      </c>
      <c r="M149" s="2" t="s">
        <v>18</v>
      </c>
      <c r="N149" s="2" t="s">
        <v>19</v>
      </c>
      <c r="O149" s="2" t="s">
        <v>20</v>
      </c>
      <c r="P149" s="2" t="s">
        <v>21</v>
      </c>
      <c r="Q149" s="2" t="s">
        <v>22</v>
      </c>
      <c r="R149" s="2" t="s">
        <v>23</v>
      </c>
      <c r="S149" s="2" t="s">
        <v>24</v>
      </c>
      <c r="T149" s="2" t="s">
        <v>25</v>
      </c>
      <c r="U149" s="2" t="s">
        <v>26</v>
      </c>
      <c r="V149" s="2" t="s">
        <v>10</v>
      </c>
      <c r="W149" s="2" t="s">
        <v>167</v>
      </c>
      <c r="X149" s="2" t="s">
        <v>168</v>
      </c>
      <c r="Y149" s="2" t="s">
        <v>169</v>
      </c>
      <c r="Z149" s="2" t="s">
        <v>170</v>
      </c>
      <c r="AA149" s="2" t="s">
        <v>184</v>
      </c>
      <c r="AB149" s="2"/>
    </row>
    <row r="150">
      <c r="C150" s="2" t="s">
        <v>27</v>
      </c>
      <c r="D150" s="3" t="s">
        <v>1933</v>
      </c>
      <c r="E150" s="3" t="s">
        <v>1934</v>
      </c>
      <c r="F150" s="2" t="s">
        <v>11</v>
      </c>
      <c r="G150" s="3" t="s">
        <v>31</v>
      </c>
      <c r="H150" s="3" t="s">
        <v>31</v>
      </c>
      <c r="I150" s="3" t="s">
        <v>31</v>
      </c>
      <c r="J150" s="3" t="s">
        <v>1935</v>
      </c>
      <c r="K150" s="3" t="s">
        <v>1936</v>
      </c>
      <c r="L150" s="2" t="s">
        <v>17</v>
      </c>
      <c r="M150" s="2" t="s">
        <v>18</v>
      </c>
      <c r="N150" s="2" t="s">
        <v>19</v>
      </c>
      <c r="O150" s="2" t="s">
        <v>20</v>
      </c>
      <c r="P150" s="3" t="s">
        <v>1937</v>
      </c>
      <c r="Q150" s="2" t="s">
        <v>22</v>
      </c>
      <c r="R150" s="2" t="s">
        <v>23</v>
      </c>
      <c r="S150" s="3" t="s">
        <v>1938</v>
      </c>
      <c r="T150" s="3" t="s">
        <v>1933</v>
      </c>
      <c r="U150" s="3" t="s">
        <v>1939</v>
      </c>
      <c r="V150" s="3" t="s">
        <v>1940</v>
      </c>
      <c r="W150" s="3" t="s">
        <v>1941</v>
      </c>
      <c r="X150" s="3" t="s">
        <v>1942</v>
      </c>
      <c r="Y150" s="3" t="s">
        <v>182</v>
      </c>
      <c r="Z150" s="3" t="s">
        <v>1943</v>
      </c>
      <c r="AA150" s="3" t="s">
        <v>193</v>
      </c>
      <c r="AB150" s="2"/>
    </row>
    <row r="151">
      <c r="C151" s="2" t="s">
        <v>171</v>
      </c>
      <c r="D151" s="50" t="s">
        <v>1939</v>
      </c>
      <c r="E151" s="3" t="s">
        <v>1944</v>
      </c>
      <c r="F151" s="2" t="s">
        <v>11</v>
      </c>
      <c r="G151" s="3" t="s">
        <v>31</v>
      </c>
      <c r="H151" s="3" t="s">
        <v>31</v>
      </c>
      <c r="I151" s="3" t="s">
        <v>31</v>
      </c>
      <c r="J151" s="3" t="s">
        <v>1945</v>
      </c>
      <c r="K151" s="3" t="s">
        <v>1946</v>
      </c>
      <c r="L151" s="2" t="s">
        <v>17</v>
      </c>
      <c r="M151" s="2" t="s">
        <v>18</v>
      </c>
      <c r="N151" s="2" t="s">
        <v>19</v>
      </c>
      <c r="O151" s="2" t="s">
        <v>20</v>
      </c>
      <c r="P151" s="3" t="s">
        <v>1947</v>
      </c>
      <c r="Q151" s="2" t="s">
        <v>22</v>
      </c>
      <c r="R151" s="2" t="s">
        <v>23</v>
      </c>
      <c r="S151" s="3" t="s">
        <v>1948</v>
      </c>
      <c r="T151" s="3" t="s">
        <v>1939</v>
      </c>
      <c r="U151" s="3" t="s">
        <v>1949</v>
      </c>
      <c r="V151" s="3" t="s">
        <v>1950</v>
      </c>
      <c r="W151" s="3" t="s">
        <v>1941</v>
      </c>
      <c r="X151" s="3" t="s">
        <v>1942</v>
      </c>
      <c r="Y151" s="3" t="s">
        <v>182</v>
      </c>
      <c r="Z151" s="3" t="s">
        <v>1951</v>
      </c>
      <c r="AA151" s="3" t="s">
        <v>193</v>
      </c>
      <c r="AB151" s="2"/>
    </row>
    <row r="152">
      <c r="C152" s="2" t="s">
        <v>27</v>
      </c>
      <c r="D152" s="50" t="s">
        <v>1949</v>
      </c>
      <c r="E152" s="3" t="s">
        <v>1944</v>
      </c>
      <c r="F152" s="2" t="s">
        <v>11</v>
      </c>
      <c r="G152" s="3" t="s">
        <v>31</v>
      </c>
      <c r="H152" s="3" t="s">
        <v>31</v>
      </c>
      <c r="I152" s="3" t="s">
        <v>31</v>
      </c>
      <c r="J152" s="3" t="s">
        <v>1952</v>
      </c>
      <c r="K152" s="3" t="s">
        <v>1953</v>
      </c>
      <c r="L152" s="2" t="s">
        <v>17</v>
      </c>
      <c r="M152" s="2" t="s">
        <v>18</v>
      </c>
      <c r="N152" s="2" t="s">
        <v>19</v>
      </c>
      <c r="O152" s="2" t="s">
        <v>20</v>
      </c>
      <c r="P152" s="3" t="s">
        <v>1954</v>
      </c>
      <c r="Q152" s="2" t="s">
        <v>22</v>
      </c>
      <c r="R152" s="2" t="s">
        <v>23</v>
      </c>
      <c r="S152" s="3" t="s">
        <v>1955</v>
      </c>
      <c r="T152" s="3" t="s">
        <v>1949</v>
      </c>
      <c r="U152" s="3" t="s">
        <v>1956</v>
      </c>
      <c r="V152" s="3" t="s">
        <v>1957</v>
      </c>
      <c r="W152" s="3" t="s">
        <v>1958</v>
      </c>
      <c r="X152" s="3" t="s">
        <v>1942</v>
      </c>
      <c r="Y152" s="3" t="s">
        <v>182</v>
      </c>
      <c r="Z152" s="3" t="s">
        <v>1951</v>
      </c>
      <c r="AA152" s="3" t="s">
        <v>193</v>
      </c>
      <c r="AB152" s="2"/>
    </row>
    <row r="153">
      <c r="C153" s="2" t="s">
        <v>27</v>
      </c>
      <c r="D153" s="50" t="s">
        <v>1956</v>
      </c>
      <c r="E153" s="3" t="s">
        <v>1944</v>
      </c>
      <c r="F153" s="2" t="s">
        <v>11</v>
      </c>
      <c r="G153" s="3" t="s">
        <v>31</v>
      </c>
      <c r="H153" s="3" t="s">
        <v>31</v>
      </c>
      <c r="I153" s="3" t="s">
        <v>31</v>
      </c>
      <c r="J153" s="3" t="s">
        <v>1959</v>
      </c>
      <c r="K153" s="3" t="s">
        <v>1960</v>
      </c>
      <c r="L153" s="2" t="s">
        <v>17</v>
      </c>
      <c r="M153" s="2" t="s">
        <v>18</v>
      </c>
      <c r="N153" s="2" t="s">
        <v>19</v>
      </c>
      <c r="O153" s="2" t="s">
        <v>20</v>
      </c>
      <c r="P153" s="3" t="s">
        <v>1961</v>
      </c>
      <c r="Q153" s="2" t="s">
        <v>22</v>
      </c>
      <c r="R153" s="2" t="s">
        <v>23</v>
      </c>
      <c r="S153" s="3" t="s">
        <v>1962</v>
      </c>
      <c r="T153" s="3" t="s">
        <v>1956</v>
      </c>
      <c r="U153" s="3" t="s">
        <v>1963</v>
      </c>
      <c r="V153" s="3" t="s">
        <v>1964</v>
      </c>
      <c r="W153" s="3" t="s">
        <v>1965</v>
      </c>
      <c r="X153" s="3" t="s">
        <v>1942</v>
      </c>
      <c r="Y153" s="3" t="s">
        <v>182</v>
      </c>
      <c r="Z153" s="3" t="s">
        <v>1951</v>
      </c>
      <c r="AA153" s="3" t="s">
        <v>193</v>
      </c>
      <c r="AB153" s="2"/>
    </row>
    <row r="154">
      <c r="C154" s="2" t="s">
        <v>27</v>
      </c>
      <c r="D154" s="50" t="s">
        <v>1963</v>
      </c>
      <c r="E154" s="3" t="s">
        <v>1944</v>
      </c>
      <c r="F154" s="2" t="s">
        <v>11</v>
      </c>
      <c r="G154" s="3" t="s">
        <v>31</v>
      </c>
      <c r="H154" s="3" t="s">
        <v>31</v>
      </c>
      <c r="I154" s="3" t="s">
        <v>31</v>
      </c>
      <c r="J154" s="3" t="s">
        <v>1966</v>
      </c>
      <c r="K154" s="3" t="s">
        <v>1967</v>
      </c>
      <c r="L154" s="2" t="s">
        <v>17</v>
      </c>
      <c r="M154" s="2" t="s">
        <v>18</v>
      </c>
      <c r="N154" s="2" t="s">
        <v>19</v>
      </c>
      <c r="O154" s="2" t="s">
        <v>20</v>
      </c>
      <c r="P154" s="3" t="s">
        <v>1968</v>
      </c>
      <c r="Q154" s="2" t="s">
        <v>22</v>
      </c>
      <c r="R154" s="2" t="s">
        <v>23</v>
      </c>
      <c r="S154" s="3" t="s">
        <v>1969</v>
      </c>
      <c r="T154" s="3" t="s">
        <v>1963</v>
      </c>
      <c r="U154" s="3" t="s">
        <v>1970</v>
      </c>
      <c r="V154" s="3" t="s">
        <v>1971</v>
      </c>
      <c r="W154" s="3" t="s">
        <v>1972</v>
      </c>
      <c r="X154" s="3" t="s">
        <v>1942</v>
      </c>
      <c r="Y154" s="3" t="s">
        <v>182</v>
      </c>
      <c r="Z154" s="3" t="s">
        <v>1951</v>
      </c>
      <c r="AA154" s="3" t="s">
        <v>193</v>
      </c>
      <c r="AB154" s="2"/>
    </row>
    <row r="155">
      <c r="A155" s="2">
        <v>13.0</v>
      </c>
      <c r="B155" s="33" t="s">
        <v>1113</v>
      </c>
      <c r="C155" s="2" t="s">
        <v>8</v>
      </c>
      <c r="D155" s="31" t="s">
        <v>9</v>
      </c>
    </row>
    <row r="156">
      <c r="C156" s="2" t="s">
        <v>240</v>
      </c>
      <c r="D156" s="49">
        <v>44168.38039351852</v>
      </c>
    </row>
    <row r="157">
      <c r="C157" s="2" t="s">
        <v>171</v>
      </c>
      <c r="D157" s="49">
        <v>44168.38045138889</v>
      </c>
    </row>
    <row r="158">
      <c r="C158" s="2" t="s">
        <v>27</v>
      </c>
      <c r="D158" s="50" t="s">
        <v>1973</v>
      </c>
    </row>
    <row r="159">
      <c r="A159" s="2">
        <v>14.0</v>
      </c>
      <c r="B159" s="2" t="s">
        <v>1118</v>
      </c>
      <c r="C159" s="2" t="s">
        <v>8</v>
      </c>
      <c r="D159" s="2" t="s">
        <v>9</v>
      </c>
    </row>
    <row r="160">
      <c r="C160" s="2" t="s">
        <v>240</v>
      </c>
      <c r="D160" s="52">
        <v>44168.38675925926</v>
      </c>
    </row>
    <row r="161">
      <c r="C161" s="2" t="s">
        <v>240</v>
      </c>
      <c r="D161" s="52">
        <v>44168.386875</v>
      </c>
    </row>
    <row r="162">
      <c r="C162" s="2" t="s">
        <v>240</v>
      </c>
      <c r="D162" s="52">
        <v>44168.38699074074</v>
      </c>
    </row>
    <row r="163">
      <c r="C163" s="2" t="s">
        <v>240</v>
      </c>
      <c r="D163" s="52">
        <v>44168.38722222222</v>
      </c>
    </row>
    <row r="164">
      <c r="C164" s="2" t="s">
        <v>240</v>
      </c>
      <c r="D164" s="52">
        <v>44168.387453703705</v>
      </c>
    </row>
    <row r="165">
      <c r="A165" s="2">
        <v>15.0</v>
      </c>
      <c r="B165" s="2" t="s">
        <v>1122</v>
      </c>
      <c r="C165" s="2" t="s">
        <v>8</v>
      </c>
      <c r="D165" s="2" t="s">
        <v>9</v>
      </c>
      <c r="E165" s="2" t="s">
        <v>165</v>
      </c>
      <c r="F165" s="2" t="s">
        <v>11</v>
      </c>
      <c r="G165" s="2" t="s">
        <v>12</v>
      </c>
      <c r="H165" s="2" t="s">
        <v>13</v>
      </c>
      <c r="I165" s="2" t="s">
        <v>14</v>
      </c>
      <c r="J165" s="2" t="s">
        <v>15</v>
      </c>
      <c r="K165" s="2" t="s">
        <v>16</v>
      </c>
      <c r="L165" s="2" t="s">
        <v>17</v>
      </c>
      <c r="M165" s="2" t="s">
        <v>18</v>
      </c>
      <c r="N165" s="2" t="s">
        <v>19</v>
      </c>
      <c r="O165" s="2" t="s">
        <v>20</v>
      </c>
      <c r="P165" s="2" t="s">
        <v>21</v>
      </c>
      <c r="Q165" s="2" t="s">
        <v>22</v>
      </c>
      <c r="R165" s="2" t="s">
        <v>23</v>
      </c>
      <c r="S165" s="2" t="s">
        <v>24</v>
      </c>
      <c r="T165" s="2" t="s">
        <v>25</v>
      </c>
      <c r="U165" s="2" t="s">
        <v>26</v>
      </c>
      <c r="V165" s="2" t="s">
        <v>10</v>
      </c>
      <c r="W165" s="2" t="s">
        <v>167</v>
      </c>
      <c r="X165" s="2" t="s">
        <v>168</v>
      </c>
      <c r="Y165" s="2" t="s">
        <v>169</v>
      </c>
      <c r="Z165" s="2" t="s">
        <v>170</v>
      </c>
      <c r="AA165" s="2" t="s">
        <v>184</v>
      </c>
      <c r="AB165" s="2" t="s">
        <v>239</v>
      </c>
    </row>
    <row r="166">
      <c r="C166" s="2" t="s">
        <v>27</v>
      </c>
      <c r="D166" s="3" t="s">
        <v>1974</v>
      </c>
      <c r="E166" s="3" t="s">
        <v>1858</v>
      </c>
      <c r="F166" s="2" t="s">
        <v>11</v>
      </c>
      <c r="G166" s="3" t="s">
        <v>31</v>
      </c>
      <c r="H166" s="3" t="s">
        <v>31</v>
      </c>
      <c r="I166" s="3" t="s">
        <v>31</v>
      </c>
      <c r="J166" s="3" t="s">
        <v>1975</v>
      </c>
      <c r="K166" s="3" t="s">
        <v>1976</v>
      </c>
      <c r="L166" s="2" t="s">
        <v>17</v>
      </c>
      <c r="M166" s="2" t="s">
        <v>18</v>
      </c>
      <c r="N166" s="2" t="s">
        <v>19</v>
      </c>
      <c r="O166" s="2" t="s">
        <v>20</v>
      </c>
      <c r="P166" s="3" t="s">
        <v>1977</v>
      </c>
      <c r="Q166" s="2" t="s">
        <v>22</v>
      </c>
      <c r="R166" s="2" t="s">
        <v>23</v>
      </c>
      <c r="S166" s="3" t="s">
        <v>1978</v>
      </c>
      <c r="T166" s="3" t="s">
        <v>1974</v>
      </c>
      <c r="U166" s="3" t="s">
        <v>1979</v>
      </c>
      <c r="V166" s="3" t="s">
        <v>1980</v>
      </c>
      <c r="W166" s="3" t="s">
        <v>1981</v>
      </c>
      <c r="X166" s="3" t="s">
        <v>1865</v>
      </c>
      <c r="Y166" s="3" t="s">
        <v>182</v>
      </c>
      <c r="Z166" s="3" t="s">
        <v>1866</v>
      </c>
      <c r="AA166" s="3" t="s">
        <v>193</v>
      </c>
      <c r="AB166" s="3" t="s">
        <v>246</v>
      </c>
    </row>
    <row r="167">
      <c r="C167" s="2" t="s">
        <v>27</v>
      </c>
      <c r="D167" s="3" t="s">
        <v>1979</v>
      </c>
      <c r="E167" s="3" t="s">
        <v>1858</v>
      </c>
      <c r="F167" s="2" t="s">
        <v>11</v>
      </c>
      <c r="G167" s="3" t="s">
        <v>31</v>
      </c>
      <c r="H167" s="3" t="s">
        <v>31</v>
      </c>
      <c r="I167" s="3" t="s">
        <v>31</v>
      </c>
      <c r="J167" s="3" t="s">
        <v>1982</v>
      </c>
      <c r="K167" s="3" t="s">
        <v>1983</v>
      </c>
      <c r="L167" s="2" t="s">
        <v>17</v>
      </c>
      <c r="M167" s="2" t="s">
        <v>18</v>
      </c>
      <c r="N167" s="2" t="s">
        <v>19</v>
      </c>
      <c r="O167" s="2" t="s">
        <v>20</v>
      </c>
      <c r="P167" s="3" t="s">
        <v>1984</v>
      </c>
      <c r="Q167" s="2" t="s">
        <v>22</v>
      </c>
      <c r="R167" s="2" t="s">
        <v>23</v>
      </c>
      <c r="S167" s="3" t="s">
        <v>1985</v>
      </c>
      <c r="T167" s="3" t="s">
        <v>1979</v>
      </c>
      <c r="U167" s="3" t="s">
        <v>1867</v>
      </c>
      <c r="V167" s="3" t="s">
        <v>1872</v>
      </c>
      <c r="W167" s="3" t="s">
        <v>1873</v>
      </c>
      <c r="X167" s="3" t="s">
        <v>1865</v>
      </c>
      <c r="Y167" s="3" t="s">
        <v>182</v>
      </c>
      <c r="Z167" s="3" t="s">
        <v>1866</v>
      </c>
      <c r="AA167" s="3" t="s">
        <v>193</v>
      </c>
      <c r="AB167" s="3" t="s">
        <v>246</v>
      </c>
    </row>
    <row r="168">
      <c r="C168" s="2" t="s">
        <v>240</v>
      </c>
      <c r="D168" s="3" t="s">
        <v>1867</v>
      </c>
      <c r="E168" s="3" t="s">
        <v>1858</v>
      </c>
      <c r="F168" s="2" t="s">
        <v>11</v>
      </c>
      <c r="G168" s="3" t="s">
        <v>31</v>
      </c>
      <c r="H168" s="3" t="s">
        <v>31</v>
      </c>
      <c r="I168" s="3" t="s">
        <v>31</v>
      </c>
      <c r="J168" s="3" t="s">
        <v>1868</v>
      </c>
      <c r="K168" s="3" t="s">
        <v>1869</v>
      </c>
      <c r="L168" s="2" t="s">
        <v>17</v>
      </c>
      <c r="M168" s="2" t="s">
        <v>18</v>
      </c>
      <c r="N168" s="2" t="s">
        <v>19</v>
      </c>
      <c r="O168" s="2" t="s">
        <v>20</v>
      </c>
      <c r="P168" s="3" t="s">
        <v>1870</v>
      </c>
      <c r="Q168" s="2" t="s">
        <v>22</v>
      </c>
      <c r="R168" s="2" t="s">
        <v>23</v>
      </c>
      <c r="S168" s="3" t="s">
        <v>1871</v>
      </c>
      <c r="T168" s="3" t="s">
        <v>1867</v>
      </c>
      <c r="U168" s="3" t="s">
        <v>1876</v>
      </c>
      <c r="V168" s="3" t="s">
        <v>1872</v>
      </c>
      <c r="W168" s="3" t="s">
        <v>1873</v>
      </c>
      <c r="X168" s="3" t="s">
        <v>1874</v>
      </c>
      <c r="Y168" s="3" t="s">
        <v>182</v>
      </c>
      <c r="Z168" s="3" t="s">
        <v>1875</v>
      </c>
      <c r="AA168" s="3" t="s">
        <v>193</v>
      </c>
      <c r="AB168" s="3" t="s">
        <v>246</v>
      </c>
    </row>
    <row r="169">
      <c r="C169" s="2" t="s">
        <v>171</v>
      </c>
      <c r="D169" s="3" t="s">
        <v>1876</v>
      </c>
      <c r="E169" s="3" t="s">
        <v>1877</v>
      </c>
      <c r="F169" s="2" t="s">
        <v>11</v>
      </c>
      <c r="G169" s="3" t="s">
        <v>31</v>
      </c>
      <c r="H169" s="3" t="s">
        <v>31</v>
      </c>
      <c r="I169" s="3" t="s">
        <v>31</v>
      </c>
      <c r="J169" s="3" t="s">
        <v>1878</v>
      </c>
      <c r="K169" s="3" t="s">
        <v>1879</v>
      </c>
      <c r="L169" s="2" t="s">
        <v>17</v>
      </c>
      <c r="M169" s="2" t="s">
        <v>18</v>
      </c>
      <c r="N169" s="2" t="s">
        <v>19</v>
      </c>
      <c r="O169" s="2" t="s">
        <v>20</v>
      </c>
      <c r="P169" s="3" t="s">
        <v>1880</v>
      </c>
      <c r="Q169" s="2" t="s">
        <v>22</v>
      </c>
      <c r="R169" s="2" t="s">
        <v>23</v>
      </c>
      <c r="S169" s="3" t="s">
        <v>1881</v>
      </c>
      <c r="T169" s="3" t="s">
        <v>1876</v>
      </c>
      <c r="U169" s="3" t="s">
        <v>1986</v>
      </c>
      <c r="V169" s="3" t="s">
        <v>1882</v>
      </c>
      <c r="W169" s="3" t="s">
        <v>1873</v>
      </c>
      <c r="X169" s="3" t="s">
        <v>1874</v>
      </c>
      <c r="Y169" s="3" t="s">
        <v>182</v>
      </c>
      <c r="Z169" s="3" t="s">
        <v>1883</v>
      </c>
      <c r="AA169" s="3" t="s">
        <v>193</v>
      </c>
      <c r="AB169" s="3" t="s">
        <v>246</v>
      </c>
    </row>
    <row r="170">
      <c r="A170" s="2">
        <v>16.0</v>
      </c>
      <c r="B170" s="2" t="s">
        <v>1126</v>
      </c>
      <c r="C170" s="2" t="s">
        <v>8</v>
      </c>
      <c r="D170" s="2" t="s">
        <v>9</v>
      </c>
      <c r="E170" s="2" t="s">
        <v>184</v>
      </c>
      <c r="F170" s="2" t="s">
        <v>11</v>
      </c>
      <c r="G170" s="2" t="s">
        <v>12</v>
      </c>
      <c r="H170" s="2" t="s">
        <v>13</v>
      </c>
      <c r="I170" s="2" t="s">
        <v>14</v>
      </c>
      <c r="J170" s="2" t="s">
        <v>15</v>
      </c>
      <c r="K170" s="2" t="s">
        <v>16</v>
      </c>
      <c r="L170" s="2" t="s">
        <v>17</v>
      </c>
      <c r="M170" s="2" t="s">
        <v>18</v>
      </c>
      <c r="N170" s="2" t="s">
        <v>19</v>
      </c>
      <c r="O170" s="2" t="s">
        <v>20</v>
      </c>
      <c r="P170" s="2" t="s">
        <v>21</v>
      </c>
      <c r="Q170" s="2" t="s">
        <v>22</v>
      </c>
      <c r="R170" s="2" t="s">
        <v>23</v>
      </c>
      <c r="S170" s="2" t="s">
        <v>24</v>
      </c>
      <c r="T170" s="2" t="s">
        <v>25</v>
      </c>
      <c r="U170" s="2" t="s">
        <v>168</v>
      </c>
      <c r="V170" s="2" t="s">
        <v>170</v>
      </c>
      <c r="W170" s="2" t="s">
        <v>165</v>
      </c>
      <c r="X170" s="2" t="s">
        <v>10</v>
      </c>
      <c r="Y170" s="2" t="s">
        <v>167</v>
      </c>
    </row>
    <row r="171">
      <c r="C171" s="2" t="s">
        <v>27</v>
      </c>
      <c r="D171" s="3" t="s">
        <v>1987</v>
      </c>
      <c r="E171" s="3" t="s">
        <v>193</v>
      </c>
      <c r="F171" s="2" t="s">
        <v>11</v>
      </c>
      <c r="G171" s="3" t="s">
        <v>31</v>
      </c>
      <c r="H171" s="3" t="s">
        <v>30</v>
      </c>
      <c r="I171" s="3" t="s">
        <v>31</v>
      </c>
      <c r="J171" s="3" t="s">
        <v>1988</v>
      </c>
      <c r="K171" s="3" t="s">
        <v>1989</v>
      </c>
      <c r="L171" s="2" t="s">
        <v>17</v>
      </c>
      <c r="M171" s="2" t="s">
        <v>18</v>
      </c>
      <c r="N171" s="2" t="s">
        <v>19</v>
      </c>
      <c r="O171" s="2" t="s">
        <v>20</v>
      </c>
      <c r="P171" s="3" t="s">
        <v>1990</v>
      </c>
      <c r="Q171" s="2" t="s">
        <v>22</v>
      </c>
      <c r="R171" s="2" t="s">
        <v>23</v>
      </c>
      <c r="S171" s="3" t="s">
        <v>1991</v>
      </c>
      <c r="T171" s="3" t="s">
        <v>1987</v>
      </c>
      <c r="U171" s="3" t="s">
        <v>1942</v>
      </c>
      <c r="V171" s="3" t="s">
        <v>1951</v>
      </c>
      <c r="W171" s="3" t="s">
        <v>1944</v>
      </c>
      <c r="X171" s="3" t="s">
        <v>1992</v>
      </c>
      <c r="Y171" s="3" t="s">
        <v>1993</v>
      </c>
    </row>
    <row r="172">
      <c r="C172" s="2" t="s">
        <v>27</v>
      </c>
      <c r="D172" s="3" t="s">
        <v>1994</v>
      </c>
      <c r="E172" s="3" t="s">
        <v>193</v>
      </c>
      <c r="F172" s="2" t="s">
        <v>11</v>
      </c>
      <c r="G172" s="3" t="s">
        <v>31</v>
      </c>
      <c r="H172" s="3" t="s">
        <v>30</v>
      </c>
      <c r="I172" s="3" t="s">
        <v>31</v>
      </c>
      <c r="J172" s="3" t="s">
        <v>1995</v>
      </c>
      <c r="K172" s="3" t="s">
        <v>1996</v>
      </c>
      <c r="L172" s="2" t="s">
        <v>17</v>
      </c>
      <c r="M172" s="2" t="s">
        <v>18</v>
      </c>
      <c r="N172" s="2" t="s">
        <v>19</v>
      </c>
      <c r="O172" s="2" t="s">
        <v>20</v>
      </c>
      <c r="P172" s="3" t="s">
        <v>1997</v>
      </c>
      <c r="Q172" s="2" t="s">
        <v>22</v>
      </c>
      <c r="R172" s="2" t="s">
        <v>23</v>
      </c>
      <c r="S172" s="3" t="s">
        <v>1998</v>
      </c>
      <c r="T172" s="3" t="s">
        <v>1994</v>
      </c>
      <c r="U172" s="3" t="s">
        <v>1942</v>
      </c>
      <c r="V172" s="3" t="s">
        <v>1951</v>
      </c>
      <c r="W172" s="3" t="s">
        <v>1944</v>
      </c>
      <c r="X172" s="3" t="s">
        <v>1999</v>
      </c>
      <c r="Y172" s="3" t="s">
        <v>2000</v>
      </c>
    </row>
    <row r="173">
      <c r="C173" s="2" t="s">
        <v>27</v>
      </c>
      <c r="D173" s="3" t="s">
        <v>1973</v>
      </c>
      <c r="E173" s="3" t="s">
        <v>193</v>
      </c>
      <c r="F173" s="2" t="s">
        <v>11</v>
      </c>
      <c r="G173" s="3" t="s">
        <v>31</v>
      </c>
      <c r="H173" s="3" t="s">
        <v>31</v>
      </c>
      <c r="I173" s="3" t="s">
        <v>31</v>
      </c>
      <c r="J173" s="3" t="s">
        <v>2001</v>
      </c>
      <c r="K173" s="3" t="s">
        <v>2002</v>
      </c>
      <c r="L173" s="2" t="s">
        <v>17</v>
      </c>
      <c r="M173" s="2" t="s">
        <v>18</v>
      </c>
      <c r="N173" s="2" t="s">
        <v>19</v>
      </c>
      <c r="O173" s="2" t="s">
        <v>20</v>
      </c>
      <c r="P173" s="3" t="s">
        <v>2003</v>
      </c>
      <c r="Q173" s="2" t="s">
        <v>22</v>
      </c>
      <c r="R173" s="2" t="s">
        <v>23</v>
      </c>
      <c r="S173" s="3" t="s">
        <v>2004</v>
      </c>
      <c r="T173" s="3" t="s">
        <v>1973</v>
      </c>
      <c r="U173" s="3" t="s">
        <v>1942</v>
      </c>
      <c r="V173" s="3" t="s">
        <v>1943</v>
      </c>
      <c r="W173" s="3" t="s">
        <v>1934</v>
      </c>
      <c r="X173" s="3" t="s">
        <v>1940</v>
      </c>
      <c r="Y173" s="3" t="s">
        <v>1941</v>
      </c>
    </row>
    <row r="174">
      <c r="A174" s="2">
        <v>17.0</v>
      </c>
      <c r="B174" s="2" t="s">
        <v>1130</v>
      </c>
      <c r="C174" s="2" t="s">
        <v>8</v>
      </c>
      <c r="D174" s="2" t="s">
        <v>9</v>
      </c>
      <c r="E174" s="2" t="s">
        <v>165</v>
      </c>
      <c r="F174" s="2" t="s">
        <v>11</v>
      </c>
      <c r="G174" s="2" t="s">
        <v>12</v>
      </c>
      <c r="H174" s="2" t="s">
        <v>13</v>
      </c>
      <c r="I174" s="2" t="s">
        <v>14</v>
      </c>
      <c r="J174" s="2" t="s">
        <v>15</v>
      </c>
      <c r="K174" s="2" t="s">
        <v>16</v>
      </c>
      <c r="L174" s="2" t="s">
        <v>17</v>
      </c>
      <c r="M174" s="2" t="s">
        <v>18</v>
      </c>
      <c r="N174" s="2" t="s">
        <v>19</v>
      </c>
      <c r="O174" s="2" t="s">
        <v>20</v>
      </c>
      <c r="P174" s="2" t="s">
        <v>21</v>
      </c>
      <c r="Q174" s="2" t="s">
        <v>22</v>
      </c>
      <c r="R174" s="2" t="s">
        <v>23</v>
      </c>
      <c r="S174" s="2" t="s">
        <v>24</v>
      </c>
      <c r="T174" s="2" t="s">
        <v>25</v>
      </c>
      <c r="U174" s="2" t="s">
        <v>10</v>
      </c>
      <c r="V174" s="2" t="s">
        <v>167</v>
      </c>
    </row>
    <row r="175">
      <c r="C175" s="2" t="s">
        <v>914</v>
      </c>
      <c r="D175" s="3" t="s">
        <v>2005</v>
      </c>
      <c r="E175" s="3" t="s">
        <v>2006</v>
      </c>
      <c r="F175" s="2" t="s">
        <v>11</v>
      </c>
      <c r="G175" s="3" t="s">
        <v>30</v>
      </c>
      <c r="H175" s="3" t="s">
        <v>30</v>
      </c>
      <c r="I175" s="3" t="s">
        <v>30</v>
      </c>
      <c r="J175" s="3" t="s">
        <v>2007</v>
      </c>
      <c r="K175" s="3" t="s">
        <v>2008</v>
      </c>
      <c r="L175" s="2" t="s">
        <v>17</v>
      </c>
      <c r="M175" s="2" t="s">
        <v>18</v>
      </c>
      <c r="N175" s="2" t="s">
        <v>19</v>
      </c>
      <c r="O175" s="2" t="s">
        <v>20</v>
      </c>
      <c r="P175" s="3" t="s">
        <v>2009</v>
      </c>
      <c r="Q175" s="2" t="s">
        <v>22</v>
      </c>
      <c r="R175" s="2" t="s">
        <v>23</v>
      </c>
      <c r="S175" s="3" t="s">
        <v>2010</v>
      </c>
      <c r="T175" s="3" t="s">
        <v>2005</v>
      </c>
      <c r="U175" s="3" t="s">
        <v>2011</v>
      </c>
      <c r="V175" s="3" t="s">
        <v>2012</v>
      </c>
    </row>
    <row r="176">
      <c r="A176" s="2">
        <v>18.0</v>
      </c>
      <c r="B176" s="2" t="s">
        <v>1134</v>
      </c>
      <c r="C176" s="2" t="s">
        <v>8</v>
      </c>
      <c r="D176" s="2" t="s">
        <v>9</v>
      </c>
      <c r="E176" s="2" t="s">
        <v>165</v>
      </c>
      <c r="F176" s="2" t="s">
        <v>11</v>
      </c>
      <c r="G176" s="2" t="s">
        <v>12</v>
      </c>
      <c r="H176" s="2" t="s">
        <v>13</v>
      </c>
      <c r="I176" s="2" t="s">
        <v>14</v>
      </c>
      <c r="J176" s="2" t="s">
        <v>15</v>
      </c>
      <c r="K176" s="2" t="s">
        <v>16</v>
      </c>
      <c r="L176" s="2" t="s">
        <v>17</v>
      </c>
      <c r="M176" s="2" t="s">
        <v>18</v>
      </c>
      <c r="N176" s="2" t="s">
        <v>19</v>
      </c>
      <c r="O176" s="2" t="s">
        <v>20</v>
      </c>
      <c r="P176" s="2" t="s">
        <v>21</v>
      </c>
      <c r="Q176" s="2" t="s">
        <v>22</v>
      </c>
      <c r="R176" s="2" t="s">
        <v>23</v>
      </c>
      <c r="S176" s="2" t="s">
        <v>24</v>
      </c>
      <c r="T176" s="2" t="s">
        <v>25</v>
      </c>
      <c r="U176" s="2" t="s">
        <v>26</v>
      </c>
      <c r="V176" s="2" t="s">
        <v>10</v>
      </c>
      <c r="W176" s="2" t="s">
        <v>167</v>
      </c>
      <c r="X176" s="2" t="s">
        <v>168</v>
      </c>
      <c r="Y176" s="2" t="s">
        <v>169</v>
      </c>
      <c r="Z176" s="2" t="s">
        <v>170</v>
      </c>
      <c r="AA176" s="2" t="s">
        <v>239</v>
      </c>
      <c r="AB176" s="2" t="s">
        <v>184</v>
      </c>
    </row>
    <row r="177">
      <c r="C177" s="2" t="s">
        <v>27</v>
      </c>
      <c r="D177" s="3" t="s">
        <v>1986</v>
      </c>
      <c r="E177" s="3" t="s">
        <v>1877</v>
      </c>
      <c r="F177" s="2" t="s">
        <v>11</v>
      </c>
      <c r="G177" s="3" t="s">
        <v>31</v>
      </c>
      <c r="H177" s="3" t="s">
        <v>31</v>
      </c>
      <c r="I177" s="3" t="s">
        <v>31</v>
      </c>
      <c r="J177" s="3" t="s">
        <v>2013</v>
      </c>
      <c r="K177" s="3" t="s">
        <v>2014</v>
      </c>
      <c r="L177" s="2" t="s">
        <v>17</v>
      </c>
      <c r="M177" s="2" t="s">
        <v>18</v>
      </c>
      <c r="N177" s="2" t="s">
        <v>19</v>
      </c>
      <c r="O177" s="2" t="s">
        <v>20</v>
      </c>
      <c r="P177" s="3" t="s">
        <v>2015</v>
      </c>
      <c r="Q177" s="2" t="s">
        <v>22</v>
      </c>
      <c r="R177" s="2" t="s">
        <v>23</v>
      </c>
      <c r="S177" s="3" t="s">
        <v>2016</v>
      </c>
      <c r="T177" s="3" t="s">
        <v>1986</v>
      </c>
      <c r="U177" s="3" t="s">
        <v>2017</v>
      </c>
      <c r="V177" s="3" t="s">
        <v>2018</v>
      </c>
      <c r="W177" s="3" t="s">
        <v>2019</v>
      </c>
      <c r="X177" s="3" t="s">
        <v>1874</v>
      </c>
      <c r="Y177" s="3" t="s">
        <v>182</v>
      </c>
      <c r="Z177" s="3" t="s">
        <v>1883</v>
      </c>
      <c r="AA177" s="3" t="s">
        <v>246</v>
      </c>
      <c r="AB177" s="3" t="s">
        <v>193</v>
      </c>
    </row>
    <row r="178">
      <c r="C178" s="2" t="s">
        <v>27</v>
      </c>
      <c r="D178" s="3" t="s">
        <v>2017</v>
      </c>
      <c r="E178" s="3" t="s">
        <v>1877</v>
      </c>
      <c r="F178" s="2" t="s">
        <v>11</v>
      </c>
      <c r="G178" s="3" t="s">
        <v>31</v>
      </c>
      <c r="H178" s="3" t="s">
        <v>31</v>
      </c>
      <c r="I178" s="3" t="s">
        <v>31</v>
      </c>
      <c r="J178" s="3" t="s">
        <v>2020</v>
      </c>
      <c r="K178" s="3" t="s">
        <v>2021</v>
      </c>
      <c r="L178" s="2" t="s">
        <v>17</v>
      </c>
      <c r="M178" s="2" t="s">
        <v>18</v>
      </c>
      <c r="N178" s="2" t="s">
        <v>19</v>
      </c>
      <c r="O178" s="2" t="s">
        <v>20</v>
      </c>
      <c r="P178" s="3" t="s">
        <v>2022</v>
      </c>
      <c r="Q178" s="2" t="s">
        <v>22</v>
      </c>
      <c r="R178" s="2" t="s">
        <v>23</v>
      </c>
      <c r="S178" s="3" t="s">
        <v>2023</v>
      </c>
      <c r="T178" s="3" t="s">
        <v>2017</v>
      </c>
      <c r="U178" s="3" t="s">
        <v>1884</v>
      </c>
      <c r="V178" s="3" t="s">
        <v>1889</v>
      </c>
      <c r="W178" s="3" t="s">
        <v>1890</v>
      </c>
      <c r="X178" s="3" t="s">
        <v>1874</v>
      </c>
      <c r="Y178" s="3" t="s">
        <v>182</v>
      </c>
      <c r="Z178" s="3" t="s">
        <v>1883</v>
      </c>
      <c r="AA178" s="3" t="s">
        <v>246</v>
      </c>
      <c r="AB178" s="3" t="s">
        <v>193</v>
      </c>
    </row>
    <row r="179">
      <c r="C179" s="2" t="s">
        <v>240</v>
      </c>
      <c r="D179" s="3" t="s">
        <v>1884</v>
      </c>
      <c r="E179" s="3" t="s">
        <v>1877</v>
      </c>
      <c r="F179" s="2" t="s">
        <v>11</v>
      </c>
      <c r="G179" s="3" t="s">
        <v>31</v>
      </c>
      <c r="H179" s="3" t="s">
        <v>31</v>
      </c>
      <c r="I179" s="3" t="s">
        <v>31</v>
      </c>
      <c r="J179" s="3" t="s">
        <v>1885</v>
      </c>
      <c r="K179" s="3" t="s">
        <v>1886</v>
      </c>
      <c r="L179" s="2" t="s">
        <v>17</v>
      </c>
      <c r="M179" s="2" t="s">
        <v>18</v>
      </c>
      <c r="N179" s="2" t="s">
        <v>19</v>
      </c>
      <c r="O179" s="2" t="s">
        <v>20</v>
      </c>
      <c r="P179" s="3" t="s">
        <v>1887</v>
      </c>
      <c r="Q179" s="2" t="s">
        <v>22</v>
      </c>
      <c r="R179" s="2" t="s">
        <v>23</v>
      </c>
      <c r="S179" s="3" t="s">
        <v>1888</v>
      </c>
      <c r="T179" s="3" t="s">
        <v>1884</v>
      </c>
      <c r="U179" s="3" t="s">
        <v>1893</v>
      </c>
      <c r="V179" s="3" t="s">
        <v>1889</v>
      </c>
      <c r="W179" s="3" t="s">
        <v>1890</v>
      </c>
      <c r="X179" s="3" t="s">
        <v>1891</v>
      </c>
      <c r="Y179" s="3" t="s">
        <v>182</v>
      </c>
      <c r="Z179" s="3" t="s">
        <v>1892</v>
      </c>
      <c r="AA179" s="3" t="s">
        <v>246</v>
      </c>
      <c r="AB179" s="3" t="s">
        <v>193</v>
      </c>
    </row>
    <row r="180">
      <c r="C180" s="2" t="s">
        <v>171</v>
      </c>
      <c r="D180" s="3" t="s">
        <v>1893</v>
      </c>
      <c r="E180" s="3" t="s">
        <v>1894</v>
      </c>
      <c r="F180" s="2" t="s">
        <v>11</v>
      </c>
      <c r="G180" s="3" t="s">
        <v>31</v>
      </c>
      <c r="H180" s="3" t="s">
        <v>31</v>
      </c>
      <c r="I180" s="3" t="s">
        <v>31</v>
      </c>
      <c r="J180" s="3" t="s">
        <v>1895</v>
      </c>
      <c r="K180" s="3" t="s">
        <v>1896</v>
      </c>
      <c r="L180" s="2" t="s">
        <v>17</v>
      </c>
      <c r="M180" s="2" t="s">
        <v>18</v>
      </c>
      <c r="N180" s="2" t="s">
        <v>19</v>
      </c>
      <c r="O180" s="2" t="s">
        <v>20</v>
      </c>
      <c r="P180" s="3" t="s">
        <v>1897</v>
      </c>
      <c r="Q180" s="2" t="s">
        <v>22</v>
      </c>
      <c r="R180" s="2" t="s">
        <v>23</v>
      </c>
      <c r="S180" s="3" t="s">
        <v>1898</v>
      </c>
      <c r="T180" s="3" t="s">
        <v>1893</v>
      </c>
      <c r="U180" s="3" t="s">
        <v>2024</v>
      </c>
      <c r="V180" s="3" t="s">
        <v>1899</v>
      </c>
      <c r="W180" s="3" t="s">
        <v>1890</v>
      </c>
      <c r="X180" s="3" t="s">
        <v>1891</v>
      </c>
      <c r="Y180" s="3" t="s">
        <v>182</v>
      </c>
      <c r="Z180" s="3" t="s">
        <v>1900</v>
      </c>
      <c r="AA180" s="3" t="s">
        <v>246</v>
      </c>
      <c r="AB180" s="3" t="s">
        <v>193</v>
      </c>
    </row>
    <row r="181">
      <c r="A181" s="2">
        <v>19.0</v>
      </c>
      <c r="B181" s="2" t="s">
        <v>1138</v>
      </c>
      <c r="C181" s="2" t="s">
        <v>8</v>
      </c>
      <c r="D181" s="2" t="s">
        <v>9</v>
      </c>
      <c r="E181" s="2" t="s">
        <v>165</v>
      </c>
      <c r="F181" s="2" t="s">
        <v>11</v>
      </c>
      <c r="G181" s="2" t="s">
        <v>12</v>
      </c>
      <c r="H181" s="2" t="s">
        <v>13</v>
      </c>
      <c r="I181" s="2" t="s">
        <v>14</v>
      </c>
      <c r="J181" s="2" t="s">
        <v>15</v>
      </c>
      <c r="K181" s="2" t="s">
        <v>16</v>
      </c>
      <c r="L181" s="2" t="s">
        <v>17</v>
      </c>
      <c r="M181" s="2" t="s">
        <v>18</v>
      </c>
      <c r="N181" s="2" t="s">
        <v>19</v>
      </c>
      <c r="O181" s="2" t="s">
        <v>20</v>
      </c>
      <c r="P181" s="2" t="s">
        <v>21</v>
      </c>
      <c r="Q181" s="2" t="s">
        <v>22</v>
      </c>
      <c r="R181" s="2" t="s">
        <v>23</v>
      </c>
      <c r="S181" s="2" t="s">
        <v>24</v>
      </c>
      <c r="T181" s="2" t="s">
        <v>25</v>
      </c>
      <c r="U181" s="2" t="s">
        <v>26</v>
      </c>
      <c r="V181" s="2" t="s">
        <v>10</v>
      </c>
      <c r="W181" s="2" t="s">
        <v>167</v>
      </c>
      <c r="X181" s="2" t="s">
        <v>184</v>
      </c>
      <c r="Y181" s="2" t="s">
        <v>168</v>
      </c>
      <c r="Z181" s="2" t="s">
        <v>170</v>
      </c>
      <c r="AA181" s="2"/>
      <c r="AB181" s="2"/>
    </row>
    <row r="182">
      <c r="C182" s="2" t="s">
        <v>27</v>
      </c>
      <c r="D182" s="3" t="s">
        <v>2025</v>
      </c>
      <c r="E182" s="3" t="s">
        <v>1944</v>
      </c>
      <c r="F182" s="2" t="s">
        <v>11</v>
      </c>
      <c r="G182" s="3" t="s">
        <v>31</v>
      </c>
      <c r="H182" s="3" t="s">
        <v>31</v>
      </c>
      <c r="I182" s="3" t="s">
        <v>31</v>
      </c>
      <c r="J182" s="3" t="s">
        <v>2026</v>
      </c>
      <c r="K182" s="3" t="s">
        <v>2027</v>
      </c>
      <c r="L182" s="2" t="s">
        <v>17</v>
      </c>
      <c r="M182" s="2" t="s">
        <v>18</v>
      </c>
      <c r="N182" s="2" t="s">
        <v>19</v>
      </c>
      <c r="O182" s="2" t="s">
        <v>20</v>
      </c>
      <c r="P182" s="3" t="s">
        <v>2028</v>
      </c>
      <c r="Q182" s="2" t="s">
        <v>22</v>
      </c>
      <c r="R182" s="2" t="s">
        <v>23</v>
      </c>
      <c r="S182" s="3" t="s">
        <v>2029</v>
      </c>
      <c r="T182" s="3" t="s">
        <v>2025</v>
      </c>
      <c r="U182" s="3" t="s">
        <v>2030</v>
      </c>
      <c r="V182" s="3" t="s">
        <v>2031</v>
      </c>
      <c r="W182" s="3" t="s">
        <v>2032</v>
      </c>
      <c r="X182" s="3" t="s">
        <v>193</v>
      </c>
      <c r="Y182" s="3" t="s">
        <v>1942</v>
      </c>
      <c r="Z182" s="3" t="s">
        <v>1951</v>
      </c>
      <c r="AA182" s="2"/>
      <c r="AB182" s="2"/>
    </row>
    <row r="183">
      <c r="A183" s="2">
        <v>20.0</v>
      </c>
      <c r="B183" s="2" t="s">
        <v>1142</v>
      </c>
      <c r="C183" s="2" t="s">
        <v>8</v>
      </c>
      <c r="D183" s="2" t="s">
        <v>9</v>
      </c>
      <c r="E183" s="2" t="s">
        <v>165</v>
      </c>
      <c r="F183" s="2" t="s">
        <v>11</v>
      </c>
      <c r="G183" s="2" t="s">
        <v>12</v>
      </c>
      <c r="H183" s="2" t="s">
        <v>13</v>
      </c>
      <c r="I183" s="2" t="s">
        <v>14</v>
      </c>
      <c r="J183" s="2" t="s">
        <v>15</v>
      </c>
      <c r="K183" s="2" t="s">
        <v>16</v>
      </c>
      <c r="L183" s="2" t="s">
        <v>17</v>
      </c>
      <c r="M183" s="2" t="s">
        <v>18</v>
      </c>
      <c r="N183" s="2" t="s">
        <v>19</v>
      </c>
      <c r="O183" s="2" t="s">
        <v>20</v>
      </c>
      <c r="P183" s="2" t="s">
        <v>21</v>
      </c>
      <c r="Q183" s="2" t="s">
        <v>22</v>
      </c>
      <c r="R183" s="2" t="s">
        <v>23</v>
      </c>
      <c r="S183" s="2" t="s">
        <v>24</v>
      </c>
      <c r="T183" s="2" t="s">
        <v>25</v>
      </c>
      <c r="U183" s="2" t="s">
        <v>26</v>
      </c>
      <c r="V183" s="2" t="s">
        <v>167</v>
      </c>
      <c r="W183" s="2" t="s">
        <v>10</v>
      </c>
      <c r="X183" s="2" t="s">
        <v>184</v>
      </c>
      <c r="Y183" s="2" t="s">
        <v>168</v>
      </c>
      <c r="Z183" s="2" t="s">
        <v>170</v>
      </c>
    </row>
    <row r="184">
      <c r="C184" s="2" t="s">
        <v>27</v>
      </c>
      <c r="D184" s="3" t="s">
        <v>2033</v>
      </c>
      <c r="E184" s="3" t="s">
        <v>2034</v>
      </c>
      <c r="F184" s="2" t="s">
        <v>11</v>
      </c>
      <c r="G184" s="3" t="s">
        <v>31</v>
      </c>
      <c r="H184" s="3" t="s">
        <v>31</v>
      </c>
      <c r="I184" s="3" t="s">
        <v>31</v>
      </c>
      <c r="J184" s="3" t="s">
        <v>2035</v>
      </c>
      <c r="K184" s="3" t="s">
        <v>2036</v>
      </c>
      <c r="L184" s="2" t="s">
        <v>17</v>
      </c>
      <c r="M184" s="2" t="s">
        <v>18</v>
      </c>
      <c r="N184" s="2" t="s">
        <v>19</v>
      </c>
      <c r="O184" s="2" t="s">
        <v>20</v>
      </c>
      <c r="P184" s="3" t="s">
        <v>2037</v>
      </c>
      <c r="Q184" s="2" t="s">
        <v>22</v>
      </c>
      <c r="R184" s="2" t="s">
        <v>23</v>
      </c>
      <c r="S184" s="3" t="s">
        <v>2038</v>
      </c>
      <c r="T184" s="3" t="s">
        <v>2033</v>
      </c>
      <c r="U184" s="3" t="s">
        <v>2039</v>
      </c>
      <c r="V184" s="3" t="s">
        <v>2040</v>
      </c>
      <c r="W184" s="3" t="s">
        <v>1864</v>
      </c>
      <c r="X184" s="3" t="s">
        <v>193</v>
      </c>
      <c r="Y184" s="3" t="s">
        <v>2041</v>
      </c>
      <c r="Z184" s="3" t="s">
        <v>2042</v>
      </c>
    </row>
    <row r="185">
      <c r="C185" s="2" t="s">
        <v>27</v>
      </c>
      <c r="D185" s="3" t="s">
        <v>1974</v>
      </c>
      <c r="E185" s="3" t="s">
        <v>1858</v>
      </c>
      <c r="F185" s="2" t="s">
        <v>11</v>
      </c>
      <c r="G185" s="3" t="s">
        <v>31</v>
      </c>
      <c r="H185" s="3" t="s">
        <v>31</v>
      </c>
      <c r="I185" s="3" t="s">
        <v>31</v>
      </c>
      <c r="J185" s="3" t="s">
        <v>1975</v>
      </c>
      <c r="K185" s="3" t="s">
        <v>1976</v>
      </c>
      <c r="L185" s="2" t="s">
        <v>17</v>
      </c>
      <c r="M185" s="2" t="s">
        <v>18</v>
      </c>
      <c r="N185" s="2" t="s">
        <v>19</v>
      </c>
      <c r="O185" s="2" t="s">
        <v>20</v>
      </c>
      <c r="P185" s="3" t="s">
        <v>1977</v>
      </c>
      <c r="Q185" s="2" t="s">
        <v>22</v>
      </c>
      <c r="R185" s="2" t="s">
        <v>23</v>
      </c>
      <c r="S185" s="3" t="s">
        <v>1978</v>
      </c>
      <c r="T185" s="3" t="s">
        <v>1974</v>
      </c>
      <c r="U185" s="3" t="s">
        <v>1979</v>
      </c>
      <c r="V185" s="3" t="s">
        <v>1980</v>
      </c>
      <c r="W185" s="3" t="s">
        <v>1981</v>
      </c>
      <c r="X185" s="3" t="s">
        <v>193</v>
      </c>
      <c r="Y185" s="3" t="s">
        <v>1865</v>
      </c>
      <c r="Z185" s="3" t="s">
        <v>1866</v>
      </c>
    </row>
    <row r="186">
      <c r="C186" s="2" t="s">
        <v>27</v>
      </c>
      <c r="D186" s="3" t="s">
        <v>1979</v>
      </c>
      <c r="E186" s="3" t="s">
        <v>1858</v>
      </c>
      <c r="F186" s="2" t="s">
        <v>11</v>
      </c>
      <c r="G186" s="3" t="s">
        <v>31</v>
      </c>
      <c r="H186" s="3" t="s">
        <v>31</v>
      </c>
      <c r="I186" s="3" t="s">
        <v>31</v>
      </c>
      <c r="J186" s="3" t="s">
        <v>1982</v>
      </c>
      <c r="K186" s="3" t="s">
        <v>1983</v>
      </c>
      <c r="L186" s="2" t="s">
        <v>17</v>
      </c>
      <c r="M186" s="2" t="s">
        <v>18</v>
      </c>
      <c r="N186" s="2" t="s">
        <v>19</v>
      </c>
      <c r="O186" s="2" t="s">
        <v>20</v>
      </c>
      <c r="P186" s="3" t="s">
        <v>1984</v>
      </c>
      <c r="Q186" s="2" t="s">
        <v>22</v>
      </c>
      <c r="R186" s="2" t="s">
        <v>23</v>
      </c>
      <c r="S186" s="3" t="s">
        <v>1985</v>
      </c>
      <c r="T186" s="3" t="s">
        <v>1979</v>
      </c>
      <c r="U186" s="3" t="s">
        <v>1867</v>
      </c>
      <c r="V186" s="3" t="s">
        <v>1872</v>
      </c>
      <c r="W186" s="3" t="s">
        <v>1873</v>
      </c>
      <c r="X186" s="3" t="s">
        <v>193</v>
      </c>
      <c r="Y186" s="3" t="s">
        <v>1865</v>
      </c>
      <c r="Z186" s="3" t="s">
        <v>1866</v>
      </c>
    </row>
    <row r="187">
      <c r="C187" s="2" t="s">
        <v>27</v>
      </c>
      <c r="D187" s="3" t="s">
        <v>1986</v>
      </c>
      <c r="E187" s="3" t="s">
        <v>1877</v>
      </c>
      <c r="F187" s="2" t="s">
        <v>11</v>
      </c>
      <c r="G187" s="3" t="s">
        <v>31</v>
      </c>
      <c r="H187" s="3" t="s">
        <v>31</v>
      </c>
      <c r="I187" s="3" t="s">
        <v>31</v>
      </c>
      <c r="J187" s="3" t="s">
        <v>2013</v>
      </c>
      <c r="K187" s="3" t="s">
        <v>2014</v>
      </c>
      <c r="L187" s="2" t="s">
        <v>17</v>
      </c>
      <c r="M187" s="2" t="s">
        <v>18</v>
      </c>
      <c r="N187" s="2" t="s">
        <v>19</v>
      </c>
      <c r="O187" s="2" t="s">
        <v>20</v>
      </c>
      <c r="P187" s="3" t="s">
        <v>2015</v>
      </c>
      <c r="Q187" s="2" t="s">
        <v>22</v>
      </c>
      <c r="R187" s="2" t="s">
        <v>23</v>
      </c>
      <c r="S187" s="3" t="s">
        <v>2016</v>
      </c>
      <c r="T187" s="3" t="s">
        <v>1986</v>
      </c>
      <c r="U187" s="3" t="s">
        <v>2017</v>
      </c>
      <c r="V187" s="3" t="s">
        <v>2018</v>
      </c>
      <c r="W187" s="3" t="s">
        <v>2019</v>
      </c>
      <c r="X187" s="3" t="s">
        <v>193</v>
      </c>
      <c r="Y187" s="3" t="s">
        <v>1874</v>
      </c>
      <c r="Z187" s="3" t="s">
        <v>1883</v>
      </c>
    </row>
    <row r="188">
      <c r="C188" s="2" t="s">
        <v>27</v>
      </c>
      <c r="D188" s="3" t="s">
        <v>2017</v>
      </c>
      <c r="E188" s="3" t="s">
        <v>1877</v>
      </c>
      <c r="F188" s="2" t="s">
        <v>11</v>
      </c>
      <c r="G188" s="3" t="s">
        <v>31</v>
      </c>
      <c r="H188" s="3" t="s">
        <v>31</v>
      </c>
      <c r="I188" s="3" t="s">
        <v>31</v>
      </c>
      <c r="J188" s="3" t="s">
        <v>2020</v>
      </c>
      <c r="K188" s="3" t="s">
        <v>2021</v>
      </c>
      <c r="L188" s="2" t="s">
        <v>17</v>
      </c>
      <c r="M188" s="2" t="s">
        <v>18</v>
      </c>
      <c r="N188" s="2" t="s">
        <v>19</v>
      </c>
      <c r="O188" s="2" t="s">
        <v>20</v>
      </c>
      <c r="P188" s="3" t="s">
        <v>2022</v>
      </c>
      <c r="Q188" s="2" t="s">
        <v>22</v>
      </c>
      <c r="R188" s="2" t="s">
        <v>23</v>
      </c>
      <c r="S188" s="3" t="s">
        <v>2023</v>
      </c>
      <c r="T188" s="3" t="s">
        <v>2017</v>
      </c>
      <c r="U188" s="3" t="s">
        <v>1884</v>
      </c>
      <c r="V188" s="3" t="s">
        <v>1889</v>
      </c>
      <c r="W188" s="3" t="s">
        <v>1890</v>
      </c>
      <c r="X188" s="3" t="s">
        <v>193</v>
      </c>
      <c r="Y188" s="3" t="s">
        <v>1874</v>
      </c>
      <c r="Z188" s="3" t="s">
        <v>1883</v>
      </c>
    </row>
    <row r="189">
      <c r="C189" s="2" t="s">
        <v>27</v>
      </c>
      <c r="D189" s="3" t="s">
        <v>2024</v>
      </c>
      <c r="E189" s="3" t="s">
        <v>1894</v>
      </c>
      <c r="F189" s="2" t="s">
        <v>11</v>
      </c>
      <c r="G189" s="3" t="s">
        <v>31</v>
      </c>
      <c r="H189" s="3" t="s">
        <v>31</v>
      </c>
      <c r="I189" s="3" t="s">
        <v>31</v>
      </c>
      <c r="J189" s="3" t="s">
        <v>2043</v>
      </c>
      <c r="K189" s="3" t="s">
        <v>2044</v>
      </c>
      <c r="L189" s="2" t="s">
        <v>17</v>
      </c>
      <c r="M189" s="2" t="s">
        <v>18</v>
      </c>
      <c r="N189" s="2" t="s">
        <v>19</v>
      </c>
      <c r="O189" s="2" t="s">
        <v>20</v>
      </c>
      <c r="P189" s="3" t="s">
        <v>2045</v>
      </c>
      <c r="Q189" s="2" t="s">
        <v>22</v>
      </c>
      <c r="R189" s="2" t="s">
        <v>23</v>
      </c>
      <c r="S189" s="3" t="s">
        <v>2046</v>
      </c>
      <c r="T189" s="3" t="s">
        <v>2024</v>
      </c>
      <c r="U189" s="3" t="s">
        <v>2047</v>
      </c>
      <c r="V189" s="3" t="s">
        <v>2048</v>
      </c>
      <c r="W189" s="3" t="s">
        <v>2049</v>
      </c>
      <c r="X189" s="3" t="s">
        <v>193</v>
      </c>
      <c r="Y189" s="3" t="s">
        <v>1891</v>
      </c>
      <c r="Z189" s="3" t="s">
        <v>1900</v>
      </c>
    </row>
    <row r="190">
      <c r="C190" s="2" t="s">
        <v>27</v>
      </c>
      <c r="D190" s="3" t="s">
        <v>2047</v>
      </c>
      <c r="E190" s="3" t="s">
        <v>1894</v>
      </c>
      <c r="F190" s="2" t="s">
        <v>11</v>
      </c>
      <c r="G190" s="3" t="s">
        <v>31</v>
      </c>
      <c r="H190" s="3" t="s">
        <v>31</v>
      </c>
      <c r="I190" s="3" t="s">
        <v>31</v>
      </c>
      <c r="J190" s="3" t="s">
        <v>2050</v>
      </c>
      <c r="K190" s="3" t="s">
        <v>2051</v>
      </c>
      <c r="L190" s="2" t="s">
        <v>17</v>
      </c>
      <c r="M190" s="2" t="s">
        <v>18</v>
      </c>
      <c r="N190" s="2" t="s">
        <v>19</v>
      </c>
      <c r="O190" s="2" t="s">
        <v>20</v>
      </c>
      <c r="P190" s="3" t="s">
        <v>2052</v>
      </c>
      <c r="Q190" s="2" t="s">
        <v>22</v>
      </c>
      <c r="R190" s="2" t="s">
        <v>23</v>
      </c>
      <c r="S190" s="3" t="s">
        <v>2053</v>
      </c>
      <c r="T190" s="3" t="s">
        <v>2047</v>
      </c>
      <c r="U190" s="3" t="s">
        <v>1901</v>
      </c>
      <c r="V190" s="3" t="s">
        <v>1906</v>
      </c>
      <c r="W190" s="3" t="s">
        <v>1907</v>
      </c>
      <c r="X190" s="3" t="s">
        <v>193</v>
      </c>
      <c r="Y190" s="3" t="s">
        <v>1891</v>
      </c>
      <c r="Z190" s="3" t="s">
        <v>1900</v>
      </c>
    </row>
    <row r="191">
      <c r="C191" s="2" t="s">
        <v>240</v>
      </c>
      <c r="D191" s="3" t="s">
        <v>2054</v>
      </c>
      <c r="E191" s="3" t="s">
        <v>2055</v>
      </c>
      <c r="F191" s="2" t="s">
        <v>11</v>
      </c>
      <c r="G191" s="3" t="s">
        <v>31</v>
      </c>
      <c r="H191" s="3" t="s">
        <v>31</v>
      </c>
      <c r="I191" s="3" t="s">
        <v>31</v>
      </c>
      <c r="J191" s="3" t="s">
        <v>2056</v>
      </c>
      <c r="K191" s="3" t="s">
        <v>2057</v>
      </c>
      <c r="L191" s="2" t="s">
        <v>17</v>
      </c>
      <c r="M191" s="2" t="s">
        <v>18</v>
      </c>
      <c r="N191" s="2" t="s">
        <v>19</v>
      </c>
      <c r="O191" s="2" t="s">
        <v>20</v>
      </c>
      <c r="P191" s="3" t="s">
        <v>2058</v>
      </c>
      <c r="Q191" s="2" t="s">
        <v>22</v>
      </c>
      <c r="R191" s="2" t="s">
        <v>23</v>
      </c>
      <c r="S191" s="3" t="s">
        <v>2059</v>
      </c>
      <c r="T191" s="3" t="s">
        <v>2054</v>
      </c>
      <c r="U191" s="3" t="s">
        <v>1857</v>
      </c>
      <c r="V191" s="3" t="s">
        <v>2060</v>
      </c>
      <c r="W191" s="3" t="s">
        <v>1864</v>
      </c>
      <c r="X191" s="3" t="s">
        <v>193</v>
      </c>
      <c r="Y191" s="3" t="s">
        <v>1865</v>
      </c>
      <c r="Z191" s="3" t="s">
        <v>2061</v>
      </c>
    </row>
    <row r="192">
      <c r="C192" s="2" t="s">
        <v>8</v>
      </c>
      <c r="D192" s="2" t="s">
        <v>9</v>
      </c>
      <c r="E192" s="2" t="s">
        <v>165</v>
      </c>
      <c r="F192" s="2" t="s">
        <v>11</v>
      </c>
      <c r="G192" s="2" t="s">
        <v>12</v>
      </c>
      <c r="H192" s="2" t="s">
        <v>13</v>
      </c>
      <c r="I192" s="2" t="s">
        <v>14</v>
      </c>
      <c r="J192" s="2" t="s">
        <v>15</v>
      </c>
      <c r="K192" s="2" t="s">
        <v>16</v>
      </c>
      <c r="L192" s="2" t="s">
        <v>17</v>
      </c>
      <c r="M192" s="2" t="s">
        <v>18</v>
      </c>
      <c r="N192" s="2" t="s">
        <v>19</v>
      </c>
      <c r="O192" s="2" t="s">
        <v>20</v>
      </c>
      <c r="P192" s="2" t="s">
        <v>21</v>
      </c>
      <c r="Q192" s="2" t="s">
        <v>22</v>
      </c>
      <c r="R192" s="2" t="s">
        <v>23</v>
      </c>
      <c r="S192" s="2" t="s">
        <v>24</v>
      </c>
      <c r="T192" s="2" t="s">
        <v>25</v>
      </c>
      <c r="U192" s="2" t="s">
        <v>26</v>
      </c>
      <c r="V192" s="2" t="s">
        <v>239</v>
      </c>
      <c r="W192" s="2" t="s">
        <v>167</v>
      </c>
      <c r="X192" s="2" t="s">
        <v>168</v>
      </c>
      <c r="Y192" s="2" t="s">
        <v>170</v>
      </c>
      <c r="Z192" s="2" t="s">
        <v>10</v>
      </c>
    </row>
    <row r="193">
      <c r="C193" s="2" t="s">
        <v>240</v>
      </c>
      <c r="D193" s="3" t="s">
        <v>1867</v>
      </c>
      <c r="E193" s="3" t="s">
        <v>1858</v>
      </c>
      <c r="F193" s="2" t="s">
        <v>11</v>
      </c>
      <c r="G193" s="3" t="s">
        <v>31</v>
      </c>
      <c r="H193" s="3" t="s">
        <v>31</v>
      </c>
      <c r="I193" s="3" t="s">
        <v>31</v>
      </c>
      <c r="J193" s="3" t="s">
        <v>1868</v>
      </c>
      <c r="K193" s="3" t="s">
        <v>1869</v>
      </c>
      <c r="L193" s="2" t="s">
        <v>17</v>
      </c>
      <c r="M193" s="2" t="s">
        <v>18</v>
      </c>
      <c r="N193" s="2" t="s">
        <v>19</v>
      </c>
      <c r="O193" s="2" t="s">
        <v>20</v>
      </c>
      <c r="P193" s="3" t="s">
        <v>1870</v>
      </c>
      <c r="Q193" s="2" t="s">
        <v>22</v>
      </c>
      <c r="R193" s="2" t="s">
        <v>23</v>
      </c>
      <c r="S193" s="3" t="s">
        <v>1871</v>
      </c>
      <c r="T193" s="3" t="s">
        <v>1867</v>
      </c>
      <c r="U193" s="3" t="s">
        <v>1876</v>
      </c>
      <c r="V193" s="3" t="s">
        <v>246</v>
      </c>
      <c r="W193" s="3" t="s">
        <v>1872</v>
      </c>
      <c r="X193" s="3" t="s">
        <v>1874</v>
      </c>
      <c r="Y193" s="3" t="s">
        <v>1875</v>
      </c>
      <c r="Z193" s="3" t="s">
        <v>1873</v>
      </c>
    </row>
    <row r="194">
      <c r="C194" s="2" t="s">
        <v>240</v>
      </c>
      <c r="D194" s="3" t="s">
        <v>1901</v>
      </c>
      <c r="E194" s="3" t="s">
        <v>1894</v>
      </c>
      <c r="F194" s="2" t="s">
        <v>11</v>
      </c>
      <c r="G194" s="3" t="s">
        <v>31</v>
      </c>
      <c r="H194" s="3" t="s">
        <v>31</v>
      </c>
      <c r="I194" s="3" t="s">
        <v>31</v>
      </c>
      <c r="J194" s="3" t="s">
        <v>1902</v>
      </c>
      <c r="K194" s="3" t="s">
        <v>1903</v>
      </c>
      <c r="L194" s="2" t="s">
        <v>17</v>
      </c>
      <c r="M194" s="2" t="s">
        <v>18</v>
      </c>
      <c r="N194" s="2" t="s">
        <v>19</v>
      </c>
      <c r="O194" s="2" t="s">
        <v>20</v>
      </c>
      <c r="P194" s="3" t="s">
        <v>1904</v>
      </c>
      <c r="Q194" s="2" t="s">
        <v>22</v>
      </c>
      <c r="R194" s="2" t="s">
        <v>23</v>
      </c>
      <c r="S194" s="3" t="s">
        <v>1905</v>
      </c>
      <c r="T194" s="3" t="s">
        <v>1901</v>
      </c>
      <c r="U194" s="3" t="s">
        <v>1910</v>
      </c>
      <c r="V194" s="3" t="s">
        <v>246</v>
      </c>
      <c r="W194" s="3" t="s">
        <v>1906</v>
      </c>
      <c r="X194" s="3" t="s">
        <v>1908</v>
      </c>
      <c r="Y194" s="3" t="s">
        <v>1909</v>
      </c>
      <c r="Z194" s="3" t="s">
        <v>1907</v>
      </c>
    </row>
    <row r="195">
      <c r="C195" s="2" t="s">
        <v>240</v>
      </c>
      <c r="D195" s="3" t="s">
        <v>1884</v>
      </c>
      <c r="E195" s="3" t="s">
        <v>1877</v>
      </c>
      <c r="F195" s="2" t="s">
        <v>11</v>
      </c>
      <c r="G195" s="3" t="s">
        <v>31</v>
      </c>
      <c r="H195" s="3" t="s">
        <v>31</v>
      </c>
      <c r="I195" s="3" t="s">
        <v>31</v>
      </c>
      <c r="J195" s="3" t="s">
        <v>1885</v>
      </c>
      <c r="K195" s="3" t="s">
        <v>1886</v>
      </c>
      <c r="L195" s="2" t="s">
        <v>17</v>
      </c>
      <c r="M195" s="2" t="s">
        <v>18</v>
      </c>
      <c r="N195" s="2" t="s">
        <v>19</v>
      </c>
      <c r="O195" s="2" t="s">
        <v>20</v>
      </c>
      <c r="P195" s="3" t="s">
        <v>1887</v>
      </c>
      <c r="Q195" s="2" t="s">
        <v>22</v>
      </c>
      <c r="R195" s="2" t="s">
        <v>23</v>
      </c>
      <c r="S195" s="3" t="s">
        <v>1888</v>
      </c>
      <c r="T195" s="3" t="s">
        <v>1884</v>
      </c>
      <c r="U195" s="3" t="s">
        <v>1893</v>
      </c>
      <c r="V195" s="3" t="s">
        <v>246</v>
      </c>
      <c r="W195" s="3" t="s">
        <v>1872</v>
      </c>
      <c r="X195" s="3" t="s">
        <v>1891</v>
      </c>
      <c r="Y195" s="3" t="s">
        <v>1892</v>
      </c>
      <c r="Z195" s="3" t="s">
        <v>1890</v>
      </c>
    </row>
    <row r="196">
      <c r="C196" s="2" t="s">
        <v>8</v>
      </c>
      <c r="D196" s="2" t="s">
        <v>9</v>
      </c>
      <c r="E196" s="2" t="s">
        <v>165</v>
      </c>
      <c r="F196" s="2" t="s">
        <v>11</v>
      </c>
      <c r="G196" s="2" t="s">
        <v>12</v>
      </c>
      <c r="H196" s="2" t="s">
        <v>13</v>
      </c>
      <c r="I196" s="2" t="s">
        <v>14</v>
      </c>
      <c r="J196" s="2" t="s">
        <v>15</v>
      </c>
      <c r="K196" s="2" t="s">
        <v>16</v>
      </c>
      <c r="L196" s="2" t="s">
        <v>17</v>
      </c>
      <c r="M196" s="2" t="s">
        <v>18</v>
      </c>
      <c r="N196" s="2" t="s">
        <v>19</v>
      </c>
      <c r="O196" s="2" t="s">
        <v>20</v>
      </c>
      <c r="P196" s="2" t="s">
        <v>21</v>
      </c>
      <c r="Q196" s="2" t="s">
        <v>22</v>
      </c>
      <c r="R196" s="2" t="s">
        <v>23</v>
      </c>
      <c r="S196" s="2" t="s">
        <v>24</v>
      </c>
      <c r="T196" s="2" t="s">
        <v>25</v>
      </c>
      <c r="U196" s="2" t="s">
        <v>26</v>
      </c>
      <c r="V196" s="2" t="s">
        <v>10</v>
      </c>
      <c r="W196" s="2" t="s">
        <v>167</v>
      </c>
      <c r="X196" s="2" t="s">
        <v>168</v>
      </c>
      <c r="Y196" s="2" t="s">
        <v>169</v>
      </c>
      <c r="Z196" s="2" t="s">
        <v>170</v>
      </c>
    </row>
    <row r="197">
      <c r="C197" s="2" t="s">
        <v>171</v>
      </c>
      <c r="D197" s="3" t="s">
        <v>2039</v>
      </c>
      <c r="E197" s="3" t="s">
        <v>2055</v>
      </c>
      <c r="F197" s="2" t="s">
        <v>11</v>
      </c>
      <c r="G197" s="3" t="s">
        <v>31</v>
      </c>
      <c r="H197" s="3" t="s">
        <v>31</v>
      </c>
      <c r="I197" s="3" t="s">
        <v>31</v>
      </c>
      <c r="J197" s="3" t="s">
        <v>2062</v>
      </c>
      <c r="K197" s="3" t="s">
        <v>2063</v>
      </c>
      <c r="L197" s="2" t="s">
        <v>17</v>
      </c>
      <c r="M197" s="2" t="s">
        <v>18</v>
      </c>
      <c r="N197" s="2" t="s">
        <v>19</v>
      </c>
      <c r="O197" s="2" t="s">
        <v>20</v>
      </c>
      <c r="P197" s="3" t="s">
        <v>2064</v>
      </c>
      <c r="Q197" s="2" t="s">
        <v>22</v>
      </c>
      <c r="R197" s="2" t="s">
        <v>23</v>
      </c>
      <c r="S197" s="3" t="s">
        <v>2065</v>
      </c>
      <c r="T197" s="3" t="s">
        <v>2039</v>
      </c>
      <c r="U197" s="3" t="s">
        <v>2054</v>
      </c>
      <c r="V197" s="3" t="s">
        <v>2060</v>
      </c>
      <c r="W197" s="3" t="s">
        <v>1864</v>
      </c>
      <c r="X197" s="3" t="s">
        <v>2041</v>
      </c>
      <c r="Y197" s="3" t="s">
        <v>182</v>
      </c>
      <c r="Z197" s="3" t="s">
        <v>2066</v>
      </c>
    </row>
    <row r="198">
      <c r="C198" s="2" t="s">
        <v>171</v>
      </c>
      <c r="D198" s="3" t="s">
        <v>1857</v>
      </c>
      <c r="E198" s="3" t="s">
        <v>1858</v>
      </c>
      <c r="F198" s="2" t="s">
        <v>11</v>
      </c>
      <c r="G198" s="3" t="s">
        <v>31</v>
      </c>
      <c r="H198" s="3" t="s">
        <v>31</v>
      </c>
      <c r="I198" s="3" t="s">
        <v>31</v>
      </c>
      <c r="J198" s="3" t="s">
        <v>1859</v>
      </c>
      <c r="K198" s="3" t="s">
        <v>1860</v>
      </c>
      <c r="L198" s="2" t="s">
        <v>17</v>
      </c>
      <c r="M198" s="2" t="s">
        <v>18</v>
      </c>
      <c r="N198" s="2" t="s">
        <v>19</v>
      </c>
      <c r="O198" s="2" t="s">
        <v>20</v>
      </c>
      <c r="P198" s="3" t="s">
        <v>1861</v>
      </c>
      <c r="Q198" s="2" t="s">
        <v>22</v>
      </c>
      <c r="R198" s="2" t="s">
        <v>23</v>
      </c>
      <c r="S198" s="3" t="s">
        <v>1862</v>
      </c>
      <c r="T198" s="3" t="s">
        <v>1857</v>
      </c>
      <c r="U198" s="3" t="s">
        <v>1974</v>
      </c>
      <c r="V198" s="3" t="s">
        <v>1863</v>
      </c>
      <c r="W198" s="3" t="s">
        <v>1864</v>
      </c>
      <c r="X198" s="3" t="s">
        <v>1865</v>
      </c>
      <c r="Y198" s="3" t="s">
        <v>182</v>
      </c>
      <c r="Z198" s="3" t="s">
        <v>1866</v>
      </c>
    </row>
    <row r="199">
      <c r="C199" s="2" t="s">
        <v>171</v>
      </c>
      <c r="D199" s="3" t="s">
        <v>1876</v>
      </c>
      <c r="E199" s="3" t="s">
        <v>1877</v>
      </c>
      <c r="F199" s="2" t="s">
        <v>11</v>
      </c>
      <c r="G199" s="3" t="s">
        <v>31</v>
      </c>
      <c r="H199" s="3" t="s">
        <v>31</v>
      </c>
      <c r="I199" s="3" t="s">
        <v>31</v>
      </c>
      <c r="J199" s="3" t="s">
        <v>1878</v>
      </c>
      <c r="K199" s="3" t="s">
        <v>1879</v>
      </c>
      <c r="L199" s="2" t="s">
        <v>17</v>
      </c>
      <c r="M199" s="2" t="s">
        <v>18</v>
      </c>
      <c r="N199" s="2" t="s">
        <v>19</v>
      </c>
      <c r="O199" s="2" t="s">
        <v>20</v>
      </c>
      <c r="P199" s="3" t="s">
        <v>1880</v>
      </c>
      <c r="Q199" s="2" t="s">
        <v>22</v>
      </c>
      <c r="R199" s="2" t="s">
        <v>23</v>
      </c>
      <c r="S199" s="3" t="s">
        <v>1881</v>
      </c>
      <c r="T199" s="3" t="s">
        <v>1876</v>
      </c>
      <c r="U199" s="3" t="s">
        <v>1986</v>
      </c>
      <c r="V199" s="3" t="s">
        <v>1882</v>
      </c>
      <c r="W199" s="3" t="s">
        <v>1873</v>
      </c>
      <c r="X199" s="3" t="s">
        <v>1874</v>
      </c>
      <c r="Y199" s="3" t="s">
        <v>182</v>
      </c>
      <c r="Z199" s="3" t="s">
        <v>1883</v>
      </c>
    </row>
    <row r="200">
      <c r="C200" s="2" t="s">
        <v>171</v>
      </c>
      <c r="D200" s="3" t="s">
        <v>1893</v>
      </c>
      <c r="E200" s="3" t="s">
        <v>1894</v>
      </c>
      <c r="F200" s="2" t="s">
        <v>11</v>
      </c>
      <c r="G200" s="3" t="s">
        <v>31</v>
      </c>
      <c r="H200" s="3" t="s">
        <v>31</v>
      </c>
      <c r="I200" s="3" t="s">
        <v>31</v>
      </c>
      <c r="J200" s="3" t="s">
        <v>1895</v>
      </c>
      <c r="K200" s="3" t="s">
        <v>1896</v>
      </c>
      <c r="L200" s="2" t="s">
        <v>17</v>
      </c>
      <c r="M200" s="2" t="s">
        <v>18</v>
      </c>
      <c r="N200" s="2" t="s">
        <v>19</v>
      </c>
      <c r="O200" s="2" t="s">
        <v>20</v>
      </c>
      <c r="P200" s="3" t="s">
        <v>1897</v>
      </c>
      <c r="Q200" s="2" t="s">
        <v>22</v>
      </c>
      <c r="R200" s="2" t="s">
        <v>23</v>
      </c>
      <c r="S200" s="3" t="s">
        <v>1898</v>
      </c>
      <c r="T200" s="3" t="s">
        <v>1893</v>
      </c>
      <c r="U200" s="3" t="s">
        <v>2024</v>
      </c>
      <c r="V200" s="3" t="s">
        <v>1899</v>
      </c>
      <c r="W200" s="3" t="s">
        <v>1890</v>
      </c>
      <c r="X200" s="3" t="s">
        <v>1891</v>
      </c>
      <c r="Y200" s="3" t="s">
        <v>182</v>
      </c>
      <c r="Z200" s="3" t="s">
        <v>1900</v>
      </c>
    </row>
    <row r="201">
      <c r="C201" s="2" t="s">
        <v>171</v>
      </c>
      <c r="D201" s="3" t="s">
        <v>1910</v>
      </c>
      <c r="E201" s="3" t="s">
        <v>1911</v>
      </c>
      <c r="F201" s="2" t="s">
        <v>11</v>
      </c>
      <c r="G201" s="3" t="s">
        <v>31</v>
      </c>
      <c r="H201" s="3" t="s">
        <v>31</v>
      </c>
      <c r="I201" s="3" t="s">
        <v>31</v>
      </c>
      <c r="J201" s="3" t="s">
        <v>1912</v>
      </c>
      <c r="K201" s="3" t="s">
        <v>1913</v>
      </c>
      <c r="L201" s="2" t="s">
        <v>17</v>
      </c>
      <c r="M201" s="2" t="s">
        <v>18</v>
      </c>
      <c r="N201" s="2" t="s">
        <v>19</v>
      </c>
      <c r="O201" s="2" t="s">
        <v>20</v>
      </c>
      <c r="P201" s="3" t="s">
        <v>1914</v>
      </c>
      <c r="Q201" s="2" t="s">
        <v>22</v>
      </c>
      <c r="R201" s="2" t="s">
        <v>23</v>
      </c>
      <c r="S201" s="3" t="s">
        <v>1915</v>
      </c>
      <c r="T201" s="3" t="s">
        <v>1910</v>
      </c>
      <c r="U201" s="3" t="s">
        <v>1918</v>
      </c>
      <c r="V201" s="3" t="s">
        <v>1916</v>
      </c>
      <c r="W201" s="3" t="s">
        <v>1907</v>
      </c>
      <c r="X201" s="3" t="s">
        <v>1908</v>
      </c>
      <c r="Y201" s="3" t="s">
        <v>182</v>
      </c>
      <c r="Z201" s="3" t="s">
        <v>1917</v>
      </c>
    </row>
    <row r="202">
      <c r="A202" s="2">
        <v>21.0</v>
      </c>
    </row>
  </sheetData>
  <customSheetViews>
    <customSheetView guid="{1B27E07B-69CF-41A0-8871-13B6EA536550}" filter="1" showAutoFilter="1">
      <autoFilter ref="$A$85:$Z$19107">
        <sortState ref="A85:Z19107">
          <sortCondition ref="D85:D19107"/>
        </sortState>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104.75"/>
  </cols>
  <sheetData>
    <row r="9">
      <c r="V9" s="2" t="s">
        <v>46</v>
      </c>
    </row>
    <row r="10">
      <c r="V10" s="2" t="s">
        <v>47</v>
      </c>
    </row>
    <row r="56">
      <c r="V56" s="2" t="s">
        <v>46</v>
      </c>
    </row>
    <row r="57">
      <c r="V57" s="2" t="s">
        <v>48</v>
      </c>
    </row>
    <row r="62">
      <c r="V62" s="5">
        <f>(Swap_actions!N24+Single_Substitution!N23+Verification!N24+Forward_Backward!N27)/4</f>
        <v>0.5158323266</v>
      </c>
    </row>
    <row r="146">
      <c r="V146" s="2" t="s">
        <v>46</v>
      </c>
    </row>
    <row r="148">
      <c r="V148" s="2" t="s">
        <v>49</v>
      </c>
    </row>
    <row r="203">
      <c r="T203" s="2" t="s">
        <v>50</v>
      </c>
    </row>
    <row r="206">
      <c r="S206" s="2" t="s">
        <v>51</v>
      </c>
      <c r="T206" s="2" t="s">
        <v>52</v>
      </c>
      <c r="U206" s="2" t="s">
        <v>53</v>
      </c>
      <c r="V206" s="2" t="s">
        <v>54</v>
      </c>
      <c r="W206" s="2" t="s">
        <v>55</v>
      </c>
      <c r="X206" s="2" t="s">
        <v>56</v>
      </c>
    </row>
    <row r="207">
      <c r="R207" s="2" t="s">
        <v>57</v>
      </c>
      <c r="S207" s="6">
        <f>Swap_actions!F28</f>
        <v>0.6625</v>
      </c>
      <c r="T207" s="6">
        <f>Swap_actions!I28</f>
        <v>0.78125</v>
      </c>
      <c r="U207" s="6">
        <f>Swap_actions!F49</f>
        <v>0.2595067437</v>
      </c>
      <c r="V207" s="6">
        <f>Swap_actions!I49</f>
        <v>0.2588284905</v>
      </c>
      <c r="W207" s="5">
        <f>Swap_actions!P24</f>
        <v>36.8</v>
      </c>
      <c r="X207" s="5">
        <f>Swap_actions!Q24</f>
        <v>262.95</v>
      </c>
    </row>
    <row r="208">
      <c r="R208" s="2" t="s">
        <v>58</v>
      </c>
      <c r="S208" s="6">
        <f>Single_Substitution!F26</f>
        <v>0.9</v>
      </c>
      <c r="T208" s="6">
        <f>Single_Substitution!I26</f>
        <v>0.85</v>
      </c>
      <c r="U208" s="6">
        <f>Single_Substitution!F47</f>
        <v>0.2455860338</v>
      </c>
      <c r="V208" s="6">
        <f>Single_Substitution!I47</f>
        <v>0.2866836235</v>
      </c>
      <c r="W208" s="5">
        <f>Single_Substitution!P23</f>
        <v>71.7</v>
      </c>
      <c r="X208" s="5">
        <f>Single_Substitution!Q23</f>
        <v>171.6</v>
      </c>
    </row>
    <row r="209">
      <c r="R209" s="2" t="s">
        <v>59</v>
      </c>
      <c r="S209" s="6">
        <f>Verification!F27</f>
        <v>0.725</v>
      </c>
      <c r="T209" s="6">
        <f>Verification!I27</f>
        <v>0.71875</v>
      </c>
      <c r="U209" s="6">
        <f>Verification!F48</f>
        <v>0.3450090579</v>
      </c>
      <c r="V209" s="6">
        <f>Verification!I48</f>
        <v>0.3694247005</v>
      </c>
      <c r="W209" s="5">
        <f>Verification!P24</f>
        <v>29.95</v>
      </c>
      <c r="X209" s="5">
        <f>Verification!Q24</f>
        <v>137.25</v>
      </c>
    </row>
    <row r="210">
      <c r="R210" s="2" t="s">
        <v>60</v>
      </c>
      <c r="S210" s="6">
        <f>Forward_Backward!F31</f>
        <v>0.45625</v>
      </c>
      <c r="T210" s="6">
        <f>Forward_Backward!I31</f>
        <v>0.45</v>
      </c>
      <c r="U210" s="6">
        <f>Forward_Backward!F52</f>
        <v>0.2991524486</v>
      </c>
      <c r="V210" s="6">
        <f>Forward_Backward!I52</f>
        <v>0.3172144385</v>
      </c>
      <c r="W210" s="5">
        <f>Forward_Backward!U27</f>
        <v>55</v>
      </c>
      <c r="X210" s="5">
        <f>Forward_Backward!V27</f>
        <v>187.15</v>
      </c>
    </row>
    <row r="211">
      <c r="S211" s="5">
        <f t="shared" ref="S211:T211" si="1">(SUM(S207:S210))/4</f>
        <v>0.6859375</v>
      </c>
      <c r="T211" s="5">
        <f t="shared" si="1"/>
        <v>0.7</v>
      </c>
      <c r="W211" s="6">
        <f t="shared" ref="W211:X211" si="2">AVERAGE(W207:W210)</f>
        <v>48.3625</v>
      </c>
      <c r="X211" s="6">
        <f t="shared" si="2"/>
        <v>189.7375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45.38"/>
    <col customWidth="1" min="3" max="3" width="86.25"/>
    <col customWidth="1" min="4" max="4" width="31.38"/>
    <col customWidth="1" min="5" max="5" width="165.5"/>
    <col customWidth="1" min="6" max="6" width="26.75"/>
    <col customWidth="1" min="7" max="9" width="25.0"/>
    <col customWidth="1" min="10" max="10" width="26.75"/>
    <col customWidth="1" min="11" max="11" width="25.0"/>
    <col customWidth="1" min="12" max="13" width="19.75"/>
    <col customWidth="1" min="14" max="14" width="16.25"/>
  </cols>
  <sheetData>
    <row r="1">
      <c r="A1" s="2" t="s">
        <v>61</v>
      </c>
      <c r="B1" s="1" t="s">
        <v>62</v>
      </c>
      <c r="C1" s="2" t="s">
        <v>63</v>
      </c>
      <c r="D1" s="1" t="s">
        <v>64</v>
      </c>
      <c r="E1" s="2" t="s">
        <v>65</v>
      </c>
      <c r="F1" s="2" t="s">
        <v>66</v>
      </c>
      <c r="G1" s="7" t="s">
        <v>67</v>
      </c>
      <c r="H1" s="8" t="s">
        <v>68</v>
      </c>
      <c r="I1" s="2" t="s">
        <v>69</v>
      </c>
      <c r="J1" s="2" t="s">
        <v>70</v>
      </c>
      <c r="K1" s="2" t="s">
        <v>71</v>
      </c>
      <c r="L1" s="2" t="s">
        <v>72</v>
      </c>
      <c r="M1" s="2" t="s">
        <v>73</v>
      </c>
      <c r="N1" s="2" t="s">
        <v>74</v>
      </c>
      <c r="O1" s="2" t="s">
        <v>75</v>
      </c>
      <c r="P1" s="2" t="s">
        <v>76</v>
      </c>
      <c r="Q1" s="2" t="s">
        <v>77</v>
      </c>
      <c r="R1" s="2" t="s">
        <v>78</v>
      </c>
    </row>
    <row r="2">
      <c r="A2" s="2">
        <v>1.0</v>
      </c>
      <c r="B2" s="1" t="s">
        <v>45</v>
      </c>
      <c r="C2" s="2" t="s">
        <v>79</v>
      </c>
      <c r="D2" s="1" t="s">
        <v>80</v>
      </c>
      <c r="E2" s="2" t="s">
        <v>81</v>
      </c>
      <c r="F2" s="2">
        <v>0.5</v>
      </c>
      <c r="G2" s="7">
        <f t="shared" ref="G2:G22" si="1">(F2+J2)/2</f>
        <v>0.5</v>
      </c>
      <c r="H2" s="8">
        <f t="shared" ref="H2:H22" si="2">(I2+K2)/2</f>
        <v>0.5</v>
      </c>
      <c r="I2" s="2">
        <v>0.5</v>
      </c>
      <c r="J2" s="2">
        <v>0.5</v>
      </c>
      <c r="K2" s="2">
        <v>0.5</v>
      </c>
      <c r="L2" s="9">
        <v>0.4416869580745697</v>
      </c>
      <c r="M2" s="9">
        <v>0.5909613370895386</v>
      </c>
      <c r="N2" s="9">
        <v>0.5055349469184875</v>
      </c>
      <c r="O2" s="5">
        <f t="shared" ref="O2:O23" si="3">(((F2+J2)/2)+((I2+K2)/2)+N2)/3</f>
        <v>0.5018449823</v>
      </c>
      <c r="P2" s="10">
        <f>IFERROR(__xludf.DUMMYFUNCTION("COUNTA(SPLIT(D2,"" ""))"),60.0)</f>
        <v>60</v>
      </c>
      <c r="Q2" s="10">
        <f>IFERROR(__xludf.DUMMYFUNCTION("COUNTA(SPLIT(E2,"" ""))"),284.0)</f>
        <v>284</v>
      </c>
      <c r="R2" s="5">
        <f>Average(0.5797, 0.5901, 0.6955, 0.775, 0.5485, 0.4883, 0.6312, 0.7824, 0.7471, 0.6762, 0.5361, 0.7958, 0.5443, 0.5668, 0.5426, 0.6732, 0.8896, 0.651)</f>
        <v>0.6507444444</v>
      </c>
    </row>
    <row r="3">
      <c r="A3" s="2">
        <v>2.0</v>
      </c>
      <c r="B3" s="1" t="s">
        <v>82</v>
      </c>
      <c r="C3" s="2" t="s">
        <v>83</v>
      </c>
      <c r="D3" s="1" t="s">
        <v>84</v>
      </c>
      <c r="E3" s="2" t="s">
        <v>85</v>
      </c>
      <c r="F3" s="2">
        <v>1.0</v>
      </c>
      <c r="G3" s="7">
        <f t="shared" si="1"/>
        <v>1</v>
      </c>
      <c r="H3" s="8">
        <f t="shared" si="2"/>
        <v>1</v>
      </c>
      <c r="I3" s="2">
        <v>1.0</v>
      </c>
      <c r="J3" s="2">
        <v>1.0</v>
      </c>
      <c r="K3" s="2">
        <v>1.0</v>
      </c>
      <c r="L3" s="9">
        <v>0.4452773630619049</v>
      </c>
      <c r="M3" s="9">
        <v>0.5894209146499634</v>
      </c>
      <c r="N3" s="9">
        <v>0.507308840751648</v>
      </c>
      <c r="O3" s="5">
        <f t="shared" si="3"/>
        <v>0.8357696136</v>
      </c>
      <c r="P3" s="10">
        <f>IFERROR(__xludf.DUMMYFUNCTION("COUNTA(SPLIT(D3,"" ""))"),37.0)</f>
        <v>37</v>
      </c>
      <c r="Q3" s="10">
        <f>IFERROR(__xludf.DUMMYFUNCTION("COUNTA(SPLIT(E3,"" ""))"),170.0)</f>
        <v>170</v>
      </c>
      <c r="R3" s="5">
        <f>Average(0.5797, 0.5511, 0.7254, 0.5737, 0.5608, 0.677, 0.6207, 0.5257, 0.726, 0.4994, 0.6294, 0.7086, 0.8, 0.5399, 0.3445, 0.696, 0.7114, 0.6093)</f>
        <v>0.6154777778</v>
      </c>
    </row>
    <row r="4">
      <c r="A4" s="2">
        <v>3.0</v>
      </c>
      <c r="B4" s="1" t="s">
        <v>86</v>
      </c>
      <c r="C4" s="2" t="s">
        <v>87</v>
      </c>
      <c r="D4" s="1" t="s">
        <v>88</v>
      </c>
      <c r="E4" s="2" t="s">
        <v>89</v>
      </c>
      <c r="F4" s="2">
        <v>0.5</v>
      </c>
      <c r="G4" s="7">
        <f t="shared" si="1"/>
        <v>0.5</v>
      </c>
      <c r="H4" s="8">
        <f t="shared" si="2"/>
        <v>0.75</v>
      </c>
      <c r="I4" s="2">
        <v>0.5</v>
      </c>
      <c r="J4" s="2">
        <v>0.5</v>
      </c>
      <c r="K4" s="2">
        <v>1.0</v>
      </c>
      <c r="L4" s="9">
        <v>0.2915002703666687</v>
      </c>
      <c r="M4" s="9">
        <v>0.5349271297454834</v>
      </c>
      <c r="N4" s="9">
        <v>0.37736260890960693</v>
      </c>
      <c r="O4" s="5">
        <f t="shared" si="3"/>
        <v>0.542454203</v>
      </c>
      <c r="P4" s="10">
        <f>IFERROR(__xludf.DUMMYFUNCTION("COUNTA(SPLIT(D4,"" ""))"),22.0)</f>
        <v>22</v>
      </c>
      <c r="Q4" s="10">
        <f>IFERROR(__xludf.DUMMYFUNCTION("COUNTA(SPLIT(E4,"" ""))"),402.0)</f>
        <v>402</v>
      </c>
      <c r="R4" s="5">
        <f>Average(0.5901, 0.5511, 0.697, 0.66, 0.5119, 0.5972, 0.7872, 0.6026, 0.6833, 0.6789, 0.464, 0.7471, 0.5649, 0.4987, 0.5649, 0.4659, 0.6771, 0.6687)</f>
        <v>0.6117</v>
      </c>
    </row>
    <row r="5">
      <c r="A5" s="2">
        <v>4.0</v>
      </c>
      <c r="B5" s="1" t="s">
        <v>90</v>
      </c>
      <c r="C5" s="2" t="s">
        <v>91</v>
      </c>
      <c r="D5" s="1" t="s">
        <v>92</v>
      </c>
      <c r="E5" s="2" t="s">
        <v>93</v>
      </c>
      <c r="F5" s="2">
        <v>0.5</v>
      </c>
      <c r="G5" s="7">
        <f t="shared" si="1"/>
        <v>0.5</v>
      </c>
      <c r="H5" s="8">
        <f t="shared" si="2"/>
        <v>1</v>
      </c>
      <c r="I5" s="2">
        <v>1.0</v>
      </c>
      <c r="J5" s="2">
        <v>0.5</v>
      </c>
      <c r="K5" s="2">
        <v>1.0</v>
      </c>
      <c r="L5" s="9">
        <v>0.43114998936653137</v>
      </c>
      <c r="M5" s="9">
        <v>0.554340124130249</v>
      </c>
      <c r="N5" s="9">
        <v>0.4850454330444336</v>
      </c>
      <c r="O5" s="5">
        <f t="shared" si="3"/>
        <v>0.661681811</v>
      </c>
      <c r="P5" s="10">
        <f>IFERROR(__xludf.DUMMYFUNCTION("COUNTA(SPLIT(D5,"" ""))"),66.0)</f>
        <v>66</v>
      </c>
      <c r="Q5" s="10">
        <f>IFERROR(__xludf.DUMMYFUNCTION("COUNTA(SPLIT(E5,"" ""))"),130.0)</f>
        <v>130</v>
      </c>
      <c r="R5" s="5">
        <f>Average(0.6955, 0.7254, 0.697, 0.7364, 0.5816, 0.6347, 0.8247, 0.6225, 0.8082, 0.5939, 0.4355, 0.8122, 0.6948, 0.5499, 0.6091, 0.6087, 0.8027, 0.7417)</f>
        <v>0.6763611111</v>
      </c>
    </row>
    <row r="6">
      <c r="A6" s="2">
        <v>5.0</v>
      </c>
      <c r="B6" s="1" t="s">
        <v>94</v>
      </c>
      <c r="C6" s="2" t="s">
        <v>95</v>
      </c>
      <c r="D6" s="1" t="s">
        <v>96</v>
      </c>
      <c r="E6" s="2" t="s">
        <v>97</v>
      </c>
      <c r="F6" s="2">
        <v>0.75</v>
      </c>
      <c r="G6" s="7">
        <f t="shared" si="1"/>
        <v>0.75</v>
      </c>
      <c r="H6" s="8">
        <f t="shared" si="2"/>
        <v>0.875</v>
      </c>
      <c r="I6" s="2">
        <v>0.75</v>
      </c>
      <c r="J6" s="2">
        <v>0.75</v>
      </c>
      <c r="K6" s="2">
        <v>1.0</v>
      </c>
      <c r="L6" s="9">
        <v>0.34176987409591675</v>
      </c>
      <c r="M6" s="9">
        <v>0.5417202115058899</v>
      </c>
      <c r="N6" s="9">
        <v>0.4191187918186188</v>
      </c>
      <c r="O6" s="5">
        <f t="shared" si="3"/>
        <v>0.6813729306</v>
      </c>
      <c r="P6" s="10">
        <f>IFERROR(__xludf.DUMMYFUNCTION("COUNTA(SPLIT(D6,"" ""))"),24.0)</f>
        <v>24</v>
      </c>
      <c r="Q6" s="10">
        <f>IFERROR(__xludf.DUMMYFUNCTION("COUNTA(SPLIT(E6,"" ""))"),228.0)</f>
        <v>228</v>
      </c>
      <c r="R6" s="5">
        <f>Average(0.775, 0.5737, 0.66, 0.7364, 0.5911, 0.5062, 0.6708, 0.7724, 0.7411, 0.6793, 0.479, 0.761, 0.5396, 0.6051, 0.6223, 0.6233, 0.823, 0.7175)</f>
        <v>0.6598222222</v>
      </c>
    </row>
    <row r="7">
      <c r="A7" s="2">
        <v>6.0</v>
      </c>
      <c r="B7" s="1" t="s">
        <v>98</v>
      </c>
      <c r="C7" s="2" t="s">
        <v>99</v>
      </c>
      <c r="D7" s="1" t="s">
        <v>100</v>
      </c>
      <c r="E7" s="2" t="s">
        <v>101</v>
      </c>
      <c r="F7" s="2">
        <v>0.5</v>
      </c>
      <c r="G7" s="7">
        <f t="shared" si="1"/>
        <v>0.5</v>
      </c>
      <c r="H7" s="8">
        <f t="shared" si="2"/>
        <v>0.5</v>
      </c>
      <c r="I7" s="2">
        <v>0.5</v>
      </c>
      <c r="J7" s="2">
        <v>0.5</v>
      </c>
      <c r="K7" s="2">
        <v>0.5</v>
      </c>
      <c r="L7" s="9">
        <v>0.5070177912712097</v>
      </c>
      <c r="M7" s="9">
        <v>0.533679187297821</v>
      </c>
      <c r="N7" s="9">
        <v>0.5200070142745972</v>
      </c>
      <c r="O7" s="5">
        <f t="shared" si="3"/>
        <v>0.5066690048</v>
      </c>
      <c r="P7" s="10">
        <f>IFERROR(__xludf.DUMMYFUNCTION("COUNTA(SPLIT(D7,"" ""))"),89.0)</f>
        <v>89</v>
      </c>
      <c r="Q7" s="10">
        <f>IFERROR(__xludf.DUMMYFUNCTION("COUNTA(SPLIT(E7,"" ""))"),125.0)</f>
        <v>125</v>
      </c>
      <c r="R7" s="5">
        <f>Average(0.5485, 0.5608, 0.5119, 0.5816, 0.5911, 0.3959, 0.5254, 0.595, 0.603, 0.5941, 0.4672, 0.5996, 0.4754, 0.6924, 0.3379, 0.4486, 0.6219, 0.6347)</f>
        <v>0.5436111111</v>
      </c>
    </row>
    <row r="8">
      <c r="A8" s="2">
        <v>7.0</v>
      </c>
      <c r="B8" s="1" t="s">
        <v>102</v>
      </c>
      <c r="C8" s="2" t="s">
        <v>103</v>
      </c>
      <c r="D8" s="1" t="s">
        <v>104</v>
      </c>
      <c r="E8" s="2" t="s">
        <v>105</v>
      </c>
      <c r="F8" s="2">
        <v>1.0</v>
      </c>
      <c r="G8" s="7">
        <f t="shared" si="1"/>
        <v>1</v>
      </c>
      <c r="H8" s="8">
        <f t="shared" si="2"/>
        <v>1</v>
      </c>
      <c r="I8" s="2">
        <v>1.0</v>
      </c>
      <c r="J8" s="2">
        <v>1.0</v>
      </c>
      <c r="K8" s="2">
        <v>1.0</v>
      </c>
      <c r="L8" s="9">
        <v>0.342758446931839</v>
      </c>
      <c r="M8" s="9">
        <v>0.5539435148239136</v>
      </c>
      <c r="N8" s="9">
        <v>0.4234825670719147</v>
      </c>
      <c r="O8" s="5">
        <f t="shared" si="3"/>
        <v>0.8078275224</v>
      </c>
      <c r="P8" s="10">
        <f>IFERROR(__xludf.DUMMYFUNCTION("COUNTA(SPLIT(D8,"" ""))"),29.0)</f>
        <v>29</v>
      </c>
      <c r="Q8" s="10">
        <f>IFERROR(__xludf.DUMMYFUNCTION("COUNTA(SPLIT(E8,"" ""))"),308.0)</f>
        <v>308</v>
      </c>
      <c r="R8" s="5">
        <f>Average(0.4883, 0.677, 0.5972, 0.6347, 0.5062, 0.3959, 0.6274, 0.4055, 0.5945, 0.6335, 0.6558, 0.6189, 0.6884, 0.3693, 0.361, 0.6772, 0.5874, 0.6151)</f>
        <v>0.5629611111</v>
      </c>
    </row>
    <row r="9">
      <c r="A9" s="2">
        <v>8.0</v>
      </c>
      <c r="B9" s="1" t="s">
        <v>106</v>
      </c>
      <c r="C9" s="2" t="s">
        <v>107</v>
      </c>
      <c r="D9" s="1" t="s">
        <v>108</v>
      </c>
      <c r="E9" s="2" t="s">
        <v>109</v>
      </c>
      <c r="F9" s="2">
        <v>0.5</v>
      </c>
      <c r="G9" s="7">
        <f t="shared" si="1"/>
        <v>0.5</v>
      </c>
      <c r="H9" s="8">
        <f t="shared" si="2"/>
        <v>0.5</v>
      </c>
      <c r="I9" s="2">
        <v>0.5</v>
      </c>
      <c r="J9" s="2">
        <v>0.5</v>
      </c>
      <c r="K9" s="2">
        <v>0.5</v>
      </c>
      <c r="L9" s="9">
        <v>0.3911445438861847</v>
      </c>
      <c r="M9" s="9">
        <v>0.5248745679855347</v>
      </c>
      <c r="N9" s="9">
        <v>0.44824790954589844</v>
      </c>
      <c r="O9" s="5">
        <f t="shared" si="3"/>
        <v>0.4827493032</v>
      </c>
      <c r="P9" s="10">
        <f>IFERROR(__xludf.DUMMYFUNCTION("COUNTA(SPLIT(D9,"" ""))"),63.0)</f>
        <v>63</v>
      </c>
      <c r="Q9" s="10">
        <f>IFERROR(__xludf.DUMMYFUNCTION("COUNTA(SPLIT(E9,"" ""))"),452.0)</f>
        <v>452</v>
      </c>
      <c r="R9" s="5">
        <f>Average(0.6312, 0.6207, 0.7872, 0.8247, 0.6708, 0.5254, 0.6274, 0.6135, 0.7504, 0.6618, 0.4055, 0.7528, 0.636, 0.571, 0.5729, 0.5045, 0.734, 0.8412)</f>
        <v>0.6517222222</v>
      </c>
    </row>
    <row r="10">
      <c r="A10" s="2">
        <v>9.0</v>
      </c>
      <c r="B10" s="1" t="s">
        <v>110</v>
      </c>
      <c r="C10" s="2" t="s">
        <v>111</v>
      </c>
      <c r="D10" s="1" t="s">
        <v>112</v>
      </c>
      <c r="E10" s="11" t="s">
        <v>113</v>
      </c>
      <c r="F10" s="2">
        <v>0.5</v>
      </c>
      <c r="G10" s="7">
        <f t="shared" si="1"/>
        <v>0.5</v>
      </c>
      <c r="H10" s="8">
        <f t="shared" si="2"/>
        <v>1</v>
      </c>
      <c r="I10" s="2">
        <v>1.0</v>
      </c>
      <c r="J10" s="2">
        <v>0.5</v>
      </c>
      <c r="K10" s="2">
        <v>1.0</v>
      </c>
      <c r="L10" s="9">
        <v>0.34722989797592163</v>
      </c>
      <c r="M10" s="9">
        <v>0.5069624185562134</v>
      </c>
      <c r="N10" s="9">
        <v>0.41216132044792175</v>
      </c>
      <c r="O10" s="5">
        <f t="shared" si="3"/>
        <v>0.6373871068</v>
      </c>
      <c r="P10" s="10">
        <f>IFERROR(__xludf.DUMMYFUNCTION("COUNTA(SPLIT(D10,"" ""))"),22.0)</f>
        <v>22</v>
      </c>
      <c r="Q10" s="10">
        <f>IFERROR(__xludf.DUMMYFUNCTION("COUNTA(SPLIT(E10,"" ""))"),290.0)</f>
        <v>290</v>
      </c>
      <c r="R10" s="5">
        <f>Average(0.7824, 0.5257, 0.6026, 0.6225, 0.7724, 0.595, 0.4055, 0.6135, 0.6812, 0.7017, 0.4931, 0.7069, 0.4552, 0.5529, 0.4465, 0.5522, 0.7434, 0.6723)</f>
        <v>0.6069444444</v>
      </c>
    </row>
    <row r="11">
      <c r="A11" s="2">
        <v>10.0</v>
      </c>
      <c r="B11" s="1" t="s">
        <v>114</v>
      </c>
      <c r="C11" s="2" t="s">
        <v>115</v>
      </c>
      <c r="D11" s="1" t="s">
        <v>116</v>
      </c>
      <c r="E11" s="11" t="s">
        <v>117</v>
      </c>
      <c r="F11" s="2">
        <v>0.5</v>
      </c>
      <c r="G11" s="7">
        <f t="shared" si="1"/>
        <v>0.5</v>
      </c>
      <c r="H11" s="8">
        <f t="shared" si="2"/>
        <v>0.5</v>
      </c>
      <c r="I11" s="2">
        <v>0.5</v>
      </c>
      <c r="J11" s="2">
        <v>0.5</v>
      </c>
      <c r="K11" s="2">
        <v>0.5</v>
      </c>
      <c r="L11" s="9">
        <v>0.3740209937095642</v>
      </c>
      <c r="M11" s="9">
        <v>0.5873686671257019</v>
      </c>
      <c r="N11" s="9">
        <v>0.45702219009399414</v>
      </c>
      <c r="O11" s="5">
        <f t="shared" si="3"/>
        <v>0.4856740634</v>
      </c>
      <c r="P11" s="10">
        <f>IFERROR(__xludf.DUMMYFUNCTION("COUNTA(SPLIT(D11,"" ""))"),18.0)</f>
        <v>18</v>
      </c>
      <c r="Q11" s="10">
        <f>IFERROR(__xludf.DUMMYFUNCTION("COUNTA(SPLIT(E11,"" ""))"),197.0)</f>
        <v>197</v>
      </c>
      <c r="R11" s="5">
        <f>Average(0.7471, 0.726, 0.6833, 0.8082, 0.7411, 0.603, 0.5945, 0.7504, 0.6812, 0.657, 0.6213, 0.8371, 0.7353, 0.6333, 0.5567, 0.5967, 0.8534, 0.7293)</f>
        <v>0.6974944444</v>
      </c>
    </row>
    <row r="12">
      <c r="A12" s="2">
        <v>11.0</v>
      </c>
      <c r="B12" s="1" t="s">
        <v>118</v>
      </c>
      <c r="C12" s="2" t="s">
        <v>119</v>
      </c>
      <c r="D12" s="1" t="s">
        <v>120</v>
      </c>
      <c r="E12" s="2" t="s">
        <v>121</v>
      </c>
      <c r="F12" s="2">
        <v>0.5</v>
      </c>
      <c r="G12" s="7">
        <f t="shared" si="1"/>
        <v>0.5</v>
      </c>
      <c r="H12" s="8">
        <f t="shared" si="2"/>
        <v>1</v>
      </c>
      <c r="I12" s="2">
        <v>1.0</v>
      </c>
      <c r="J12" s="2">
        <v>0.5</v>
      </c>
      <c r="K12" s="2">
        <v>1.0</v>
      </c>
      <c r="L12" s="9">
        <v>0.27294665575027466</v>
      </c>
      <c r="M12" s="9">
        <v>0.5795551538467407</v>
      </c>
      <c r="N12" s="9">
        <v>0.37111392617225647</v>
      </c>
      <c r="O12" s="5">
        <f t="shared" si="3"/>
        <v>0.6237046421</v>
      </c>
      <c r="P12" s="10">
        <f>IFERROR(__xludf.DUMMYFUNCTION("COUNTA(SPLIT(D12,"" ""))"),19.0)</f>
        <v>19</v>
      </c>
      <c r="Q12" s="10">
        <f>IFERROR(__xludf.DUMMYFUNCTION("COUNTA(SPLIT(E12,"" ""))"),351.0)</f>
        <v>351</v>
      </c>
      <c r="R12" s="5">
        <f>Average(0.6762, 0.4994, 0.6789, 0.5939, 0.6793, 0.5941, 0.6335, 0.6618, 0.7017, 0.657, 0.5149, 0.7079, 0.49, 0.6644, 0.4916, 0.5365, 0.7132, 0.6927)</f>
        <v>0.6215</v>
      </c>
    </row>
    <row r="13">
      <c r="A13" s="12">
        <v>12.0</v>
      </c>
      <c r="B13" s="13" t="s">
        <v>122</v>
      </c>
      <c r="C13" s="12" t="s">
        <v>123</v>
      </c>
      <c r="D13" s="13" t="s">
        <v>124</v>
      </c>
      <c r="E13" s="14" t="s">
        <v>125</v>
      </c>
      <c r="F13" s="12">
        <v>0.25</v>
      </c>
      <c r="G13" s="7">
        <f t="shared" si="1"/>
        <v>0.375</v>
      </c>
      <c r="H13" s="8">
        <f t="shared" si="2"/>
        <v>0.25</v>
      </c>
      <c r="I13" s="12">
        <v>0.25</v>
      </c>
      <c r="J13" s="12">
        <v>0.5</v>
      </c>
      <c r="K13" s="12">
        <v>0.25</v>
      </c>
      <c r="L13" s="15">
        <v>0.28133276104927063</v>
      </c>
      <c r="M13" s="15">
        <v>0.49198320508003235</v>
      </c>
      <c r="N13" s="15">
        <v>0.3579675257205963</v>
      </c>
      <c r="O13" s="5">
        <f t="shared" si="3"/>
        <v>0.3276558419</v>
      </c>
      <c r="P13" s="10">
        <f>IFERROR(__xludf.DUMMYFUNCTION("COUNTA(SPLIT(D13,"" ""))"),19.0)</f>
        <v>19</v>
      </c>
      <c r="Q13" s="10">
        <f>IFERROR(__xludf.DUMMYFUNCTION("COUNTA(SPLIT(E13,"" ""))"),193.0)</f>
        <v>193</v>
      </c>
      <c r="R13" s="16">
        <f>Average(0.5361, 0.6294, 0.464, 0.4355, 0.479, 0.4672, 0.6558, 0.4055, 0.4931, 0.6213, 0.5149, 0.5385, 0.6823, 0.4924, 0.1883, 0.6762, 0.5558, 0.4917)</f>
        <v>0.5181666667</v>
      </c>
      <c r="S13" s="16"/>
      <c r="T13" s="16"/>
      <c r="U13" s="16"/>
      <c r="V13" s="16"/>
      <c r="W13" s="16"/>
      <c r="X13" s="16"/>
    </row>
    <row r="14">
      <c r="A14" s="2">
        <v>13.0</v>
      </c>
      <c r="B14" s="1" t="s">
        <v>126</v>
      </c>
      <c r="C14" s="2" t="s">
        <v>127</v>
      </c>
      <c r="D14" s="1" t="s">
        <v>128</v>
      </c>
      <c r="E14" s="2" t="s">
        <v>129</v>
      </c>
      <c r="F14" s="2">
        <v>0.75</v>
      </c>
      <c r="G14" s="7">
        <f t="shared" si="1"/>
        <v>0.875</v>
      </c>
      <c r="H14" s="8">
        <f t="shared" si="2"/>
        <v>1</v>
      </c>
      <c r="I14" s="2">
        <v>1.0</v>
      </c>
      <c r="J14" s="2">
        <v>1.0</v>
      </c>
      <c r="K14" s="2">
        <v>1.0</v>
      </c>
      <c r="L14" s="9">
        <v>0.4071923494338989</v>
      </c>
      <c r="M14" s="9">
        <v>0.5861138105392456</v>
      </c>
      <c r="N14" s="9">
        <v>0.4805387854576111</v>
      </c>
      <c r="O14" s="5">
        <f t="shared" si="3"/>
        <v>0.7851795952</v>
      </c>
      <c r="P14" s="10">
        <f>IFERROR(__xludf.DUMMYFUNCTION("COUNTA(SPLIT(D14,"" ""))"),36.0)</f>
        <v>36</v>
      </c>
      <c r="Q14" s="10">
        <f>IFERROR(__xludf.DUMMYFUNCTION("COUNTA(SPLIT(E14,"" ""))"),226.0)</f>
        <v>226</v>
      </c>
      <c r="R14" s="5">
        <f>Average(0.7958, 0.7086, 0.7471, 0.8122, 0.761, 0.5996, 0.6189, 0.7528, 0.7069, 0.8371, 0.7079, 0.5385, 0.6932, 0.5946, 0.6319, 0.5816, 0.8861, 0.6973)</f>
        <v>0.70395</v>
      </c>
    </row>
    <row r="15">
      <c r="A15" s="2">
        <v>14.0</v>
      </c>
      <c r="B15" s="1" t="s">
        <v>130</v>
      </c>
      <c r="C15" s="2" t="s">
        <v>131</v>
      </c>
      <c r="D15" s="1" t="s">
        <v>132</v>
      </c>
      <c r="E15" s="2" t="s">
        <v>133</v>
      </c>
      <c r="F15" s="2">
        <v>0.75</v>
      </c>
      <c r="G15" s="7">
        <f t="shared" si="1"/>
        <v>0.625</v>
      </c>
      <c r="H15" s="8">
        <f t="shared" si="2"/>
        <v>0.875</v>
      </c>
      <c r="I15" s="2">
        <v>1.0</v>
      </c>
      <c r="J15" s="2">
        <v>0.5</v>
      </c>
      <c r="K15" s="2">
        <v>0.75</v>
      </c>
      <c r="L15" s="9">
        <v>0.3630848526954651</v>
      </c>
      <c r="M15" s="9">
        <v>0.6025350093841553</v>
      </c>
      <c r="N15" s="9">
        <v>0.45312103629112244</v>
      </c>
      <c r="O15" s="5">
        <f t="shared" si="3"/>
        <v>0.6510403454</v>
      </c>
      <c r="P15" s="10">
        <f>IFERROR(__xludf.DUMMYFUNCTION("COUNTA(SPLIT(D15,"" ""))"),34.0)</f>
        <v>34</v>
      </c>
      <c r="Q15" s="10">
        <f>IFERROR(__xludf.DUMMYFUNCTION("COUNTA(SPLIT(E15,"" ""))"),473.0)</f>
        <v>473</v>
      </c>
      <c r="R15" s="5">
        <f>Average(0.5443, 0.8, 0.5649, 0.6948, 0.5396, 0.4754, 0.6884, 0.636, 0.4552, 0.7353, 0.49, 0.6823, 0.6932, 0.6296, 0.418, 0.6739, 0.6957, 0.5588)</f>
        <v>0.6097444444</v>
      </c>
    </row>
    <row r="16">
      <c r="A16" s="2">
        <v>15.0</v>
      </c>
      <c r="B16" s="1" t="s">
        <v>134</v>
      </c>
      <c r="C16" s="2" t="s">
        <v>135</v>
      </c>
      <c r="D16" s="1" t="s">
        <v>136</v>
      </c>
      <c r="E16" s="11" t="s">
        <v>137</v>
      </c>
      <c r="F16" s="2">
        <v>0.5</v>
      </c>
      <c r="G16" s="7">
        <f t="shared" si="1"/>
        <v>0.5</v>
      </c>
      <c r="H16" s="8">
        <f t="shared" si="2"/>
        <v>0.5</v>
      </c>
      <c r="I16" s="2">
        <v>0.5</v>
      </c>
      <c r="J16" s="2">
        <v>0.5</v>
      </c>
      <c r="K16" s="2">
        <v>0.5</v>
      </c>
      <c r="L16" s="9">
        <v>0.4803427457809448</v>
      </c>
      <c r="M16" s="9">
        <v>0.5736258029937744</v>
      </c>
      <c r="N16" s="9">
        <v>0.5228561758995056</v>
      </c>
      <c r="O16" s="5">
        <f t="shared" si="3"/>
        <v>0.5076187253</v>
      </c>
      <c r="P16" s="10">
        <f>IFERROR(__xludf.DUMMYFUNCTION("COUNTA(SPLIT(D16,"" ""))"),44.0)</f>
        <v>44</v>
      </c>
      <c r="Q16" s="10">
        <f>IFERROR(__xludf.DUMMYFUNCTION("COUNTA(SPLIT(E16,"" ""))"),176.0)</f>
        <v>176</v>
      </c>
      <c r="R16" s="5">
        <f>Average(0.5668, 0.5399, 0.4987, 0.5499, 0.6051, 0.6924, 0.3693, 0.571, 0.5529, 0.6333, 0.6644, 0.4924, 0.5946, 0.6296, 0.4218, 0.4654, 0.6707, 0.6532)</f>
        <v>0.5650777778</v>
      </c>
    </row>
    <row r="17">
      <c r="A17" s="2">
        <v>16.0</v>
      </c>
      <c r="B17" s="17" t="s">
        <v>138</v>
      </c>
      <c r="C17" s="2" t="s">
        <v>139</v>
      </c>
      <c r="D17" s="1" t="s">
        <v>140</v>
      </c>
      <c r="E17" s="2" t="s">
        <v>141</v>
      </c>
      <c r="F17" s="2">
        <v>0.25</v>
      </c>
      <c r="G17" s="7">
        <f t="shared" si="1"/>
        <v>0.125</v>
      </c>
      <c r="H17" s="8">
        <f t="shared" si="2"/>
        <v>0.375</v>
      </c>
      <c r="I17" s="2">
        <v>0.5</v>
      </c>
      <c r="J17" s="2">
        <v>0.0</v>
      </c>
      <c r="K17" s="2">
        <v>0.25</v>
      </c>
      <c r="L17" s="9">
        <v>0.3754950165748596</v>
      </c>
      <c r="M17" s="9">
        <v>0.5318183302879333</v>
      </c>
      <c r="N17" s="9">
        <v>0.44019001722335815</v>
      </c>
      <c r="O17" s="5">
        <f t="shared" si="3"/>
        <v>0.3133966724</v>
      </c>
      <c r="P17" s="10">
        <f>IFERROR(__xludf.DUMMYFUNCTION("COUNTA(SPLIT(D17,"" ""))"),23.0)</f>
        <v>23</v>
      </c>
      <c r="Q17" s="10">
        <f>IFERROR(__xludf.DUMMYFUNCTION("COUNTA(SPLIT(E17,"" ""))"),208.0)</f>
        <v>208</v>
      </c>
      <c r="R17" s="5">
        <f>Average(0.5426, 0.3445, 0.5649, 0.6091, 0.6223, 0.3379, 0.361, 0.5729, 0.4465, 0.5567, 0.4916, 0.1883, 0.6319, 0.418, 0.4218, 0.3871, 0.6703, 0.4526)</f>
        <v>0.4788888889</v>
      </c>
    </row>
    <row r="18">
      <c r="A18" s="2">
        <v>17.0</v>
      </c>
      <c r="B18" s="1" t="s">
        <v>142</v>
      </c>
      <c r="C18" s="2" t="s">
        <v>143</v>
      </c>
      <c r="D18" s="1" t="s">
        <v>144</v>
      </c>
      <c r="E18" s="18" t="s">
        <v>145</v>
      </c>
      <c r="F18" s="2">
        <v>1.0</v>
      </c>
      <c r="G18" s="7">
        <f t="shared" si="1"/>
        <v>1</v>
      </c>
      <c r="H18" s="8">
        <f t="shared" si="2"/>
        <v>1</v>
      </c>
      <c r="I18" s="2">
        <v>1.0</v>
      </c>
      <c r="J18" s="2">
        <v>1.0</v>
      </c>
      <c r="K18" s="2">
        <v>1.0</v>
      </c>
      <c r="L18" s="9">
        <v>0.43574070930480957</v>
      </c>
      <c r="M18" s="9">
        <v>0.5734221339225769</v>
      </c>
      <c r="N18" s="9">
        <v>0.495189368724823</v>
      </c>
      <c r="O18" s="5">
        <f t="shared" si="3"/>
        <v>0.8317297896</v>
      </c>
      <c r="P18" s="10">
        <f>IFERROR(__xludf.DUMMYFUNCTION("COUNTA(SPLIT(D18,"" ""))"),32.0)</f>
        <v>32</v>
      </c>
      <c r="Q18" s="10">
        <f>IFERROR(__xludf.DUMMYFUNCTION("COUNTA(SPLIT(E18,"" ""))"),171.0)</f>
        <v>171</v>
      </c>
      <c r="R18" s="5">
        <f>Average(0.6732, 0.696, 0.4659, 0.6087, 0.6233, 0.4486, 0.6772, 0.5045, 0.5522, 0.5967, 0.5365, 0.6762, 0.5816, 0.6739, 0.4654, 0.3871, 0.6883, 0.5175)</f>
        <v>0.5762666667</v>
      </c>
    </row>
    <row r="19">
      <c r="A19" s="2">
        <v>18.0</v>
      </c>
      <c r="B19" s="1" t="s">
        <v>146</v>
      </c>
      <c r="C19" s="2" t="s">
        <v>147</v>
      </c>
      <c r="D19" s="1" t="s">
        <v>148</v>
      </c>
      <c r="E19" s="2" t="s">
        <v>149</v>
      </c>
      <c r="F19" s="2">
        <v>1.0</v>
      </c>
      <c r="G19" s="7">
        <f t="shared" si="1"/>
        <v>1</v>
      </c>
      <c r="H19" s="8">
        <f t="shared" si="2"/>
        <v>1</v>
      </c>
      <c r="I19" s="2">
        <v>1.0</v>
      </c>
      <c r="J19" s="2">
        <v>1.0</v>
      </c>
      <c r="K19" s="2">
        <v>1.0</v>
      </c>
      <c r="L19" s="9">
        <v>0.31587597727775574</v>
      </c>
      <c r="M19" s="9">
        <v>0.5342861413955688</v>
      </c>
      <c r="N19" s="9">
        <v>0.39702579379081726</v>
      </c>
      <c r="O19" s="5">
        <f t="shared" si="3"/>
        <v>0.7990085979</v>
      </c>
      <c r="P19" s="10">
        <f>IFERROR(__xludf.DUMMYFUNCTION("COUNTA(SPLIT(D19,"" ""))"),21.0)</f>
        <v>21</v>
      </c>
      <c r="Q19" s="10">
        <f>IFERROR(__xludf.DUMMYFUNCTION("COUNTA(SPLIT(E19,"" ""))"),255.0)</f>
        <v>255</v>
      </c>
      <c r="R19" s="5">
        <f>Average(0.8896, 0.7114, 0.6771, 0.8027, 0.823, 0.6219, 0.5874, 0.734, 0.7434, 0.8534, 0.7132, 0.5558, 0.8861, 0.6957, 0.6707, 0.6703, 0.6883, 0.72)</f>
        <v>0.7246666667</v>
      </c>
    </row>
    <row r="20">
      <c r="A20" s="2">
        <v>19.0</v>
      </c>
      <c r="B20" s="19" t="s">
        <v>150</v>
      </c>
      <c r="C20" s="2" t="s">
        <v>151</v>
      </c>
      <c r="D20" s="1" t="s">
        <v>152</v>
      </c>
      <c r="E20" s="18" t="s">
        <v>153</v>
      </c>
      <c r="F20" s="2">
        <v>1.0</v>
      </c>
      <c r="G20" s="7">
        <f t="shared" si="1"/>
        <v>1</v>
      </c>
      <c r="H20" s="8">
        <f t="shared" si="2"/>
        <v>1</v>
      </c>
      <c r="I20" s="2">
        <v>1.0</v>
      </c>
      <c r="J20" s="2">
        <v>1.0</v>
      </c>
      <c r="K20" s="2">
        <v>1.0</v>
      </c>
      <c r="L20" s="9">
        <v>0.34472137689590454</v>
      </c>
      <c r="M20" s="9">
        <v>0.5640268325805664</v>
      </c>
      <c r="N20" s="9">
        <v>0.4279119372367859</v>
      </c>
      <c r="O20" s="5">
        <f t="shared" si="3"/>
        <v>0.8093039791</v>
      </c>
      <c r="P20" s="10">
        <f>IFERROR(__xludf.DUMMYFUNCTION("COUNTA(SPLIT(D20,"" ""))"),21.0)</f>
        <v>21</v>
      </c>
      <c r="Q20" s="10">
        <f>IFERROR(__xludf.DUMMYFUNCTION("COUNTA(SPLIT(E20,"" ""))"),328.0)</f>
        <v>328</v>
      </c>
      <c r="R20" s="5">
        <f>Average(0.651, 0.6093, 0.6687, 0.7417, 0.7175, 0.6347, 0.6151, 0.8412, 0.6723, 0.7293, 0.6927, 0.4917, 0.6973, 0.5588, 0.6532, 0.4526, 0.5175, 0.72)</f>
        <v>0.6480333333</v>
      </c>
    </row>
    <row r="21">
      <c r="A21" s="2">
        <v>20.0</v>
      </c>
      <c r="B21" s="1" t="s">
        <v>154</v>
      </c>
      <c r="C21" s="2" t="s">
        <v>155</v>
      </c>
      <c r="D21" s="1" t="s">
        <v>156</v>
      </c>
      <c r="E21" s="2" t="s">
        <v>157</v>
      </c>
      <c r="F21" s="2">
        <v>1.0</v>
      </c>
      <c r="G21" s="7">
        <f t="shared" si="1"/>
        <v>1</v>
      </c>
      <c r="H21" s="8">
        <f t="shared" si="2"/>
        <v>1</v>
      </c>
      <c r="I21" s="2">
        <v>1.0</v>
      </c>
      <c r="J21" s="2">
        <v>1.0</v>
      </c>
      <c r="K21" s="2">
        <v>1.0</v>
      </c>
      <c r="L21" s="9">
        <v>0.4344838857650757</v>
      </c>
      <c r="M21" s="9">
        <v>0.5639470219612122</v>
      </c>
      <c r="N21" s="9">
        <v>0.4908219277858734</v>
      </c>
      <c r="O21" s="5">
        <f t="shared" si="3"/>
        <v>0.8302739759</v>
      </c>
      <c r="P21" s="10">
        <f>IFERROR(__xludf.DUMMYFUNCTION("COUNTA(SPLIT(D21,"" ""))"),57.0)</f>
        <v>57</v>
      </c>
      <c r="Q21" s="10">
        <f>IFERROR(__xludf.DUMMYFUNCTION("COUNTA(SPLIT(E21,"" ""))"),292.0)</f>
        <v>292</v>
      </c>
      <c r="R21" s="5">
        <f>Average(0.6266, 0.926, 0.6053, 0.7547, 0.5988, 0.5664, 0.7065, 0.6693, 0.5287, 0.7814, 0.5128, 0.7176, 0.7255, 0.8471, 0.5772, 0.3764, 0.7231, 0.7345, 0.6234)</f>
        <v>0.6632263158</v>
      </c>
    </row>
    <row r="22">
      <c r="A22" s="2">
        <v>21.0</v>
      </c>
      <c r="B22" s="1" t="s">
        <v>158</v>
      </c>
      <c r="C22" s="2" t="s">
        <v>159</v>
      </c>
      <c r="D22" s="1" t="s">
        <v>160</v>
      </c>
      <c r="E22" s="2" t="s">
        <v>161</v>
      </c>
      <c r="F22" s="20">
        <v>1.0</v>
      </c>
      <c r="G22" s="7">
        <f t="shared" si="1"/>
        <v>1</v>
      </c>
      <c r="H22" s="8">
        <f t="shared" si="2"/>
        <v>0.5</v>
      </c>
      <c r="I22" s="20">
        <v>0.5</v>
      </c>
      <c r="J22" s="20">
        <v>1.0</v>
      </c>
      <c r="K22" s="20">
        <v>0.5</v>
      </c>
      <c r="L22" s="21">
        <v>0.4547213912010193</v>
      </c>
      <c r="M22" s="21">
        <v>0.5561939477920532</v>
      </c>
      <c r="N22" s="21">
        <v>0.5003649592399597</v>
      </c>
      <c r="O22" s="22">
        <f t="shared" si="3"/>
        <v>0.6667883197</v>
      </c>
    </row>
    <row r="23">
      <c r="A23" s="2">
        <v>22.0</v>
      </c>
      <c r="B23" s="4"/>
      <c r="D23" s="4"/>
      <c r="G23" s="7"/>
      <c r="H23" s="8"/>
      <c r="O23" s="5">
        <f t="shared" si="3"/>
        <v>0</v>
      </c>
    </row>
    <row r="24">
      <c r="B24" s="4"/>
      <c r="D24" s="4"/>
      <c r="F24" s="5">
        <f>AVERAGE(F2:F21)</f>
        <v>0.6625</v>
      </c>
      <c r="G24" s="7"/>
      <c r="H24" s="8"/>
      <c r="I24" s="5">
        <f t="shared" ref="I24:Q24" si="4">AVERAGE(I2:I21)</f>
        <v>0.775</v>
      </c>
      <c r="J24" s="5">
        <f t="shared" si="4"/>
        <v>0.6625</v>
      </c>
      <c r="K24" s="5">
        <f t="shared" si="4"/>
        <v>0.7875</v>
      </c>
      <c r="L24" s="5">
        <f t="shared" si="4"/>
        <v>0.381238623</v>
      </c>
      <c r="M24" s="5">
        <f t="shared" si="4"/>
        <v>0.5559755757</v>
      </c>
      <c r="N24" s="5">
        <f t="shared" si="4"/>
        <v>0.4496014059</v>
      </c>
      <c r="O24" s="5">
        <f t="shared" si="4"/>
        <v>0.6311171353</v>
      </c>
      <c r="P24" s="5">
        <f t="shared" si="4"/>
        <v>36.8</v>
      </c>
      <c r="Q24" s="5">
        <f t="shared" si="4"/>
        <v>262.95</v>
      </c>
      <c r="R24" s="2" t="s">
        <v>162</v>
      </c>
    </row>
    <row r="25">
      <c r="B25" s="4"/>
      <c r="D25" s="4"/>
      <c r="F25" s="2" t="s">
        <v>66</v>
      </c>
      <c r="G25" s="7"/>
      <c r="H25" s="8"/>
      <c r="I25" s="2" t="s">
        <v>69</v>
      </c>
      <c r="J25" s="2" t="s">
        <v>70</v>
      </c>
      <c r="K25" s="2" t="s">
        <v>71</v>
      </c>
      <c r="L25" s="2" t="s">
        <v>72</v>
      </c>
      <c r="M25" s="2" t="s">
        <v>73</v>
      </c>
      <c r="N25" s="2" t="s">
        <v>74</v>
      </c>
      <c r="O25" s="2" t="s">
        <v>75</v>
      </c>
    </row>
    <row r="26">
      <c r="B26" s="4"/>
      <c r="D26" s="4"/>
      <c r="G26" s="23"/>
      <c r="H26" s="24"/>
    </row>
    <row r="27">
      <c r="B27" s="4"/>
      <c r="D27" s="4"/>
      <c r="G27" s="23"/>
      <c r="H27" s="24"/>
    </row>
    <row r="28">
      <c r="B28" s="4"/>
      <c r="D28" s="4"/>
      <c r="F28" s="25">
        <f>(F24+J24)/2</f>
        <v>0.6625</v>
      </c>
      <c r="G28" s="23"/>
      <c r="H28" s="24"/>
      <c r="I28" s="25">
        <f>(I24+K24)/2</f>
        <v>0.78125</v>
      </c>
    </row>
    <row r="29">
      <c r="B29" s="4"/>
      <c r="D29" s="4"/>
      <c r="F29" s="5">
        <f>((G2-F28)*(G2-F28))</f>
        <v>0.02640625</v>
      </c>
      <c r="G29" s="23"/>
      <c r="H29" s="24"/>
      <c r="I29" s="5">
        <f>((H2-I28)*(H2-I28))</f>
        <v>0.0791015625</v>
      </c>
    </row>
    <row r="30">
      <c r="B30" s="4"/>
      <c r="D30" s="4"/>
      <c r="F30" s="5">
        <f>((G3-F28)*(G3-F28))</f>
        <v>0.11390625</v>
      </c>
      <c r="G30" s="23"/>
      <c r="H30" s="24"/>
      <c r="I30" s="5">
        <f>((H3-I28)*(H3-I28))</f>
        <v>0.0478515625</v>
      </c>
    </row>
    <row r="31">
      <c r="B31" s="4"/>
      <c r="D31" s="4"/>
      <c r="F31" s="5">
        <f>((G4-F28)*(G4-F28))</f>
        <v>0.02640625</v>
      </c>
      <c r="G31" s="23"/>
      <c r="H31" s="24"/>
      <c r="I31" s="5">
        <f>((H4-I28)*(H4-I28))</f>
        <v>0.0009765625</v>
      </c>
    </row>
    <row r="32">
      <c r="B32" s="4"/>
      <c r="D32" s="4"/>
      <c r="F32" s="5">
        <f>((G5-F28)*(G5-F28))</f>
        <v>0.02640625</v>
      </c>
      <c r="G32" s="23"/>
      <c r="H32" s="24"/>
      <c r="I32" s="5">
        <f>((H5-I28)*(H5-I28))</f>
        <v>0.0478515625</v>
      </c>
    </row>
    <row r="33">
      <c r="B33" s="4"/>
      <c r="D33" s="4"/>
      <c r="F33" s="5">
        <f>((G6-F28)*(G6-F28))</f>
        <v>0.00765625</v>
      </c>
      <c r="G33" s="23"/>
      <c r="H33" s="24"/>
      <c r="I33" s="5">
        <f>((H6-I28)*(H6-I28))</f>
        <v>0.0087890625</v>
      </c>
    </row>
    <row r="34">
      <c r="B34" s="4"/>
      <c r="D34" s="4"/>
      <c r="F34" s="5">
        <f>((G7-F28)*(G7-F28))</f>
        <v>0.02640625</v>
      </c>
      <c r="G34" s="23"/>
      <c r="H34" s="24"/>
      <c r="I34" s="5">
        <f>((H7-I28)*(H7-I28))</f>
        <v>0.0791015625</v>
      </c>
    </row>
    <row r="35">
      <c r="B35" s="4"/>
      <c r="D35" s="4"/>
      <c r="F35" s="5">
        <f>((G8-F28)*(G8-F28))</f>
        <v>0.11390625</v>
      </c>
      <c r="G35" s="23"/>
      <c r="H35" s="24"/>
      <c r="I35" s="5">
        <f>((H8-I28)*(H8-I28))</f>
        <v>0.0478515625</v>
      </c>
    </row>
    <row r="36">
      <c r="B36" s="4"/>
      <c r="D36" s="4"/>
      <c r="F36" s="5">
        <f>((G9-F28)*(G9-F28))</f>
        <v>0.02640625</v>
      </c>
      <c r="G36" s="23"/>
      <c r="H36" s="24"/>
      <c r="I36" s="5">
        <f>((H9-I28)*(H9-I28))</f>
        <v>0.0791015625</v>
      </c>
    </row>
    <row r="37">
      <c r="B37" s="4"/>
      <c r="D37" s="4"/>
      <c r="F37" s="5">
        <f>((G10-F28)*(G10-F28))</f>
        <v>0.02640625</v>
      </c>
      <c r="G37" s="23"/>
      <c r="H37" s="24"/>
      <c r="I37" s="5">
        <f>((H10-I28)*(H10-I28))</f>
        <v>0.0478515625</v>
      </c>
    </row>
    <row r="38">
      <c r="B38" s="4"/>
      <c r="D38" s="4"/>
      <c r="F38" s="5">
        <f>((G11-F28)*(G11-F28))</f>
        <v>0.02640625</v>
      </c>
      <c r="G38" s="23"/>
      <c r="H38" s="24"/>
      <c r="I38" s="5">
        <f>((H11-I28)*(H11-I28))</f>
        <v>0.0791015625</v>
      </c>
    </row>
    <row r="39">
      <c r="B39" s="4"/>
      <c r="D39" s="4"/>
      <c r="F39" s="5">
        <f>((G12-F28)*(G12-F28))</f>
        <v>0.02640625</v>
      </c>
      <c r="G39" s="23"/>
      <c r="H39" s="24"/>
      <c r="I39" s="5">
        <f>((H12-I28)*(H12-I28))</f>
        <v>0.0478515625</v>
      </c>
    </row>
    <row r="40">
      <c r="B40" s="4"/>
      <c r="D40" s="4"/>
      <c r="F40" s="5">
        <f>((G13-F28)*(G13-F28))</f>
        <v>0.08265625</v>
      </c>
      <c r="G40" s="23"/>
      <c r="H40" s="24"/>
      <c r="I40" s="5">
        <f>((H13-I28)*(H13-I28))</f>
        <v>0.2822265625</v>
      </c>
    </row>
    <row r="41">
      <c r="B41" s="4"/>
      <c r="D41" s="4"/>
      <c r="F41" s="5">
        <f>((G14-F28)*(G14-F28))</f>
        <v>0.04515625</v>
      </c>
      <c r="G41" s="23"/>
      <c r="H41" s="24"/>
      <c r="I41" s="5">
        <f>((H14-I28)*(H14-I28))</f>
        <v>0.0478515625</v>
      </c>
    </row>
    <row r="42">
      <c r="B42" s="4"/>
      <c r="D42" s="4"/>
      <c r="F42" s="5">
        <f>((G15-F28)*(G15-F28))</f>
        <v>0.00140625</v>
      </c>
      <c r="G42" s="23"/>
      <c r="H42" s="24"/>
      <c r="I42" s="5">
        <f>((H15-I28)*(H15-I28))</f>
        <v>0.0087890625</v>
      </c>
    </row>
    <row r="43">
      <c r="B43" s="4"/>
      <c r="D43" s="4"/>
      <c r="F43" s="5">
        <f>((G16-F28)*(G16-F28))</f>
        <v>0.02640625</v>
      </c>
      <c r="G43" s="23"/>
      <c r="H43" s="24"/>
      <c r="I43" s="5">
        <f>((H16-I28)*(H16-I28))</f>
        <v>0.0791015625</v>
      </c>
    </row>
    <row r="44">
      <c r="B44" s="4"/>
      <c r="D44" s="4"/>
      <c r="F44" s="5">
        <f>((G17-F28)*(G17-F28))</f>
        <v>0.28890625</v>
      </c>
      <c r="G44" s="23"/>
      <c r="H44" s="24"/>
      <c r="I44" s="5">
        <f>((H17-I28)*(H17-I28))</f>
        <v>0.1650390625</v>
      </c>
    </row>
    <row r="45">
      <c r="B45" s="4"/>
      <c r="D45" s="4"/>
      <c r="F45" s="5">
        <f>((G18-F28)*(G18-F28))</f>
        <v>0.11390625</v>
      </c>
      <c r="G45" s="23"/>
      <c r="H45" s="24"/>
      <c r="I45" s="5">
        <f>((H18-I28)*(H18-I28))</f>
        <v>0.0478515625</v>
      </c>
    </row>
    <row r="46">
      <c r="B46" s="4"/>
      <c r="D46" s="4"/>
      <c r="F46" s="5">
        <f>((G19-F28)*(G19-F28))</f>
        <v>0.11390625</v>
      </c>
      <c r="G46" s="23"/>
      <c r="H46" s="24"/>
      <c r="I46" s="5">
        <f>((H19-I28)*(H19-I28))</f>
        <v>0.0478515625</v>
      </c>
    </row>
    <row r="47">
      <c r="B47" s="4"/>
      <c r="D47" s="4"/>
      <c r="F47" s="5">
        <f>((G20-F28)*(G20-F28))</f>
        <v>0.11390625</v>
      </c>
      <c r="G47" s="23"/>
      <c r="H47" s="24"/>
      <c r="I47" s="5">
        <f>((H20-I28)*(H20-I28))</f>
        <v>0.0478515625</v>
      </c>
    </row>
    <row r="48">
      <c r="B48" s="4"/>
      <c r="D48" s="4"/>
      <c r="F48" s="5">
        <f>((G21-F28)*(G21-F28))</f>
        <v>0.11390625</v>
      </c>
      <c r="G48" s="23"/>
      <c r="H48" s="24"/>
      <c r="I48" s="5">
        <f>((H21-I28)*(H21-I28))</f>
        <v>0.0478515625</v>
      </c>
    </row>
    <row r="49">
      <c r="B49" s="4"/>
      <c r="D49" s="4"/>
      <c r="F49" s="5">
        <f>SQRT((SUM(F29:F48))/20)</f>
        <v>0.2595067437</v>
      </c>
      <c r="G49" s="23"/>
      <c r="H49" s="24"/>
      <c r="I49" s="5">
        <f>SQRT((SUM(I29:I48))/20)</f>
        <v>0.2588284905</v>
      </c>
    </row>
    <row r="50">
      <c r="B50" s="4"/>
      <c r="D50" s="4"/>
      <c r="G50" s="23"/>
      <c r="H50" s="24"/>
    </row>
    <row r="51">
      <c r="B51" s="4"/>
      <c r="D51" s="4"/>
      <c r="G51" s="23"/>
      <c r="H51" s="24"/>
    </row>
    <row r="52">
      <c r="B52" s="4"/>
      <c r="D52" s="4"/>
      <c r="G52" s="23"/>
      <c r="H52" s="24"/>
    </row>
    <row r="53">
      <c r="B53" s="4"/>
      <c r="D53" s="4"/>
      <c r="G53" s="23"/>
      <c r="H53" s="24"/>
    </row>
    <row r="54">
      <c r="B54" s="4"/>
      <c r="D54" s="4"/>
      <c r="G54" s="23"/>
      <c r="H54" s="24"/>
    </row>
    <row r="55">
      <c r="B55" s="4"/>
      <c r="D55" s="4"/>
      <c r="G55" s="23"/>
      <c r="H55" s="24"/>
    </row>
    <row r="56">
      <c r="B56" s="4"/>
      <c r="D56" s="4"/>
      <c r="G56" s="23"/>
      <c r="H56" s="24"/>
    </row>
    <row r="57">
      <c r="B57" s="4"/>
      <c r="D57" s="4"/>
      <c r="G57" s="23"/>
      <c r="H57" s="24"/>
    </row>
    <row r="58">
      <c r="B58" s="4"/>
      <c r="D58" s="4"/>
      <c r="G58" s="23"/>
      <c r="H58" s="24"/>
    </row>
    <row r="59">
      <c r="B59" s="4"/>
      <c r="D59" s="4"/>
      <c r="G59" s="23"/>
      <c r="H59" s="24"/>
    </row>
    <row r="60">
      <c r="B60" s="4"/>
      <c r="D60" s="4"/>
      <c r="G60" s="23"/>
      <c r="H60" s="24"/>
    </row>
    <row r="61">
      <c r="B61" s="4"/>
      <c r="D61" s="4"/>
      <c r="G61" s="23"/>
      <c r="H61" s="24"/>
    </row>
    <row r="62">
      <c r="B62" s="4"/>
      <c r="D62" s="4"/>
      <c r="G62" s="23"/>
      <c r="H62" s="24"/>
    </row>
    <row r="63">
      <c r="B63" s="4"/>
      <c r="D63" s="4"/>
      <c r="G63" s="23"/>
      <c r="H63" s="24"/>
    </row>
    <row r="64">
      <c r="B64" s="4"/>
      <c r="D64" s="4"/>
      <c r="G64" s="23"/>
      <c r="H64" s="24"/>
    </row>
    <row r="65">
      <c r="B65" s="4"/>
      <c r="D65" s="4"/>
      <c r="G65" s="23"/>
      <c r="H65" s="24"/>
    </row>
    <row r="66">
      <c r="B66" s="4"/>
      <c r="D66" s="4"/>
      <c r="G66" s="23"/>
      <c r="H66" s="24"/>
    </row>
    <row r="67">
      <c r="B67" s="4"/>
      <c r="D67" s="4"/>
      <c r="G67" s="23"/>
      <c r="H67" s="24"/>
    </row>
    <row r="68">
      <c r="B68" s="4"/>
      <c r="D68" s="4"/>
      <c r="G68" s="23"/>
      <c r="H68" s="24"/>
    </row>
    <row r="69">
      <c r="B69" s="4"/>
      <c r="D69" s="4"/>
      <c r="G69" s="23"/>
      <c r="H69" s="24"/>
    </row>
    <row r="70">
      <c r="B70" s="4"/>
      <c r="D70" s="4"/>
      <c r="G70" s="23"/>
      <c r="H70" s="24"/>
    </row>
    <row r="71">
      <c r="B71" s="4"/>
      <c r="D71" s="4"/>
      <c r="G71" s="23"/>
      <c r="H71" s="24"/>
    </row>
    <row r="72">
      <c r="B72" s="4"/>
      <c r="D72" s="4"/>
      <c r="G72" s="23"/>
      <c r="H72" s="24"/>
    </row>
    <row r="73">
      <c r="B73" s="4"/>
      <c r="D73" s="4"/>
      <c r="G73" s="23"/>
      <c r="H73" s="24"/>
    </row>
    <row r="74">
      <c r="B74" s="4"/>
      <c r="D74" s="4"/>
      <c r="G74" s="23"/>
      <c r="H74" s="24"/>
    </row>
    <row r="75">
      <c r="B75" s="4"/>
      <c r="D75" s="4"/>
      <c r="G75" s="23"/>
      <c r="H75" s="24"/>
    </row>
    <row r="76">
      <c r="B76" s="4"/>
      <c r="D76" s="4"/>
      <c r="G76" s="23"/>
      <c r="H76" s="24"/>
    </row>
    <row r="77">
      <c r="B77" s="4"/>
      <c r="D77" s="4"/>
      <c r="G77" s="23"/>
      <c r="H77" s="24"/>
    </row>
    <row r="78">
      <c r="B78" s="4"/>
      <c r="D78" s="4"/>
      <c r="G78" s="23"/>
      <c r="H78" s="24"/>
    </row>
    <row r="79">
      <c r="B79" s="4"/>
      <c r="D79" s="4"/>
      <c r="G79" s="23"/>
      <c r="H79" s="24"/>
    </row>
    <row r="80">
      <c r="B80" s="4"/>
      <c r="D80" s="4"/>
      <c r="G80" s="23"/>
      <c r="H80" s="24"/>
    </row>
    <row r="81">
      <c r="B81" s="4"/>
      <c r="D81" s="4"/>
      <c r="G81" s="23"/>
      <c r="H81" s="24"/>
    </row>
    <row r="82">
      <c r="B82" s="4"/>
      <c r="D82" s="4"/>
      <c r="G82" s="23"/>
      <c r="H82" s="24"/>
    </row>
    <row r="83">
      <c r="B83" s="4"/>
      <c r="D83" s="4"/>
      <c r="G83" s="23"/>
      <c r="H83" s="24"/>
    </row>
    <row r="84">
      <c r="B84" s="4"/>
      <c r="D84" s="4"/>
      <c r="G84" s="23"/>
      <c r="H84" s="24"/>
    </row>
    <row r="85">
      <c r="B85" s="4"/>
      <c r="D85" s="4"/>
      <c r="G85" s="23"/>
      <c r="H85" s="24"/>
    </row>
    <row r="86">
      <c r="B86" s="4"/>
      <c r="D86" s="4"/>
      <c r="G86" s="23"/>
      <c r="H86" s="24"/>
    </row>
    <row r="87">
      <c r="B87" s="4"/>
      <c r="D87" s="4"/>
      <c r="G87" s="23"/>
      <c r="H87" s="24"/>
    </row>
    <row r="88">
      <c r="B88" s="4"/>
      <c r="D88" s="4"/>
      <c r="G88" s="23"/>
      <c r="H88" s="24"/>
    </row>
    <row r="89">
      <c r="B89" s="4"/>
      <c r="D89" s="4"/>
      <c r="G89" s="23"/>
      <c r="H89" s="24"/>
    </row>
    <row r="90">
      <c r="B90" s="4"/>
      <c r="D90" s="4"/>
      <c r="G90" s="23"/>
      <c r="H90" s="24"/>
    </row>
    <row r="91">
      <c r="B91" s="4"/>
      <c r="D91" s="4"/>
      <c r="G91" s="23"/>
      <c r="H91" s="24"/>
    </row>
    <row r="92">
      <c r="B92" s="4"/>
      <c r="D92" s="4"/>
      <c r="G92" s="23"/>
      <c r="H92" s="24"/>
    </row>
    <row r="93">
      <c r="B93" s="4"/>
      <c r="D93" s="4"/>
      <c r="G93" s="23"/>
      <c r="H93" s="24"/>
    </row>
    <row r="94">
      <c r="B94" s="4"/>
      <c r="D94" s="4"/>
      <c r="G94" s="23"/>
      <c r="H94" s="24"/>
    </row>
    <row r="95">
      <c r="B95" s="4"/>
      <c r="D95" s="4"/>
      <c r="G95" s="23"/>
      <c r="H95" s="24"/>
    </row>
    <row r="96">
      <c r="B96" s="4"/>
      <c r="D96" s="4"/>
      <c r="G96" s="23"/>
      <c r="H96" s="24"/>
    </row>
    <row r="97">
      <c r="B97" s="4"/>
      <c r="D97" s="4"/>
      <c r="G97" s="23"/>
      <c r="H97" s="24"/>
    </row>
    <row r="98">
      <c r="B98" s="4"/>
      <c r="D98" s="4"/>
      <c r="G98" s="23"/>
      <c r="H98" s="24"/>
    </row>
    <row r="99">
      <c r="B99" s="4"/>
      <c r="D99" s="4"/>
      <c r="G99" s="23"/>
      <c r="H99" s="24"/>
    </row>
    <row r="100">
      <c r="B100" s="4"/>
      <c r="D100" s="4"/>
      <c r="G100" s="23"/>
      <c r="H100" s="24"/>
    </row>
    <row r="101">
      <c r="B101" s="4"/>
      <c r="D101" s="4"/>
      <c r="G101" s="23"/>
      <c r="H101" s="24"/>
    </row>
    <row r="102">
      <c r="B102" s="4"/>
      <c r="D102" s="4"/>
      <c r="G102" s="23"/>
      <c r="H102" s="24"/>
    </row>
    <row r="103">
      <c r="B103" s="4"/>
      <c r="D103" s="4"/>
      <c r="G103" s="23"/>
      <c r="H103" s="24"/>
    </row>
    <row r="104">
      <c r="B104" s="4"/>
      <c r="D104" s="4"/>
      <c r="G104" s="23"/>
      <c r="H104" s="24"/>
    </row>
    <row r="105">
      <c r="B105" s="4"/>
      <c r="D105" s="4"/>
      <c r="G105" s="23"/>
      <c r="H105" s="24"/>
    </row>
    <row r="106">
      <c r="B106" s="4"/>
      <c r="D106" s="4"/>
      <c r="G106" s="23"/>
      <c r="H106" s="24"/>
    </row>
    <row r="107">
      <c r="B107" s="4"/>
      <c r="D107" s="4"/>
      <c r="G107" s="23"/>
      <c r="H107" s="24"/>
    </row>
    <row r="108">
      <c r="B108" s="4"/>
      <c r="D108" s="4"/>
      <c r="G108" s="23"/>
      <c r="H108" s="24"/>
    </row>
    <row r="109">
      <c r="B109" s="4"/>
      <c r="D109" s="4"/>
      <c r="G109" s="23"/>
      <c r="H109" s="24"/>
    </row>
    <row r="110">
      <c r="B110" s="4"/>
      <c r="D110" s="4"/>
      <c r="G110" s="23"/>
      <c r="H110" s="24"/>
    </row>
    <row r="111">
      <c r="B111" s="4"/>
      <c r="D111" s="4"/>
      <c r="G111" s="23"/>
      <c r="H111" s="24"/>
    </row>
    <row r="112">
      <c r="B112" s="4"/>
      <c r="D112" s="4"/>
      <c r="G112" s="23"/>
      <c r="H112" s="24"/>
    </row>
    <row r="113">
      <c r="B113" s="4"/>
      <c r="D113" s="4"/>
      <c r="G113" s="23"/>
      <c r="H113" s="24"/>
    </row>
    <row r="114">
      <c r="B114" s="4"/>
      <c r="D114" s="4"/>
      <c r="G114" s="23"/>
      <c r="H114" s="24"/>
    </row>
    <row r="115">
      <c r="B115" s="4"/>
      <c r="D115" s="4"/>
      <c r="G115" s="23"/>
      <c r="H115" s="24"/>
    </row>
    <row r="116">
      <c r="B116" s="4"/>
      <c r="D116" s="4"/>
      <c r="G116" s="23"/>
      <c r="H116" s="24"/>
    </row>
    <row r="117">
      <c r="B117" s="4"/>
      <c r="D117" s="4"/>
      <c r="G117" s="23"/>
      <c r="H117" s="24"/>
    </row>
    <row r="118">
      <c r="B118" s="4"/>
      <c r="D118" s="4"/>
      <c r="G118" s="23"/>
      <c r="H118" s="24"/>
    </row>
    <row r="119">
      <c r="B119" s="4"/>
      <c r="D119" s="4"/>
      <c r="G119" s="23"/>
      <c r="H119" s="24"/>
    </row>
    <row r="120">
      <c r="B120" s="4"/>
      <c r="D120" s="4"/>
      <c r="G120" s="23"/>
      <c r="H120" s="24"/>
    </row>
    <row r="121">
      <c r="B121" s="4"/>
      <c r="D121" s="4"/>
      <c r="G121" s="23"/>
      <c r="H121" s="24"/>
    </row>
    <row r="122">
      <c r="B122" s="4"/>
      <c r="D122" s="4"/>
      <c r="G122" s="23"/>
      <c r="H122" s="24"/>
    </row>
    <row r="123">
      <c r="B123" s="4"/>
      <c r="D123" s="4"/>
      <c r="G123" s="23"/>
      <c r="H123" s="24"/>
    </row>
    <row r="124">
      <c r="B124" s="4"/>
      <c r="D124" s="4"/>
      <c r="G124" s="23"/>
      <c r="H124" s="24"/>
    </row>
    <row r="125">
      <c r="B125" s="4"/>
      <c r="D125" s="4"/>
      <c r="G125" s="23"/>
      <c r="H125" s="24"/>
    </row>
    <row r="126">
      <c r="B126" s="4"/>
      <c r="D126" s="4"/>
      <c r="G126" s="23"/>
      <c r="H126" s="24"/>
    </row>
    <row r="127">
      <c r="B127" s="4"/>
      <c r="D127" s="4"/>
      <c r="G127" s="23"/>
      <c r="H127" s="24"/>
    </row>
    <row r="128">
      <c r="B128" s="4"/>
      <c r="D128" s="4"/>
      <c r="G128" s="23"/>
      <c r="H128" s="24"/>
    </row>
    <row r="129">
      <c r="B129" s="4"/>
      <c r="D129" s="4"/>
      <c r="G129" s="23"/>
      <c r="H129" s="24"/>
    </row>
    <row r="130">
      <c r="B130" s="4"/>
      <c r="D130" s="4"/>
      <c r="G130" s="23"/>
      <c r="H130" s="24"/>
    </row>
    <row r="131">
      <c r="B131" s="4"/>
      <c r="D131" s="4"/>
      <c r="G131" s="23"/>
      <c r="H131" s="24"/>
    </row>
    <row r="132">
      <c r="B132" s="4"/>
      <c r="D132" s="4"/>
      <c r="G132" s="23"/>
      <c r="H132" s="24"/>
    </row>
    <row r="133">
      <c r="B133" s="4"/>
      <c r="D133" s="4"/>
      <c r="G133" s="23"/>
      <c r="H133" s="24"/>
    </row>
    <row r="134">
      <c r="B134" s="4"/>
      <c r="D134" s="4"/>
      <c r="G134" s="23"/>
      <c r="H134" s="24"/>
    </row>
    <row r="135">
      <c r="B135" s="4"/>
      <c r="D135" s="4"/>
      <c r="G135" s="23"/>
      <c r="H135" s="24"/>
    </row>
    <row r="136">
      <c r="B136" s="4"/>
      <c r="D136" s="4"/>
      <c r="G136" s="23"/>
      <c r="H136" s="24"/>
    </row>
    <row r="137">
      <c r="B137" s="4"/>
      <c r="D137" s="4"/>
      <c r="G137" s="23"/>
      <c r="H137" s="24"/>
    </row>
    <row r="138">
      <c r="B138" s="4"/>
      <c r="D138" s="4"/>
      <c r="G138" s="23"/>
      <c r="H138" s="24"/>
    </row>
    <row r="139">
      <c r="B139" s="4"/>
      <c r="D139" s="4"/>
      <c r="G139" s="23"/>
      <c r="H139" s="24"/>
    </row>
    <row r="140">
      <c r="B140" s="4"/>
      <c r="D140" s="4"/>
      <c r="G140" s="23"/>
      <c r="H140" s="24"/>
    </row>
    <row r="141">
      <c r="B141" s="4"/>
      <c r="D141" s="4"/>
      <c r="G141" s="23"/>
      <c r="H141" s="24"/>
    </row>
    <row r="142">
      <c r="B142" s="4"/>
      <c r="D142" s="4"/>
      <c r="G142" s="23"/>
      <c r="H142" s="24"/>
    </row>
    <row r="143">
      <c r="B143" s="4"/>
      <c r="D143" s="4"/>
      <c r="G143" s="23"/>
      <c r="H143" s="24"/>
    </row>
    <row r="144">
      <c r="B144" s="4"/>
      <c r="D144" s="4"/>
      <c r="G144" s="23"/>
      <c r="H144" s="24"/>
    </row>
    <row r="145">
      <c r="B145" s="4"/>
      <c r="D145" s="4"/>
      <c r="G145" s="23"/>
      <c r="H145" s="24"/>
    </row>
    <row r="146">
      <c r="B146" s="4"/>
      <c r="D146" s="4"/>
      <c r="G146" s="23"/>
      <c r="H146" s="24"/>
    </row>
    <row r="147">
      <c r="B147" s="4"/>
      <c r="D147" s="4"/>
      <c r="G147" s="23"/>
      <c r="H147" s="24"/>
    </row>
    <row r="148">
      <c r="B148" s="4"/>
      <c r="D148" s="4"/>
      <c r="G148" s="23"/>
      <c r="H148" s="24"/>
    </row>
    <row r="149">
      <c r="B149" s="4"/>
      <c r="D149" s="4"/>
      <c r="G149" s="23"/>
      <c r="H149" s="24"/>
    </row>
    <row r="150">
      <c r="B150" s="4"/>
      <c r="D150" s="4"/>
      <c r="G150" s="23"/>
      <c r="H150" s="24"/>
    </row>
    <row r="151">
      <c r="B151" s="4"/>
      <c r="D151" s="4"/>
      <c r="G151" s="23"/>
      <c r="H151" s="24"/>
    </row>
    <row r="152">
      <c r="B152" s="4"/>
      <c r="D152" s="4"/>
      <c r="G152" s="23"/>
      <c r="H152" s="24"/>
    </row>
    <row r="153">
      <c r="B153" s="4"/>
      <c r="D153" s="4"/>
      <c r="G153" s="23"/>
      <c r="H153" s="24"/>
    </row>
    <row r="154">
      <c r="B154" s="4"/>
      <c r="D154" s="4"/>
      <c r="G154" s="23"/>
      <c r="H154" s="24"/>
    </row>
    <row r="155">
      <c r="B155" s="4"/>
      <c r="D155" s="4"/>
      <c r="G155" s="23"/>
      <c r="H155" s="24"/>
    </row>
    <row r="156">
      <c r="B156" s="4"/>
      <c r="D156" s="4"/>
      <c r="G156" s="23"/>
      <c r="H156" s="24"/>
    </row>
    <row r="157">
      <c r="B157" s="4"/>
      <c r="D157" s="4"/>
      <c r="G157" s="23"/>
      <c r="H157" s="24"/>
    </row>
    <row r="158">
      <c r="B158" s="4"/>
      <c r="D158" s="4"/>
      <c r="G158" s="23"/>
      <c r="H158" s="24"/>
    </row>
    <row r="159">
      <c r="B159" s="4"/>
      <c r="D159" s="4"/>
      <c r="G159" s="23"/>
      <c r="H159" s="24"/>
    </row>
    <row r="160">
      <c r="B160" s="4"/>
      <c r="D160" s="4"/>
      <c r="G160" s="23"/>
      <c r="H160" s="24"/>
    </row>
    <row r="161">
      <c r="B161" s="4"/>
      <c r="D161" s="4"/>
      <c r="G161" s="23"/>
      <c r="H161" s="24"/>
    </row>
    <row r="162">
      <c r="B162" s="4"/>
      <c r="D162" s="4"/>
      <c r="G162" s="23"/>
      <c r="H162" s="24"/>
    </row>
    <row r="163">
      <c r="B163" s="4"/>
      <c r="D163" s="4"/>
      <c r="G163" s="23"/>
      <c r="H163" s="24"/>
    </row>
    <row r="164">
      <c r="B164" s="4"/>
      <c r="D164" s="4"/>
      <c r="G164" s="23"/>
      <c r="H164" s="24"/>
    </row>
    <row r="165">
      <c r="B165" s="4"/>
      <c r="D165" s="4"/>
      <c r="G165" s="23"/>
      <c r="H165" s="24"/>
    </row>
    <row r="166">
      <c r="B166" s="4"/>
      <c r="D166" s="4"/>
      <c r="G166" s="23"/>
      <c r="H166" s="24"/>
    </row>
    <row r="167">
      <c r="B167" s="4"/>
      <c r="D167" s="4"/>
      <c r="G167" s="23"/>
      <c r="H167" s="24"/>
    </row>
    <row r="168">
      <c r="B168" s="4"/>
      <c r="D168" s="4"/>
      <c r="G168" s="23"/>
      <c r="H168" s="24"/>
    </row>
    <row r="169">
      <c r="B169" s="4"/>
      <c r="D169" s="4"/>
      <c r="G169" s="23"/>
      <c r="H169" s="24"/>
    </row>
    <row r="170">
      <c r="B170" s="4"/>
      <c r="D170" s="4"/>
      <c r="G170" s="23"/>
      <c r="H170" s="24"/>
    </row>
    <row r="171">
      <c r="B171" s="4"/>
      <c r="D171" s="4"/>
      <c r="G171" s="23"/>
      <c r="H171" s="24"/>
    </row>
    <row r="172">
      <c r="B172" s="4"/>
      <c r="D172" s="4"/>
      <c r="G172" s="23"/>
      <c r="H172" s="24"/>
    </row>
    <row r="173">
      <c r="B173" s="4"/>
      <c r="D173" s="4"/>
      <c r="G173" s="23"/>
      <c r="H173" s="24"/>
    </row>
    <row r="174">
      <c r="B174" s="4"/>
      <c r="D174" s="4"/>
      <c r="G174" s="23"/>
      <c r="H174" s="24"/>
    </row>
    <row r="175">
      <c r="B175" s="4"/>
      <c r="D175" s="4"/>
      <c r="G175" s="23"/>
      <c r="H175" s="24"/>
    </row>
    <row r="176">
      <c r="B176" s="4"/>
      <c r="D176" s="4"/>
      <c r="G176" s="23"/>
      <c r="H176" s="24"/>
    </row>
    <row r="177">
      <c r="B177" s="4"/>
      <c r="D177" s="4"/>
      <c r="G177" s="23"/>
      <c r="H177" s="24"/>
    </row>
    <row r="178">
      <c r="B178" s="4"/>
      <c r="D178" s="4"/>
      <c r="G178" s="23"/>
      <c r="H178" s="24"/>
    </row>
    <row r="179">
      <c r="B179" s="4"/>
      <c r="D179" s="4"/>
      <c r="G179" s="23"/>
      <c r="H179" s="24"/>
    </row>
    <row r="180">
      <c r="B180" s="4"/>
      <c r="D180" s="4"/>
      <c r="G180" s="23"/>
      <c r="H180" s="24"/>
    </row>
    <row r="181">
      <c r="B181" s="4"/>
      <c r="D181" s="4"/>
      <c r="G181" s="23"/>
      <c r="H181" s="24"/>
    </row>
    <row r="182">
      <c r="B182" s="4"/>
      <c r="D182" s="4"/>
      <c r="G182" s="23"/>
      <c r="H182" s="24"/>
    </row>
    <row r="183">
      <c r="B183" s="4"/>
      <c r="D183" s="4"/>
      <c r="G183" s="23"/>
      <c r="H183" s="24"/>
    </row>
    <row r="184">
      <c r="B184" s="4"/>
      <c r="D184" s="4"/>
      <c r="G184" s="23"/>
      <c r="H184" s="24"/>
    </row>
    <row r="185">
      <c r="B185" s="4"/>
      <c r="D185" s="4"/>
      <c r="G185" s="23"/>
      <c r="H185" s="24"/>
    </row>
    <row r="186">
      <c r="B186" s="4"/>
      <c r="D186" s="4"/>
      <c r="G186" s="23"/>
      <c r="H186" s="24"/>
    </row>
    <row r="187">
      <c r="B187" s="4"/>
      <c r="D187" s="4"/>
      <c r="G187" s="23"/>
      <c r="H187" s="24"/>
    </row>
    <row r="188">
      <c r="B188" s="4"/>
      <c r="D188" s="4"/>
      <c r="G188" s="23"/>
      <c r="H188" s="24"/>
    </row>
    <row r="189">
      <c r="B189" s="4"/>
      <c r="D189" s="4"/>
      <c r="G189" s="23"/>
      <c r="H189" s="24"/>
    </row>
    <row r="190">
      <c r="B190" s="4"/>
      <c r="D190" s="4"/>
      <c r="G190" s="23"/>
      <c r="H190" s="24"/>
    </row>
    <row r="191">
      <c r="B191" s="4"/>
      <c r="D191" s="4"/>
      <c r="G191" s="23"/>
      <c r="H191" s="24"/>
    </row>
    <row r="192">
      <c r="B192" s="4"/>
      <c r="D192" s="4"/>
      <c r="G192" s="23"/>
      <c r="H192" s="24"/>
    </row>
    <row r="193">
      <c r="B193" s="4"/>
      <c r="D193" s="4"/>
      <c r="G193" s="23"/>
      <c r="H193" s="24"/>
    </row>
    <row r="194">
      <c r="B194" s="4"/>
      <c r="D194" s="4"/>
      <c r="G194" s="23"/>
      <c r="H194" s="24"/>
    </row>
    <row r="195">
      <c r="B195" s="4"/>
      <c r="D195" s="4"/>
      <c r="G195" s="23"/>
      <c r="H195" s="24"/>
    </row>
    <row r="196">
      <c r="B196" s="4"/>
      <c r="D196" s="4"/>
      <c r="G196" s="23"/>
      <c r="H196" s="24"/>
    </row>
    <row r="197">
      <c r="B197" s="4"/>
      <c r="D197" s="4"/>
      <c r="G197" s="23"/>
      <c r="H197" s="24"/>
    </row>
    <row r="198">
      <c r="B198" s="4"/>
      <c r="D198" s="4"/>
      <c r="G198" s="23"/>
      <c r="H198" s="24"/>
    </row>
    <row r="199">
      <c r="B199" s="4"/>
      <c r="D199" s="4"/>
      <c r="G199" s="23"/>
      <c r="H199" s="24"/>
    </row>
    <row r="200">
      <c r="B200" s="4"/>
      <c r="D200" s="4"/>
      <c r="G200" s="23"/>
      <c r="H200" s="24"/>
    </row>
    <row r="201">
      <c r="B201" s="4"/>
      <c r="D201" s="4"/>
      <c r="G201" s="23"/>
      <c r="H201" s="24"/>
    </row>
    <row r="202">
      <c r="B202" s="4"/>
      <c r="D202" s="4"/>
      <c r="G202" s="23"/>
      <c r="H202" s="24"/>
    </row>
    <row r="203">
      <c r="B203" s="4"/>
      <c r="D203" s="4"/>
      <c r="G203" s="23"/>
      <c r="H203" s="24"/>
    </row>
    <row r="204">
      <c r="B204" s="4"/>
      <c r="D204" s="4"/>
      <c r="G204" s="23"/>
      <c r="H204" s="24"/>
    </row>
    <row r="205">
      <c r="B205" s="4"/>
      <c r="D205" s="4"/>
      <c r="G205" s="23"/>
      <c r="H205" s="24"/>
    </row>
    <row r="206">
      <c r="B206" s="4"/>
      <c r="D206" s="4"/>
      <c r="G206" s="23"/>
      <c r="H206" s="24"/>
    </row>
    <row r="207">
      <c r="B207" s="4"/>
      <c r="D207" s="4"/>
      <c r="G207" s="23"/>
      <c r="H207" s="24"/>
    </row>
    <row r="208">
      <c r="B208" s="4"/>
      <c r="D208" s="4"/>
      <c r="G208" s="23"/>
      <c r="H208" s="24"/>
    </row>
    <row r="209">
      <c r="B209" s="4"/>
      <c r="D209" s="4"/>
      <c r="G209" s="23"/>
      <c r="H209" s="24"/>
    </row>
    <row r="210">
      <c r="B210" s="4"/>
      <c r="D210" s="4"/>
      <c r="G210" s="23"/>
      <c r="H210" s="24"/>
    </row>
    <row r="211">
      <c r="B211" s="4"/>
      <c r="D211" s="4"/>
      <c r="G211" s="23"/>
      <c r="H211" s="24"/>
    </row>
    <row r="212">
      <c r="B212" s="4"/>
      <c r="D212" s="4"/>
      <c r="G212" s="23"/>
      <c r="H212" s="24"/>
    </row>
    <row r="213">
      <c r="B213" s="4"/>
      <c r="D213" s="4"/>
      <c r="G213" s="23"/>
      <c r="H213" s="24"/>
    </row>
    <row r="214">
      <c r="B214" s="4"/>
      <c r="D214" s="4"/>
      <c r="G214" s="23"/>
      <c r="H214" s="24"/>
    </row>
    <row r="215">
      <c r="B215" s="4"/>
      <c r="D215" s="4"/>
      <c r="G215" s="23"/>
      <c r="H215" s="24"/>
    </row>
    <row r="216">
      <c r="B216" s="4"/>
      <c r="D216" s="4"/>
      <c r="G216" s="23"/>
      <c r="H216" s="24"/>
    </row>
    <row r="217">
      <c r="B217" s="4"/>
      <c r="D217" s="4"/>
      <c r="G217" s="23"/>
      <c r="H217" s="24"/>
    </row>
    <row r="218">
      <c r="B218" s="4"/>
      <c r="D218" s="4"/>
      <c r="G218" s="23"/>
      <c r="H218" s="24"/>
    </row>
    <row r="219">
      <c r="B219" s="4"/>
      <c r="D219" s="4"/>
      <c r="G219" s="23"/>
      <c r="H219" s="24"/>
    </row>
    <row r="220">
      <c r="B220" s="4"/>
      <c r="D220" s="4"/>
      <c r="G220" s="23"/>
      <c r="H220" s="24"/>
    </row>
    <row r="221">
      <c r="B221" s="4"/>
      <c r="D221" s="4"/>
      <c r="G221" s="23"/>
      <c r="H221" s="24"/>
    </row>
    <row r="222">
      <c r="B222" s="4"/>
      <c r="D222" s="4"/>
      <c r="G222" s="23"/>
      <c r="H222" s="24"/>
    </row>
    <row r="223">
      <c r="B223" s="4"/>
      <c r="D223" s="4"/>
      <c r="G223" s="23"/>
      <c r="H223" s="24"/>
    </row>
    <row r="224">
      <c r="B224" s="4"/>
      <c r="D224" s="4"/>
      <c r="G224" s="23"/>
      <c r="H224" s="24"/>
    </row>
    <row r="225">
      <c r="B225" s="4"/>
      <c r="D225" s="4"/>
      <c r="G225" s="23"/>
      <c r="H225" s="24"/>
    </row>
    <row r="226">
      <c r="B226" s="4"/>
      <c r="D226" s="4"/>
      <c r="G226" s="23"/>
      <c r="H226" s="24"/>
    </row>
    <row r="227">
      <c r="B227" s="4"/>
      <c r="D227" s="4"/>
      <c r="G227" s="23"/>
      <c r="H227" s="24"/>
    </row>
    <row r="228">
      <c r="B228" s="4"/>
      <c r="D228" s="4"/>
      <c r="G228" s="23"/>
      <c r="H228" s="24"/>
    </row>
    <row r="229">
      <c r="B229" s="4"/>
      <c r="D229" s="4"/>
      <c r="G229" s="23"/>
      <c r="H229" s="24"/>
    </row>
    <row r="230">
      <c r="B230" s="4"/>
      <c r="D230" s="4"/>
      <c r="G230" s="23"/>
      <c r="H230" s="24"/>
    </row>
    <row r="231">
      <c r="B231" s="4"/>
      <c r="D231" s="4"/>
      <c r="G231" s="23"/>
      <c r="H231" s="24"/>
    </row>
    <row r="232">
      <c r="B232" s="4"/>
      <c r="D232" s="4"/>
      <c r="G232" s="23"/>
      <c r="H232" s="24"/>
    </row>
    <row r="233">
      <c r="B233" s="4"/>
      <c r="D233" s="4"/>
      <c r="G233" s="23"/>
      <c r="H233" s="24"/>
    </row>
    <row r="234">
      <c r="B234" s="4"/>
      <c r="D234" s="4"/>
      <c r="G234" s="23"/>
      <c r="H234" s="24"/>
    </row>
    <row r="235">
      <c r="B235" s="4"/>
      <c r="D235" s="4"/>
      <c r="G235" s="23"/>
      <c r="H235" s="24"/>
    </row>
    <row r="236">
      <c r="B236" s="4"/>
      <c r="D236" s="4"/>
      <c r="G236" s="23"/>
      <c r="H236" s="24"/>
    </row>
    <row r="237">
      <c r="B237" s="4"/>
      <c r="D237" s="4"/>
      <c r="G237" s="23"/>
      <c r="H237" s="24"/>
    </row>
    <row r="238">
      <c r="B238" s="4"/>
      <c r="D238" s="4"/>
      <c r="G238" s="23"/>
      <c r="H238" s="24"/>
    </row>
    <row r="239">
      <c r="B239" s="4"/>
      <c r="D239" s="4"/>
      <c r="G239" s="23"/>
      <c r="H239" s="24"/>
    </row>
    <row r="240">
      <c r="B240" s="4"/>
      <c r="D240" s="4"/>
      <c r="G240" s="23"/>
      <c r="H240" s="24"/>
    </row>
    <row r="241">
      <c r="B241" s="4"/>
      <c r="D241" s="4"/>
      <c r="G241" s="23"/>
      <c r="H241" s="24"/>
    </row>
    <row r="242">
      <c r="B242" s="4"/>
      <c r="D242" s="4"/>
      <c r="G242" s="23"/>
      <c r="H242" s="24"/>
    </row>
    <row r="243">
      <c r="B243" s="4"/>
      <c r="D243" s="4"/>
      <c r="G243" s="23"/>
      <c r="H243" s="24"/>
    </row>
    <row r="244">
      <c r="B244" s="4"/>
      <c r="D244" s="4"/>
      <c r="G244" s="23"/>
      <c r="H244" s="24"/>
    </row>
    <row r="245">
      <c r="B245" s="4"/>
      <c r="D245" s="4"/>
      <c r="G245" s="23"/>
      <c r="H245" s="24"/>
    </row>
    <row r="246">
      <c r="B246" s="4"/>
      <c r="D246" s="4"/>
      <c r="G246" s="23"/>
      <c r="H246" s="24"/>
    </row>
    <row r="247">
      <c r="B247" s="4"/>
      <c r="D247" s="4"/>
      <c r="G247" s="23"/>
      <c r="H247" s="24"/>
    </row>
    <row r="248">
      <c r="B248" s="4"/>
      <c r="D248" s="4"/>
      <c r="G248" s="23"/>
      <c r="H248" s="24"/>
    </row>
    <row r="249">
      <c r="B249" s="4"/>
      <c r="D249" s="4"/>
      <c r="G249" s="23"/>
      <c r="H249" s="24"/>
    </row>
    <row r="250">
      <c r="B250" s="4"/>
      <c r="D250" s="4"/>
      <c r="G250" s="23"/>
      <c r="H250" s="24"/>
    </row>
    <row r="251">
      <c r="B251" s="4"/>
      <c r="D251" s="4"/>
      <c r="G251" s="23"/>
      <c r="H251" s="24"/>
    </row>
    <row r="252">
      <c r="B252" s="4"/>
      <c r="D252" s="4"/>
      <c r="G252" s="23"/>
      <c r="H252" s="24"/>
    </row>
    <row r="253">
      <c r="B253" s="4"/>
      <c r="D253" s="4"/>
      <c r="G253" s="23"/>
      <c r="H253" s="24"/>
    </row>
    <row r="254">
      <c r="B254" s="4"/>
      <c r="D254" s="4"/>
      <c r="G254" s="23"/>
      <c r="H254" s="24"/>
    </row>
    <row r="255">
      <c r="B255" s="4"/>
      <c r="D255" s="4"/>
      <c r="G255" s="23"/>
      <c r="H255" s="24"/>
    </row>
    <row r="256">
      <c r="B256" s="4"/>
      <c r="D256" s="4"/>
      <c r="G256" s="23"/>
      <c r="H256" s="24"/>
    </row>
    <row r="257">
      <c r="B257" s="4"/>
      <c r="D257" s="4"/>
      <c r="G257" s="23"/>
      <c r="H257" s="24"/>
    </row>
    <row r="258">
      <c r="B258" s="4"/>
      <c r="D258" s="4"/>
      <c r="G258" s="23"/>
      <c r="H258" s="24"/>
    </row>
    <row r="259">
      <c r="B259" s="4"/>
      <c r="D259" s="4"/>
      <c r="G259" s="23"/>
      <c r="H259" s="24"/>
    </row>
    <row r="260">
      <c r="B260" s="4"/>
      <c r="D260" s="4"/>
      <c r="G260" s="23"/>
      <c r="H260" s="24"/>
    </row>
    <row r="261">
      <c r="B261" s="4"/>
      <c r="D261" s="4"/>
      <c r="G261" s="23"/>
      <c r="H261" s="24"/>
    </row>
    <row r="262">
      <c r="B262" s="4"/>
      <c r="D262" s="4"/>
      <c r="G262" s="23"/>
      <c r="H262" s="24"/>
    </row>
    <row r="263">
      <c r="B263" s="4"/>
      <c r="D263" s="4"/>
      <c r="G263" s="23"/>
      <c r="H263" s="24"/>
    </row>
    <row r="264">
      <c r="B264" s="4"/>
      <c r="D264" s="4"/>
      <c r="G264" s="23"/>
      <c r="H264" s="24"/>
    </row>
    <row r="265">
      <c r="B265" s="4"/>
      <c r="D265" s="4"/>
      <c r="G265" s="23"/>
      <c r="H265" s="24"/>
    </row>
    <row r="266">
      <c r="B266" s="4"/>
      <c r="D266" s="4"/>
      <c r="G266" s="23"/>
      <c r="H266" s="24"/>
    </row>
    <row r="267">
      <c r="B267" s="4"/>
      <c r="D267" s="4"/>
      <c r="G267" s="23"/>
      <c r="H267" s="24"/>
    </row>
    <row r="268">
      <c r="B268" s="4"/>
      <c r="D268" s="4"/>
      <c r="G268" s="23"/>
      <c r="H268" s="24"/>
    </row>
    <row r="269">
      <c r="B269" s="4"/>
      <c r="D269" s="4"/>
      <c r="G269" s="23"/>
      <c r="H269" s="24"/>
    </row>
    <row r="270">
      <c r="B270" s="4"/>
      <c r="D270" s="4"/>
      <c r="G270" s="23"/>
      <c r="H270" s="24"/>
    </row>
    <row r="271">
      <c r="B271" s="4"/>
      <c r="D271" s="4"/>
      <c r="G271" s="23"/>
      <c r="H271" s="24"/>
    </row>
    <row r="272">
      <c r="B272" s="4"/>
      <c r="D272" s="4"/>
      <c r="G272" s="23"/>
      <c r="H272" s="24"/>
    </row>
    <row r="273">
      <c r="B273" s="4"/>
      <c r="D273" s="4"/>
      <c r="G273" s="23"/>
      <c r="H273" s="24"/>
    </row>
    <row r="274">
      <c r="B274" s="4"/>
      <c r="D274" s="4"/>
      <c r="G274" s="23"/>
      <c r="H274" s="24"/>
    </row>
    <row r="275">
      <c r="B275" s="4"/>
      <c r="D275" s="4"/>
      <c r="G275" s="23"/>
      <c r="H275" s="24"/>
    </row>
    <row r="276">
      <c r="B276" s="4"/>
      <c r="D276" s="4"/>
      <c r="G276" s="23"/>
      <c r="H276" s="24"/>
    </row>
    <row r="277">
      <c r="B277" s="4"/>
      <c r="D277" s="4"/>
      <c r="G277" s="23"/>
      <c r="H277" s="24"/>
    </row>
    <row r="278">
      <c r="B278" s="4"/>
      <c r="D278" s="4"/>
      <c r="G278" s="23"/>
      <c r="H278" s="24"/>
    </row>
    <row r="279">
      <c r="B279" s="4"/>
      <c r="D279" s="4"/>
      <c r="G279" s="23"/>
      <c r="H279" s="24"/>
    </row>
    <row r="280">
      <c r="B280" s="4"/>
      <c r="D280" s="4"/>
      <c r="G280" s="23"/>
      <c r="H280" s="24"/>
    </row>
    <row r="281">
      <c r="B281" s="4"/>
      <c r="D281" s="4"/>
      <c r="G281" s="23"/>
      <c r="H281" s="24"/>
    </row>
    <row r="282">
      <c r="B282" s="4"/>
      <c r="D282" s="4"/>
      <c r="G282" s="23"/>
      <c r="H282" s="24"/>
    </row>
    <row r="283">
      <c r="B283" s="4"/>
      <c r="D283" s="4"/>
      <c r="G283" s="23"/>
      <c r="H283" s="24"/>
    </row>
    <row r="284">
      <c r="B284" s="4"/>
      <c r="D284" s="4"/>
      <c r="G284" s="23"/>
      <c r="H284" s="24"/>
    </row>
    <row r="285">
      <c r="B285" s="4"/>
      <c r="D285" s="4"/>
      <c r="G285" s="23"/>
      <c r="H285" s="24"/>
    </row>
    <row r="286">
      <c r="B286" s="4"/>
      <c r="D286" s="4"/>
      <c r="G286" s="23"/>
      <c r="H286" s="24"/>
    </row>
    <row r="287">
      <c r="B287" s="4"/>
      <c r="D287" s="4"/>
      <c r="G287" s="23"/>
      <c r="H287" s="24"/>
    </row>
    <row r="288">
      <c r="B288" s="4"/>
      <c r="D288" s="4"/>
      <c r="G288" s="23"/>
      <c r="H288" s="24"/>
    </row>
    <row r="289">
      <c r="B289" s="4"/>
      <c r="D289" s="4"/>
      <c r="G289" s="23"/>
      <c r="H289" s="24"/>
    </row>
    <row r="290">
      <c r="B290" s="4"/>
      <c r="D290" s="4"/>
      <c r="G290" s="23"/>
      <c r="H290" s="24"/>
    </row>
    <row r="291">
      <c r="B291" s="4"/>
      <c r="D291" s="4"/>
      <c r="G291" s="23"/>
      <c r="H291" s="24"/>
    </row>
    <row r="292">
      <c r="B292" s="4"/>
      <c r="D292" s="4"/>
      <c r="G292" s="23"/>
      <c r="H292" s="24"/>
    </row>
    <row r="293">
      <c r="B293" s="4"/>
      <c r="D293" s="4"/>
      <c r="G293" s="23"/>
      <c r="H293" s="24"/>
    </row>
    <row r="294">
      <c r="B294" s="4"/>
      <c r="D294" s="4"/>
      <c r="G294" s="23"/>
      <c r="H294" s="24"/>
    </row>
    <row r="295">
      <c r="B295" s="4"/>
      <c r="D295" s="4"/>
      <c r="G295" s="23"/>
      <c r="H295" s="24"/>
    </row>
    <row r="296">
      <c r="B296" s="4"/>
      <c r="D296" s="4"/>
      <c r="G296" s="23"/>
      <c r="H296" s="24"/>
    </row>
    <row r="297">
      <c r="B297" s="4"/>
      <c r="D297" s="4"/>
      <c r="G297" s="23"/>
      <c r="H297" s="24"/>
    </row>
    <row r="298">
      <c r="B298" s="4"/>
      <c r="D298" s="4"/>
      <c r="G298" s="23"/>
      <c r="H298" s="24"/>
    </row>
    <row r="299">
      <c r="B299" s="4"/>
      <c r="D299" s="4"/>
      <c r="G299" s="23"/>
      <c r="H299" s="24"/>
    </row>
    <row r="300">
      <c r="B300" s="4"/>
      <c r="D300" s="4"/>
      <c r="G300" s="23"/>
      <c r="H300" s="24"/>
    </row>
    <row r="301">
      <c r="B301" s="4"/>
      <c r="D301" s="4"/>
      <c r="G301" s="23"/>
      <c r="H301" s="24"/>
    </row>
    <row r="302">
      <c r="B302" s="4"/>
      <c r="D302" s="4"/>
      <c r="G302" s="23"/>
      <c r="H302" s="24"/>
    </row>
    <row r="303">
      <c r="B303" s="4"/>
      <c r="D303" s="4"/>
      <c r="G303" s="23"/>
      <c r="H303" s="24"/>
    </row>
    <row r="304">
      <c r="B304" s="4"/>
      <c r="D304" s="4"/>
      <c r="G304" s="23"/>
      <c r="H304" s="24"/>
    </row>
    <row r="305">
      <c r="B305" s="4"/>
      <c r="D305" s="4"/>
      <c r="G305" s="23"/>
      <c r="H305" s="24"/>
    </row>
    <row r="306">
      <c r="B306" s="4"/>
      <c r="D306" s="4"/>
      <c r="G306" s="23"/>
      <c r="H306" s="24"/>
    </row>
    <row r="307">
      <c r="B307" s="4"/>
      <c r="D307" s="4"/>
      <c r="G307" s="23"/>
      <c r="H307" s="24"/>
    </row>
    <row r="308">
      <c r="B308" s="4"/>
      <c r="D308" s="4"/>
      <c r="G308" s="23"/>
      <c r="H308" s="24"/>
    </row>
    <row r="309">
      <c r="B309" s="4"/>
      <c r="D309" s="4"/>
      <c r="G309" s="23"/>
      <c r="H309" s="24"/>
    </row>
    <row r="310">
      <c r="B310" s="4"/>
      <c r="D310" s="4"/>
      <c r="G310" s="23"/>
      <c r="H310" s="24"/>
    </row>
    <row r="311">
      <c r="B311" s="4"/>
      <c r="D311" s="4"/>
      <c r="G311" s="23"/>
      <c r="H311" s="24"/>
    </row>
    <row r="312">
      <c r="B312" s="4"/>
      <c r="D312" s="4"/>
      <c r="G312" s="23"/>
      <c r="H312" s="24"/>
    </row>
    <row r="313">
      <c r="B313" s="4"/>
      <c r="D313" s="4"/>
      <c r="G313" s="23"/>
      <c r="H313" s="24"/>
    </row>
    <row r="314">
      <c r="B314" s="4"/>
      <c r="D314" s="4"/>
      <c r="G314" s="23"/>
      <c r="H314" s="24"/>
    </row>
    <row r="315">
      <c r="B315" s="4"/>
      <c r="D315" s="4"/>
      <c r="G315" s="23"/>
      <c r="H315" s="24"/>
    </row>
    <row r="316">
      <c r="B316" s="4"/>
      <c r="D316" s="4"/>
      <c r="G316" s="23"/>
      <c r="H316" s="24"/>
    </row>
    <row r="317">
      <c r="B317" s="4"/>
      <c r="D317" s="4"/>
      <c r="G317" s="23"/>
      <c r="H317" s="24"/>
    </row>
    <row r="318">
      <c r="B318" s="4"/>
      <c r="D318" s="4"/>
      <c r="G318" s="23"/>
      <c r="H318" s="24"/>
    </row>
    <row r="319">
      <c r="B319" s="4"/>
      <c r="D319" s="4"/>
      <c r="G319" s="23"/>
      <c r="H319" s="24"/>
    </row>
    <row r="320">
      <c r="B320" s="4"/>
      <c r="D320" s="4"/>
      <c r="G320" s="23"/>
      <c r="H320" s="24"/>
    </row>
    <row r="321">
      <c r="B321" s="4"/>
      <c r="D321" s="4"/>
      <c r="G321" s="23"/>
      <c r="H321" s="24"/>
    </row>
    <row r="322">
      <c r="B322" s="4"/>
      <c r="D322" s="4"/>
      <c r="G322" s="23"/>
      <c r="H322" s="24"/>
    </row>
    <row r="323">
      <c r="B323" s="4"/>
      <c r="D323" s="4"/>
      <c r="G323" s="23"/>
      <c r="H323" s="24"/>
    </row>
    <row r="324">
      <c r="B324" s="4"/>
      <c r="D324" s="4"/>
      <c r="G324" s="23"/>
      <c r="H324" s="24"/>
    </row>
    <row r="325">
      <c r="B325" s="4"/>
      <c r="D325" s="4"/>
      <c r="G325" s="23"/>
      <c r="H325" s="24"/>
    </row>
    <row r="326">
      <c r="B326" s="4"/>
      <c r="D326" s="4"/>
      <c r="G326" s="23"/>
      <c r="H326" s="24"/>
    </row>
    <row r="327">
      <c r="B327" s="4"/>
      <c r="D327" s="4"/>
      <c r="G327" s="23"/>
      <c r="H327" s="24"/>
    </row>
    <row r="328">
      <c r="B328" s="4"/>
      <c r="D328" s="4"/>
      <c r="G328" s="23"/>
      <c r="H328" s="24"/>
    </row>
    <row r="329">
      <c r="B329" s="4"/>
      <c r="D329" s="4"/>
      <c r="G329" s="23"/>
      <c r="H329" s="24"/>
    </row>
    <row r="330">
      <c r="B330" s="4"/>
      <c r="D330" s="4"/>
      <c r="G330" s="23"/>
      <c r="H330" s="24"/>
    </row>
    <row r="331">
      <c r="B331" s="4"/>
      <c r="D331" s="4"/>
      <c r="G331" s="23"/>
      <c r="H331" s="24"/>
    </row>
    <row r="332">
      <c r="B332" s="4"/>
      <c r="D332" s="4"/>
      <c r="G332" s="23"/>
      <c r="H332" s="24"/>
    </row>
    <row r="333">
      <c r="B333" s="4"/>
      <c r="D333" s="4"/>
      <c r="G333" s="23"/>
      <c r="H333" s="24"/>
    </row>
    <row r="334">
      <c r="B334" s="4"/>
      <c r="D334" s="4"/>
      <c r="G334" s="23"/>
      <c r="H334" s="24"/>
    </row>
    <row r="335">
      <c r="B335" s="4"/>
      <c r="D335" s="4"/>
      <c r="G335" s="23"/>
      <c r="H335" s="24"/>
    </row>
    <row r="336">
      <c r="B336" s="4"/>
      <c r="D336" s="4"/>
      <c r="G336" s="23"/>
      <c r="H336" s="24"/>
    </row>
    <row r="337">
      <c r="B337" s="4"/>
      <c r="D337" s="4"/>
      <c r="G337" s="23"/>
      <c r="H337" s="24"/>
    </row>
    <row r="338">
      <c r="B338" s="4"/>
      <c r="D338" s="4"/>
      <c r="G338" s="23"/>
      <c r="H338" s="24"/>
    </row>
    <row r="339">
      <c r="B339" s="4"/>
      <c r="D339" s="4"/>
      <c r="G339" s="23"/>
      <c r="H339" s="24"/>
    </row>
    <row r="340">
      <c r="B340" s="4"/>
      <c r="D340" s="4"/>
      <c r="G340" s="23"/>
      <c r="H340" s="24"/>
    </row>
    <row r="341">
      <c r="B341" s="4"/>
      <c r="D341" s="4"/>
      <c r="G341" s="23"/>
      <c r="H341" s="24"/>
    </row>
    <row r="342">
      <c r="B342" s="4"/>
      <c r="D342" s="4"/>
      <c r="G342" s="23"/>
      <c r="H342" s="24"/>
    </row>
    <row r="343">
      <c r="B343" s="4"/>
      <c r="D343" s="4"/>
      <c r="G343" s="23"/>
      <c r="H343" s="24"/>
    </row>
    <row r="344">
      <c r="B344" s="4"/>
      <c r="D344" s="4"/>
      <c r="G344" s="23"/>
      <c r="H344" s="24"/>
    </row>
    <row r="345">
      <c r="B345" s="4"/>
      <c r="D345" s="4"/>
      <c r="G345" s="23"/>
      <c r="H345" s="24"/>
    </row>
    <row r="346">
      <c r="B346" s="4"/>
      <c r="D346" s="4"/>
      <c r="G346" s="23"/>
      <c r="H346" s="24"/>
    </row>
    <row r="347">
      <c r="B347" s="4"/>
      <c r="D347" s="4"/>
      <c r="G347" s="23"/>
      <c r="H347" s="24"/>
    </row>
    <row r="348">
      <c r="B348" s="4"/>
      <c r="D348" s="4"/>
      <c r="G348" s="23"/>
      <c r="H348" s="24"/>
    </row>
    <row r="349">
      <c r="B349" s="4"/>
      <c r="D349" s="4"/>
      <c r="G349" s="23"/>
      <c r="H349" s="24"/>
    </row>
    <row r="350">
      <c r="B350" s="4"/>
      <c r="D350" s="4"/>
      <c r="G350" s="23"/>
      <c r="H350" s="24"/>
    </row>
    <row r="351">
      <c r="B351" s="4"/>
      <c r="D351" s="4"/>
      <c r="G351" s="23"/>
      <c r="H351" s="24"/>
    </row>
    <row r="352">
      <c r="B352" s="4"/>
      <c r="D352" s="4"/>
      <c r="G352" s="23"/>
      <c r="H352" s="24"/>
    </row>
    <row r="353">
      <c r="B353" s="4"/>
      <c r="D353" s="4"/>
      <c r="G353" s="23"/>
      <c r="H353" s="24"/>
    </row>
    <row r="354">
      <c r="B354" s="4"/>
      <c r="D354" s="4"/>
      <c r="G354" s="23"/>
      <c r="H354" s="24"/>
    </row>
    <row r="355">
      <c r="B355" s="4"/>
      <c r="D355" s="4"/>
      <c r="G355" s="23"/>
      <c r="H355" s="24"/>
    </row>
    <row r="356">
      <c r="B356" s="4"/>
      <c r="D356" s="4"/>
      <c r="G356" s="23"/>
      <c r="H356" s="24"/>
    </row>
    <row r="357">
      <c r="B357" s="4"/>
      <c r="D357" s="4"/>
      <c r="G357" s="23"/>
      <c r="H357" s="24"/>
    </row>
    <row r="358">
      <c r="B358" s="4"/>
      <c r="D358" s="4"/>
      <c r="G358" s="23"/>
      <c r="H358" s="24"/>
    </row>
    <row r="359">
      <c r="B359" s="4"/>
      <c r="D359" s="4"/>
      <c r="G359" s="23"/>
      <c r="H359" s="24"/>
    </row>
    <row r="360">
      <c r="B360" s="4"/>
      <c r="D360" s="4"/>
      <c r="G360" s="23"/>
      <c r="H360" s="24"/>
    </row>
    <row r="361">
      <c r="B361" s="4"/>
      <c r="D361" s="4"/>
      <c r="G361" s="23"/>
      <c r="H361" s="24"/>
    </row>
    <row r="362">
      <c r="B362" s="4"/>
      <c r="D362" s="4"/>
      <c r="G362" s="23"/>
      <c r="H362" s="24"/>
    </row>
    <row r="363">
      <c r="B363" s="4"/>
      <c r="D363" s="4"/>
      <c r="G363" s="23"/>
      <c r="H363" s="24"/>
    </row>
    <row r="364">
      <c r="B364" s="4"/>
      <c r="D364" s="4"/>
      <c r="G364" s="23"/>
      <c r="H364" s="24"/>
    </row>
    <row r="365">
      <c r="B365" s="4"/>
      <c r="D365" s="4"/>
      <c r="G365" s="23"/>
      <c r="H365" s="24"/>
    </row>
    <row r="366">
      <c r="B366" s="4"/>
      <c r="D366" s="4"/>
      <c r="G366" s="23"/>
      <c r="H366" s="24"/>
    </row>
    <row r="367">
      <c r="B367" s="4"/>
      <c r="D367" s="4"/>
      <c r="G367" s="23"/>
      <c r="H367" s="24"/>
    </row>
    <row r="368">
      <c r="B368" s="4"/>
      <c r="D368" s="4"/>
      <c r="G368" s="23"/>
      <c r="H368" s="24"/>
    </row>
    <row r="369">
      <c r="B369" s="4"/>
      <c r="D369" s="4"/>
      <c r="G369" s="23"/>
      <c r="H369" s="24"/>
    </row>
    <row r="370">
      <c r="B370" s="4"/>
      <c r="D370" s="4"/>
      <c r="G370" s="23"/>
      <c r="H370" s="24"/>
    </row>
    <row r="371">
      <c r="B371" s="4"/>
      <c r="D371" s="4"/>
      <c r="G371" s="23"/>
      <c r="H371" s="24"/>
    </row>
    <row r="372">
      <c r="B372" s="4"/>
      <c r="D372" s="4"/>
      <c r="G372" s="23"/>
      <c r="H372" s="24"/>
    </row>
    <row r="373">
      <c r="B373" s="4"/>
      <c r="D373" s="4"/>
      <c r="G373" s="23"/>
      <c r="H373" s="24"/>
    </row>
    <row r="374">
      <c r="B374" s="4"/>
      <c r="D374" s="4"/>
      <c r="G374" s="23"/>
      <c r="H374" s="24"/>
    </row>
    <row r="375">
      <c r="B375" s="4"/>
      <c r="D375" s="4"/>
      <c r="G375" s="23"/>
      <c r="H375" s="24"/>
    </row>
    <row r="376">
      <c r="B376" s="4"/>
      <c r="D376" s="4"/>
      <c r="G376" s="23"/>
      <c r="H376" s="24"/>
    </row>
    <row r="377">
      <c r="B377" s="4"/>
      <c r="D377" s="4"/>
      <c r="G377" s="23"/>
      <c r="H377" s="24"/>
    </row>
    <row r="378">
      <c r="B378" s="4"/>
      <c r="D378" s="4"/>
      <c r="G378" s="23"/>
      <c r="H378" s="24"/>
    </row>
    <row r="379">
      <c r="B379" s="4"/>
      <c r="D379" s="4"/>
      <c r="G379" s="23"/>
      <c r="H379" s="24"/>
    </row>
    <row r="380">
      <c r="B380" s="4"/>
      <c r="D380" s="4"/>
      <c r="G380" s="23"/>
      <c r="H380" s="24"/>
    </row>
    <row r="381">
      <c r="B381" s="4"/>
      <c r="D381" s="4"/>
      <c r="G381" s="23"/>
      <c r="H381" s="24"/>
    </row>
    <row r="382">
      <c r="B382" s="4"/>
      <c r="D382" s="4"/>
      <c r="G382" s="23"/>
      <c r="H382" s="24"/>
    </row>
    <row r="383">
      <c r="B383" s="4"/>
      <c r="D383" s="4"/>
      <c r="G383" s="23"/>
      <c r="H383" s="24"/>
    </row>
    <row r="384">
      <c r="B384" s="4"/>
      <c r="D384" s="4"/>
      <c r="G384" s="23"/>
      <c r="H384" s="24"/>
    </row>
    <row r="385">
      <c r="B385" s="4"/>
      <c r="D385" s="4"/>
      <c r="G385" s="23"/>
      <c r="H385" s="24"/>
    </row>
    <row r="386">
      <c r="B386" s="4"/>
      <c r="D386" s="4"/>
      <c r="G386" s="23"/>
      <c r="H386" s="24"/>
    </row>
    <row r="387">
      <c r="B387" s="4"/>
      <c r="D387" s="4"/>
      <c r="G387" s="23"/>
      <c r="H387" s="24"/>
    </row>
    <row r="388">
      <c r="B388" s="4"/>
      <c r="D388" s="4"/>
      <c r="G388" s="23"/>
      <c r="H388" s="24"/>
    </row>
    <row r="389">
      <c r="B389" s="4"/>
      <c r="D389" s="4"/>
      <c r="G389" s="23"/>
      <c r="H389" s="24"/>
    </row>
    <row r="390">
      <c r="B390" s="4"/>
      <c r="D390" s="4"/>
      <c r="G390" s="23"/>
      <c r="H390" s="24"/>
    </row>
    <row r="391">
      <c r="B391" s="4"/>
      <c r="D391" s="4"/>
      <c r="G391" s="23"/>
      <c r="H391" s="24"/>
    </row>
    <row r="392">
      <c r="B392" s="4"/>
      <c r="D392" s="4"/>
      <c r="G392" s="23"/>
      <c r="H392" s="24"/>
    </row>
    <row r="393">
      <c r="B393" s="4"/>
      <c r="D393" s="4"/>
      <c r="G393" s="23"/>
      <c r="H393" s="24"/>
    </row>
    <row r="394">
      <c r="B394" s="4"/>
      <c r="D394" s="4"/>
      <c r="G394" s="23"/>
      <c r="H394" s="24"/>
    </row>
    <row r="395">
      <c r="B395" s="4"/>
      <c r="D395" s="4"/>
      <c r="G395" s="23"/>
      <c r="H395" s="24"/>
    </row>
    <row r="396">
      <c r="B396" s="4"/>
      <c r="D396" s="4"/>
      <c r="G396" s="23"/>
      <c r="H396" s="24"/>
    </row>
    <row r="397">
      <c r="B397" s="4"/>
      <c r="D397" s="4"/>
      <c r="G397" s="23"/>
      <c r="H397" s="24"/>
    </row>
    <row r="398">
      <c r="B398" s="4"/>
      <c r="D398" s="4"/>
      <c r="G398" s="23"/>
      <c r="H398" s="24"/>
    </row>
    <row r="399">
      <c r="B399" s="4"/>
      <c r="D399" s="4"/>
      <c r="G399" s="23"/>
      <c r="H399" s="24"/>
    </row>
    <row r="400">
      <c r="B400" s="4"/>
      <c r="D400" s="4"/>
      <c r="G400" s="23"/>
      <c r="H400" s="24"/>
    </row>
    <row r="401">
      <c r="B401" s="4"/>
      <c r="D401" s="4"/>
      <c r="G401" s="23"/>
      <c r="H401" s="24"/>
    </row>
    <row r="402">
      <c r="B402" s="4"/>
      <c r="D402" s="4"/>
      <c r="G402" s="23"/>
      <c r="H402" s="24"/>
    </row>
    <row r="403">
      <c r="B403" s="4"/>
      <c r="D403" s="4"/>
      <c r="G403" s="23"/>
      <c r="H403" s="24"/>
    </row>
    <row r="404">
      <c r="B404" s="4"/>
      <c r="D404" s="4"/>
      <c r="G404" s="23"/>
      <c r="H404" s="24"/>
    </row>
    <row r="405">
      <c r="B405" s="4"/>
      <c r="D405" s="4"/>
      <c r="G405" s="23"/>
      <c r="H405" s="24"/>
    </row>
    <row r="406">
      <c r="B406" s="4"/>
      <c r="D406" s="4"/>
      <c r="G406" s="23"/>
      <c r="H406" s="24"/>
    </row>
    <row r="407">
      <c r="B407" s="4"/>
      <c r="D407" s="4"/>
      <c r="G407" s="23"/>
      <c r="H407" s="24"/>
    </row>
    <row r="408">
      <c r="B408" s="4"/>
      <c r="D408" s="4"/>
      <c r="G408" s="23"/>
      <c r="H408" s="24"/>
    </row>
    <row r="409">
      <c r="B409" s="4"/>
      <c r="D409" s="4"/>
      <c r="G409" s="23"/>
      <c r="H409" s="24"/>
    </row>
    <row r="410">
      <c r="B410" s="4"/>
      <c r="D410" s="4"/>
      <c r="G410" s="23"/>
      <c r="H410" s="24"/>
    </row>
    <row r="411">
      <c r="B411" s="4"/>
      <c r="D411" s="4"/>
      <c r="G411" s="23"/>
      <c r="H411" s="24"/>
    </row>
    <row r="412">
      <c r="B412" s="4"/>
      <c r="D412" s="4"/>
      <c r="G412" s="23"/>
      <c r="H412" s="24"/>
    </row>
    <row r="413">
      <c r="B413" s="4"/>
      <c r="D413" s="4"/>
      <c r="G413" s="23"/>
      <c r="H413" s="24"/>
    </row>
    <row r="414">
      <c r="B414" s="4"/>
      <c r="D414" s="4"/>
      <c r="G414" s="23"/>
      <c r="H414" s="24"/>
    </row>
    <row r="415">
      <c r="B415" s="4"/>
      <c r="D415" s="4"/>
      <c r="G415" s="23"/>
      <c r="H415" s="24"/>
    </row>
    <row r="416">
      <c r="B416" s="4"/>
      <c r="D416" s="4"/>
      <c r="G416" s="23"/>
      <c r="H416" s="24"/>
    </row>
    <row r="417">
      <c r="B417" s="4"/>
      <c r="D417" s="4"/>
      <c r="G417" s="23"/>
      <c r="H417" s="24"/>
    </row>
    <row r="418">
      <c r="B418" s="4"/>
      <c r="D418" s="4"/>
      <c r="G418" s="23"/>
      <c r="H418" s="24"/>
    </row>
    <row r="419">
      <c r="B419" s="4"/>
      <c r="D419" s="4"/>
      <c r="G419" s="23"/>
      <c r="H419" s="24"/>
    </row>
    <row r="420">
      <c r="B420" s="4"/>
      <c r="D420" s="4"/>
      <c r="G420" s="23"/>
      <c r="H420" s="24"/>
    </row>
    <row r="421">
      <c r="B421" s="4"/>
      <c r="D421" s="4"/>
      <c r="G421" s="23"/>
      <c r="H421" s="24"/>
    </row>
    <row r="422">
      <c r="B422" s="4"/>
      <c r="D422" s="4"/>
      <c r="G422" s="23"/>
      <c r="H422" s="24"/>
    </row>
    <row r="423">
      <c r="B423" s="4"/>
      <c r="D423" s="4"/>
      <c r="G423" s="23"/>
      <c r="H423" s="24"/>
    </row>
    <row r="424">
      <c r="B424" s="4"/>
      <c r="D424" s="4"/>
      <c r="G424" s="23"/>
      <c r="H424" s="24"/>
    </row>
    <row r="425">
      <c r="B425" s="4"/>
      <c r="D425" s="4"/>
      <c r="G425" s="23"/>
      <c r="H425" s="24"/>
    </row>
    <row r="426">
      <c r="B426" s="4"/>
      <c r="D426" s="4"/>
      <c r="G426" s="23"/>
      <c r="H426" s="24"/>
    </row>
    <row r="427">
      <c r="B427" s="4"/>
      <c r="D427" s="4"/>
      <c r="G427" s="23"/>
      <c r="H427" s="24"/>
    </row>
    <row r="428">
      <c r="B428" s="4"/>
      <c r="D428" s="4"/>
      <c r="G428" s="23"/>
      <c r="H428" s="24"/>
    </row>
    <row r="429">
      <c r="B429" s="4"/>
      <c r="D429" s="4"/>
      <c r="G429" s="23"/>
      <c r="H429" s="24"/>
    </row>
    <row r="430">
      <c r="B430" s="4"/>
      <c r="D430" s="4"/>
      <c r="G430" s="23"/>
      <c r="H430" s="24"/>
    </row>
    <row r="431">
      <c r="B431" s="4"/>
      <c r="D431" s="4"/>
      <c r="G431" s="23"/>
      <c r="H431" s="24"/>
    </row>
    <row r="432">
      <c r="B432" s="4"/>
      <c r="D432" s="4"/>
      <c r="G432" s="23"/>
      <c r="H432" s="24"/>
    </row>
    <row r="433">
      <c r="B433" s="4"/>
      <c r="D433" s="4"/>
      <c r="G433" s="23"/>
      <c r="H433" s="24"/>
    </row>
    <row r="434">
      <c r="B434" s="4"/>
      <c r="D434" s="4"/>
      <c r="G434" s="23"/>
      <c r="H434" s="24"/>
    </row>
    <row r="435">
      <c r="B435" s="4"/>
      <c r="D435" s="4"/>
      <c r="G435" s="23"/>
      <c r="H435" s="24"/>
    </row>
    <row r="436">
      <c r="B436" s="4"/>
      <c r="D436" s="4"/>
      <c r="G436" s="23"/>
      <c r="H436" s="24"/>
    </row>
    <row r="437">
      <c r="B437" s="4"/>
      <c r="D437" s="4"/>
      <c r="G437" s="23"/>
      <c r="H437" s="24"/>
    </row>
    <row r="438">
      <c r="B438" s="4"/>
      <c r="D438" s="4"/>
      <c r="G438" s="23"/>
      <c r="H438" s="24"/>
    </row>
    <row r="439">
      <c r="B439" s="4"/>
      <c r="D439" s="4"/>
      <c r="G439" s="23"/>
      <c r="H439" s="24"/>
    </row>
    <row r="440">
      <c r="B440" s="4"/>
      <c r="D440" s="4"/>
      <c r="G440" s="23"/>
      <c r="H440" s="24"/>
    </row>
    <row r="441">
      <c r="B441" s="4"/>
      <c r="D441" s="4"/>
      <c r="G441" s="23"/>
      <c r="H441" s="24"/>
    </row>
    <row r="442">
      <c r="B442" s="4"/>
      <c r="D442" s="4"/>
      <c r="G442" s="23"/>
      <c r="H442" s="24"/>
    </row>
    <row r="443">
      <c r="B443" s="4"/>
      <c r="D443" s="4"/>
      <c r="G443" s="23"/>
      <c r="H443" s="24"/>
    </row>
    <row r="444">
      <c r="B444" s="4"/>
      <c r="D444" s="4"/>
      <c r="G444" s="23"/>
      <c r="H444" s="24"/>
    </row>
    <row r="445">
      <c r="B445" s="4"/>
      <c r="D445" s="4"/>
      <c r="G445" s="23"/>
      <c r="H445" s="24"/>
    </row>
    <row r="446">
      <c r="B446" s="4"/>
      <c r="D446" s="4"/>
      <c r="G446" s="23"/>
      <c r="H446" s="24"/>
    </row>
    <row r="447">
      <c r="B447" s="4"/>
      <c r="D447" s="4"/>
      <c r="G447" s="23"/>
      <c r="H447" s="24"/>
    </row>
    <row r="448">
      <c r="B448" s="4"/>
      <c r="D448" s="4"/>
      <c r="G448" s="23"/>
      <c r="H448" s="24"/>
    </row>
    <row r="449">
      <c r="B449" s="4"/>
      <c r="D449" s="4"/>
      <c r="G449" s="23"/>
      <c r="H449" s="24"/>
    </row>
    <row r="450">
      <c r="B450" s="4"/>
      <c r="D450" s="4"/>
      <c r="G450" s="23"/>
      <c r="H450" s="24"/>
    </row>
    <row r="451">
      <c r="B451" s="4"/>
      <c r="D451" s="4"/>
      <c r="G451" s="23"/>
      <c r="H451" s="24"/>
    </row>
    <row r="452">
      <c r="B452" s="4"/>
      <c r="D452" s="4"/>
      <c r="G452" s="23"/>
      <c r="H452" s="24"/>
    </row>
    <row r="453">
      <c r="B453" s="4"/>
      <c r="D453" s="4"/>
      <c r="G453" s="23"/>
      <c r="H453" s="24"/>
    </row>
    <row r="454">
      <c r="B454" s="4"/>
      <c r="D454" s="4"/>
      <c r="G454" s="23"/>
      <c r="H454" s="24"/>
    </row>
    <row r="455">
      <c r="B455" s="4"/>
      <c r="D455" s="4"/>
      <c r="G455" s="23"/>
      <c r="H455" s="24"/>
    </row>
    <row r="456">
      <c r="B456" s="4"/>
      <c r="D456" s="4"/>
      <c r="G456" s="23"/>
      <c r="H456" s="24"/>
    </row>
    <row r="457">
      <c r="B457" s="4"/>
      <c r="D457" s="4"/>
      <c r="G457" s="23"/>
      <c r="H457" s="24"/>
    </row>
    <row r="458">
      <c r="B458" s="4"/>
      <c r="D458" s="4"/>
      <c r="G458" s="23"/>
      <c r="H458" s="24"/>
    </row>
    <row r="459">
      <c r="B459" s="4"/>
      <c r="D459" s="4"/>
      <c r="G459" s="23"/>
      <c r="H459" s="24"/>
    </row>
    <row r="460">
      <c r="B460" s="4"/>
      <c r="D460" s="4"/>
      <c r="G460" s="23"/>
      <c r="H460" s="24"/>
    </row>
    <row r="461">
      <c r="B461" s="4"/>
      <c r="D461" s="4"/>
      <c r="G461" s="23"/>
      <c r="H461" s="24"/>
    </row>
    <row r="462">
      <c r="B462" s="4"/>
      <c r="D462" s="4"/>
      <c r="G462" s="23"/>
      <c r="H462" s="24"/>
    </row>
    <row r="463">
      <c r="B463" s="4"/>
      <c r="D463" s="4"/>
      <c r="G463" s="23"/>
      <c r="H463" s="24"/>
    </row>
    <row r="464">
      <c r="B464" s="4"/>
      <c r="D464" s="4"/>
      <c r="G464" s="23"/>
      <c r="H464" s="24"/>
    </row>
    <row r="465">
      <c r="B465" s="4"/>
      <c r="D465" s="4"/>
      <c r="G465" s="23"/>
      <c r="H465" s="24"/>
    </row>
    <row r="466">
      <c r="B466" s="4"/>
      <c r="D466" s="4"/>
      <c r="G466" s="23"/>
      <c r="H466" s="24"/>
    </row>
    <row r="467">
      <c r="B467" s="4"/>
      <c r="D467" s="4"/>
      <c r="G467" s="23"/>
      <c r="H467" s="24"/>
    </row>
    <row r="468">
      <c r="B468" s="4"/>
      <c r="D468" s="4"/>
      <c r="G468" s="23"/>
      <c r="H468" s="24"/>
    </row>
    <row r="469">
      <c r="B469" s="4"/>
      <c r="D469" s="4"/>
      <c r="G469" s="23"/>
      <c r="H469" s="24"/>
    </row>
    <row r="470">
      <c r="B470" s="4"/>
      <c r="D470" s="4"/>
      <c r="G470" s="23"/>
      <c r="H470" s="24"/>
    </row>
    <row r="471">
      <c r="B471" s="4"/>
      <c r="D471" s="4"/>
      <c r="G471" s="23"/>
      <c r="H471" s="24"/>
    </row>
    <row r="472">
      <c r="B472" s="4"/>
      <c r="D472" s="4"/>
      <c r="G472" s="23"/>
      <c r="H472" s="24"/>
    </row>
    <row r="473">
      <c r="B473" s="4"/>
      <c r="D473" s="4"/>
      <c r="G473" s="23"/>
      <c r="H473" s="24"/>
    </row>
    <row r="474">
      <c r="B474" s="4"/>
      <c r="D474" s="4"/>
      <c r="G474" s="23"/>
      <c r="H474" s="24"/>
    </row>
    <row r="475">
      <c r="B475" s="4"/>
      <c r="D475" s="4"/>
      <c r="G475" s="23"/>
      <c r="H475" s="24"/>
    </row>
    <row r="476">
      <c r="B476" s="4"/>
      <c r="D476" s="4"/>
      <c r="G476" s="23"/>
      <c r="H476" s="24"/>
    </row>
    <row r="477">
      <c r="B477" s="4"/>
      <c r="D477" s="4"/>
      <c r="G477" s="23"/>
      <c r="H477" s="24"/>
    </row>
    <row r="478">
      <c r="B478" s="4"/>
      <c r="D478" s="4"/>
      <c r="G478" s="23"/>
      <c r="H478" s="24"/>
    </row>
    <row r="479">
      <c r="B479" s="4"/>
      <c r="D479" s="4"/>
      <c r="G479" s="23"/>
      <c r="H479" s="24"/>
    </row>
    <row r="480">
      <c r="B480" s="4"/>
      <c r="D480" s="4"/>
      <c r="G480" s="23"/>
      <c r="H480" s="24"/>
    </row>
    <row r="481">
      <c r="B481" s="4"/>
      <c r="D481" s="4"/>
      <c r="G481" s="23"/>
      <c r="H481" s="24"/>
    </row>
    <row r="482">
      <c r="B482" s="4"/>
      <c r="D482" s="4"/>
      <c r="G482" s="23"/>
      <c r="H482" s="24"/>
    </row>
    <row r="483">
      <c r="B483" s="4"/>
      <c r="D483" s="4"/>
      <c r="G483" s="23"/>
      <c r="H483" s="24"/>
    </row>
    <row r="484">
      <c r="B484" s="4"/>
      <c r="D484" s="4"/>
      <c r="G484" s="23"/>
      <c r="H484" s="24"/>
    </row>
    <row r="485">
      <c r="B485" s="4"/>
      <c r="D485" s="4"/>
      <c r="G485" s="23"/>
      <c r="H485" s="24"/>
    </row>
    <row r="486">
      <c r="B486" s="4"/>
      <c r="D486" s="4"/>
      <c r="G486" s="23"/>
      <c r="H486" s="24"/>
    </row>
    <row r="487">
      <c r="B487" s="4"/>
      <c r="D487" s="4"/>
      <c r="G487" s="23"/>
      <c r="H487" s="24"/>
    </row>
    <row r="488">
      <c r="B488" s="4"/>
      <c r="D488" s="4"/>
      <c r="G488" s="23"/>
      <c r="H488" s="24"/>
    </row>
    <row r="489">
      <c r="B489" s="4"/>
      <c r="D489" s="4"/>
      <c r="G489" s="23"/>
      <c r="H489" s="24"/>
    </row>
    <row r="490">
      <c r="B490" s="4"/>
      <c r="D490" s="4"/>
      <c r="G490" s="23"/>
      <c r="H490" s="24"/>
    </row>
    <row r="491">
      <c r="B491" s="4"/>
      <c r="D491" s="4"/>
      <c r="G491" s="23"/>
      <c r="H491" s="24"/>
    </row>
    <row r="492">
      <c r="B492" s="4"/>
      <c r="D492" s="4"/>
      <c r="G492" s="23"/>
      <c r="H492" s="24"/>
    </row>
    <row r="493">
      <c r="B493" s="4"/>
      <c r="D493" s="4"/>
      <c r="G493" s="23"/>
      <c r="H493" s="24"/>
    </row>
    <row r="494">
      <c r="B494" s="4"/>
      <c r="D494" s="4"/>
      <c r="G494" s="23"/>
      <c r="H494" s="24"/>
    </row>
    <row r="495">
      <c r="B495" s="4"/>
      <c r="D495" s="4"/>
      <c r="G495" s="23"/>
      <c r="H495" s="24"/>
    </row>
    <row r="496">
      <c r="B496" s="4"/>
      <c r="D496" s="4"/>
      <c r="G496" s="23"/>
      <c r="H496" s="24"/>
    </row>
    <row r="497">
      <c r="B497" s="4"/>
      <c r="D497" s="4"/>
      <c r="G497" s="23"/>
      <c r="H497" s="24"/>
    </row>
    <row r="498">
      <c r="B498" s="4"/>
      <c r="D498" s="4"/>
      <c r="G498" s="23"/>
      <c r="H498" s="24"/>
    </row>
    <row r="499">
      <c r="B499" s="4"/>
      <c r="D499" s="4"/>
      <c r="G499" s="23"/>
      <c r="H499" s="24"/>
    </row>
    <row r="500">
      <c r="B500" s="4"/>
      <c r="D500" s="4"/>
      <c r="G500" s="23"/>
      <c r="H500" s="24"/>
    </row>
    <row r="501">
      <c r="B501" s="4"/>
      <c r="D501" s="4"/>
      <c r="G501" s="23"/>
      <c r="H501" s="24"/>
    </row>
    <row r="502">
      <c r="B502" s="4"/>
      <c r="D502" s="4"/>
      <c r="G502" s="23"/>
      <c r="H502" s="24"/>
    </row>
    <row r="503">
      <c r="B503" s="4"/>
      <c r="D503" s="4"/>
      <c r="G503" s="23"/>
      <c r="H503" s="24"/>
    </row>
    <row r="504">
      <c r="B504" s="4"/>
      <c r="D504" s="4"/>
      <c r="G504" s="23"/>
      <c r="H504" s="24"/>
    </row>
    <row r="505">
      <c r="B505" s="4"/>
      <c r="D505" s="4"/>
      <c r="G505" s="23"/>
      <c r="H505" s="24"/>
    </row>
    <row r="506">
      <c r="B506" s="4"/>
      <c r="D506" s="4"/>
      <c r="G506" s="23"/>
      <c r="H506" s="24"/>
    </row>
    <row r="507">
      <c r="B507" s="4"/>
      <c r="D507" s="4"/>
      <c r="G507" s="23"/>
      <c r="H507" s="24"/>
    </row>
    <row r="508">
      <c r="B508" s="4"/>
      <c r="D508" s="4"/>
      <c r="G508" s="23"/>
      <c r="H508" s="24"/>
    </row>
    <row r="509">
      <c r="B509" s="4"/>
      <c r="D509" s="4"/>
      <c r="G509" s="23"/>
      <c r="H509" s="24"/>
    </row>
    <row r="510">
      <c r="B510" s="4"/>
      <c r="D510" s="4"/>
      <c r="G510" s="23"/>
      <c r="H510" s="24"/>
    </row>
    <row r="511">
      <c r="B511" s="4"/>
      <c r="D511" s="4"/>
      <c r="G511" s="23"/>
      <c r="H511" s="24"/>
    </row>
    <row r="512">
      <c r="B512" s="4"/>
      <c r="D512" s="4"/>
      <c r="G512" s="23"/>
      <c r="H512" s="24"/>
    </row>
    <row r="513">
      <c r="B513" s="4"/>
      <c r="D513" s="4"/>
      <c r="G513" s="23"/>
      <c r="H513" s="24"/>
    </row>
    <row r="514">
      <c r="B514" s="4"/>
      <c r="D514" s="4"/>
      <c r="G514" s="23"/>
      <c r="H514" s="24"/>
    </row>
    <row r="515">
      <c r="B515" s="4"/>
      <c r="D515" s="4"/>
      <c r="G515" s="23"/>
      <c r="H515" s="24"/>
    </row>
    <row r="516">
      <c r="B516" s="4"/>
      <c r="D516" s="4"/>
      <c r="G516" s="23"/>
      <c r="H516" s="24"/>
    </row>
    <row r="517">
      <c r="B517" s="4"/>
      <c r="D517" s="4"/>
      <c r="G517" s="23"/>
      <c r="H517" s="24"/>
    </row>
    <row r="518">
      <c r="B518" s="4"/>
      <c r="D518" s="4"/>
      <c r="G518" s="23"/>
      <c r="H518" s="24"/>
    </row>
    <row r="519">
      <c r="B519" s="4"/>
      <c r="D519" s="4"/>
      <c r="G519" s="23"/>
      <c r="H519" s="24"/>
    </row>
    <row r="520">
      <c r="B520" s="4"/>
      <c r="D520" s="4"/>
      <c r="G520" s="23"/>
      <c r="H520" s="24"/>
    </row>
    <row r="521">
      <c r="B521" s="4"/>
      <c r="D521" s="4"/>
      <c r="G521" s="23"/>
      <c r="H521" s="24"/>
    </row>
    <row r="522">
      <c r="B522" s="4"/>
      <c r="D522" s="4"/>
      <c r="G522" s="23"/>
      <c r="H522" s="24"/>
    </row>
    <row r="523">
      <c r="B523" s="4"/>
      <c r="D523" s="4"/>
      <c r="G523" s="23"/>
      <c r="H523" s="24"/>
    </row>
    <row r="524">
      <c r="B524" s="4"/>
      <c r="D524" s="4"/>
      <c r="G524" s="23"/>
      <c r="H524" s="24"/>
    </row>
    <row r="525">
      <c r="B525" s="4"/>
      <c r="D525" s="4"/>
      <c r="G525" s="23"/>
      <c r="H525" s="24"/>
    </row>
    <row r="526">
      <c r="B526" s="4"/>
      <c r="D526" s="4"/>
      <c r="G526" s="23"/>
      <c r="H526" s="24"/>
    </row>
    <row r="527">
      <c r="B527" s="4"/>
      <c r="D527" s="4"/>
      <c r="G527" s="23"/>
      <c r="H527" s="24"/>
    </row>
    <row r="528">
      <c r="B528" s="4"/>
      <c r="D528" s="4"/>
      <c r="G528" s="23"/>
      <c r="H528" s="24"/>
    </row>
    <row r="529">
      <c r="B529" s="4"/>
      <c r="D529" s="4"/>
      <c r="G529" s="23"/>
      <c r="H529" s="24"/>
    </row>
    <row r="530">
      <c r="B530" s="4"/>
      <c r="D530" s="4"/>
      <c r="G530" s="23"/>
      <c r="H530" s="24"/>
    </row>
    <row r="531">
      <c r="B531" s="4"/>
      <c r="D531" s="4"/>
      <c r="G531" s="23"/>
      <c r="H531" s="24"/>
    </row>
    <row r="532">
      <c r="B532" s="4"/>
      <c r="D532" s="4"/>
      <c r="G532" s="23"/>
      <c r="H532" s="24"/>
    </row>
    <row r="533">
      <c r="B533" s="4"/>
      <c r="D533" s="4"/>
      <c r="G533" s="23"/>
      <c r="H533" s="24"/>
    </row>
    <row r="534">
      <c r="B534" s="4"/>
      <c r="D534" s="4"/>
      <c r="G534" s="23"/>
      <c r="H534" s="24"/>
    </row>
    <row r="535">
      <c r="B535" s="4"/>
      <c r="D535" s="4"/>
      <c r="G535" s="23"/>
      <c r="H535" s="24"/>
    </row>
    <row r="536">
      <c r="B536" s="4"/>
      <c r="D536" s="4"/>
      <c r="G536" s="23"/>
      <c r="H536" s="24"/>
    </row>
    <row r="537">
      <c r="B537" s="4"/>
      <c r="D537" s="4"/>
      <c r="G537" s="23"/>
      <c r="H537" s="24"/>
    </row>
    <row r="538">
      <c r="B538" s="4"/>
      <c r="D538" s="4"/>
      <c r="G538" s="23"/>
      <c r="H538" s="24"/>
    </row>
    <row r="539">
      <c r="B539" s="4"/>
      <c r="D539" s="4"/>
      <c r="G539" s="23"/>
      <c r="H539" s="24"/>
    </row>
    <row r="540">
      <c r="B540" s="4"/>
      <c r="D540" s="4"/>
      <c r="G540" s="23"/>
      <c r="H540" s="24"/>
    </row>
    <row r="541">
      <c r="B541" s="4"/>
      <c r="D541" s="4"/>
      <c r="G541" s="23"/>
      <c r="H541" s="24"/>
    </row>
    <row r="542">
      <c r="B542" s="4"/>
      <c r="D542" s="4"/>
      <c r="G542" s="23"/>
      <c r="H542" s="24"/>
    </row>
    <row r="543">
      <c r="B543" s="4"/>
      <c r="D543" s="4"/>
      <c r="G543" s="23"/>
      <c r="H543" s="24"/>
    </row>
    <row r="544">
      <c r="B544" s="4"/>
      <c r="D544" s="4"/>
      <c r="G544" s="23"/>
      <c r="H544" s="24"/>
    </row>
    <row r="545">
      <c r="B545" s="4"/>
      <c r="D545" s="4"/>
      <c r="G545" s="23"/>
      <c r="H545" s="24"/>
    </row>
    <row r="546">
      <c r="B546" s="4"/>
      <c r="D546" s="4"/>
      <c r="G546" s="23"/>
      <c r="H546" s="24"/>
    </row>
    <row r="547">
      <c r="B547" s="4"/>
      <c r="D547" s="4"/>
      <c r="G547" s="23"/>
      <c r="H547" s="24"/>
    </row>
    <row r="548">
      <c r="B548" s="4"/>
      <c r="D548" s="4"/>
      <c r="G548" s="23"/>
      <c r="H548" s="24"/>
    </row>
    <row r="549">
      <c r="B549" s="4"/>
      <c r="D549" s="4"/>
      <c r="G549" s="23"/>
      <c r="H549" s="24"/>
    </row>
    <row r="550">
      <c r="B550" s="4"/>
      <c r="D550" s="4"/>
      <c r="G550" s="23"/>
      <c r="H550" s="24"/>
    </row>
    <row r="551">
      <c r="B551" s="4"/>
      <c r="D551" s="4"/>
      <c r="G551" s="23"/>
      <c r="H551" s="24"/>
    </row>
    <row r="552">
      <c r="B552" s="4"/>
      <c r="D552" s="4"/>
      <c r="G552" s="23"/>
      <c r="H552" s="24"/>
    </row>
    <row r="553">
      <c r="B553" s="4"/>
      <c r="D553" s="4"/>
      <c r="G553" s="23"/>
      <c r="H553" s="24"/>
    </row>
    <row r="554">
      <c r="B554" s="4"/>
      <c r="D554" s="4"/>
      <c r="G554" s="23"/>
      <c r="H554" s="24"/>
    </row>
    <row r="555">
      <c r="B555" s="4"/>
      <c r="D555" s="4"/>
      <c r="G555" s="23"/>
      <c r="H555" s="24"/>
    </row>
    <row r="556">
      <c r="B556" s="4"/>
      <c r="D556" s="4"/>
      <c r="G556" s="23"/>
      <c r="H556" s="24"/>
    </row>
    <row r="557">
      <c r="B557" s="4"/>
      <c r="D557" s="4"/>
      <c r="G557" s="23"/>
      <c r="H557" s="24"/>
    </row>
    <row r="558">
      <c r="B558" s="4"/>
      <c r="D558" s="4"/>
      <c r="G558" s="23"/>
      <c r="H558" s="24"/>
    </row>
    <row r="559">
      <c r="B559" s="4"/>
      <c r="D559" s="4"/>
      <c r="G559" s="23"/>
      <c r="H559" s="24"/>
    </row>
    <row r="560">
      <c r="B560" s="4"/>
      <c r="D560" s="4"/>
      <c r="G560" s="23"/>
      <c r="H560" s="24"/>
    </row>
    <row r="561">
      <c r="B561" s="4"/>
      <c r="D561" s="4"/>
      <c r="G561" s="23"/>
      <c r="H561" s="24"/>
    </row>
    <row r="562">
      <c r="B562" s="4"/>
      <c r="D562" s="4"/>
      <c r="G562" s="23"/>
      <c r="H562" s="24"/>
    </row>
    <row r="563">
      <c r="B563" s="4"/>
      <c r="D563" s="4"/>
      <c r="G563" s="23"/>
      <c r="H563" s="24"/>
    </row>
    <row r="564">
      <c r="B564" s="4"/>
      <c r="D564" s="4"/>
      <c r="G564" s="23"/>
      <c r="H564" s="24"/>
    </row>
    <row r="565">
      <c r="B565" s="4"/>
      <c r="D565" s="4"/>
      <c r="G565" s="23"/>
      <c r="H565" s="24"/>
    </row>
    <row r="566">
      <c r="B566" s="4"/>
      <c r="D566" s="4"/>
      <c r="G566" s="23"/>
      <c r="H566" s="24"/>
    </row>
    <row r="567">
      <c r="B567" s="4"/>
      <c r="D567" s="4"/>
      <c r="G567" s="23"/>
      <c r="H567" s="24"/>
    </row>
    <row r="568">
      <c r="B568" s="4"/>
      <c r="D568" s="4"/>
      <c r="G568" s="23"/>
      <c r="H568" s="24"/>
    </row>
    <row r="569">
      <c r="B569" s="4"/>
      <c r="D569" s="4"/>
      <c r="G569" s="23"/>
      <c r="H569" s="24"/>
    </row>
    <row r="570">
      <c r="B570" s="4"/>
      <c r="D570" s="4"/>
      <c r="G570" s="23"/>
      <c r="H570" s="24"/>
    </row>
    <row r="571">
      <c r="B571" s="4"/>
      <c r="D571" s="4"/>
      <c r="G571" s="23"/>
      <c r="H571" s="24"/>
    </row>
    <row r="572">
      <c r="B572" s="4"/>
      <c r="D572" s="4"/>
      <c r="G572" s="23"/>
      <c r="H572" s="24"/>
    </row>
    <row r="573">
      <c r="B573" s="4"/>
      <c r="D573" s="4"/>
      <c r="G573" s="23"/>
      <c r="H573" s="24"/>
    </row>
    <row r="574">
      <c r="B574" s="4"/>
      <c r="D574" s="4"/>
      <c r="G574" s="23"/>
      <c r="H574" s="24"/>
    </row>
    <row r="575">
      <c r="B575" s="4"/>
      <c r="D575" s="4"/>
      <c r="G575" s="23"/>
      <c r="H575" s="24"/>
    </row>
    <row r="576">
      <c r="B576" s="4"/>
      <c r="D576" s="4"/>
      <c r="G576" s="23"/>
      <c r="H576" s="24"/>
    </row>
    <row r="577">
      <c r="B577" s="4"/>
      <c r="D577" s="4"/>
      <c r="G577" s="23"/>
      <c r="H577" s="24"/>
    </row>
    <row r="578">
      <c r="B578" s="4"/>
      <c r="D578" s="4"/>
      <c r="G578" s="23"/>
      <c r="H578" s="24"/>
    </row>
    <row r="579">
      <c r="B579" s="4"/>
      <c r="D579" s="4"/>
      <c r="G579" s="23"/>
      <c r="H579" s="24"/>
    </row>
    <row r="580">
      <c r="B580" s="4"/>
      <c r="D580" s="4"/>
      <c r="G580" s="23"/>
      <c r="H580" s="24"/>
    </row>
    <row r="581">
      <c r="B581" s="4"/>
      <c r="D581" s="4"/>
      <c r="G581" s="23"/>
      <c r="H581" s="24"/>
    </row>
    <row r="582">
      <c r="B582" s="4"/>
      <c r="D582" s="4"/>
      <c r="G582" s="23"/>
      <c r="H582" s="24"/>
    </row>
    <row r="583">
      <c r="B583" s="4"/>
      <c r="D583" s="4"/>
      <c r="G583" s="23"/>
      <c r="H583" s="24"/>
    </row>
    <row r="584">
      <c r="B584" s="4"/>
      <c r="D584" s="4"/>
      <c r="G584" s="23"/>
      <c r="H584" s="24"/>
    </row>
    <row r="585">
      <c r="B585" s="4"/>
      <c r="D585" s="4"/>
      <c r="G585" s="23"/>
      <c r="H585" s="24"/>
    </row>
    <row r="586">
      <c r="B586" s="4"/>
      <c r="D586" s="4"/>
      <c r="G586" s="23"/>
      <c r="H586" s="24"/>
    </row>
    <row r="587">
      <c r="B587" s="4"/>
      <c r="D587" s="4"/>
      <c r="G587" s="23"/>
      <c r="H587" s="24"/>
    </row>
    <row r="588">
      <c r="B588" s="4"/>
      <c r="D588" s="4"/>
      <c r="G588" s="23"/>
      <c r="H588" s="24"/>
    </row>
    <row r="589">
      <c r="B589" s="4"/>
      <c r="D589" s="4"/>
      <c r="G589" s="23"/>
      <c r="H589" s="24"/>
    </row>
    <row r="590">
      <c r="B590" s="4"/>
      <c r="D590" s="4"/>
      <c r="G590" s="23"/>
      <c r="H590" s="24"/>
    </row>
    <row r="591">
      <c r="B591" s="4"/>
      <c r="D591" s="4"/>
      <c r="G591" s="23"/>
      <c r="H591" s="24"/>
    </row>
    <row r="592">
      <c r="B592" s="4"/>
      <c r="D592" s="4"/>
      <c r="G592" s="23"/>
      <c r="H592" s="24"/>
    </row>
    <row r="593">
      <c r="B593" s="4"/>
      <c r="D593" s="4"/>
      <c r="G593" s="23"/>
      <c r="H593" s="24"/>
    </row>
    <row r="594">
      <c r="B594" s="4"/>
      <c r="D594" s="4"/>
      <c r="G594" s="23"/>
      <c r="H594" s="24"/>
    </row>
    <row r="595">
      <c r="B595" s="4"/>
      <c r="D595" s="4"/>
      <c r="G595" s="23"/>
      <c r="H595" s="24"/>
    </row>
    <row r="596">
      <c r="B596" s="4"/>
      <c r="D596" s="4"/>
      <c r="G596" s="23"/>
      <c r="H596" s="24"/>
    </row>
    <row r="597">
      <c r="B597" s="4"/>
      <c r="D597" s="4"/>
      <c r="G597" s="23"/>
      <c r="H597" s="24"/>
    </row>
    <row r="598">
      <c r="B598" s="4"/>
      <c r="D598" s="4"/>
      <c r="G598" s="23"/>
      <c r="H598" s="24"/>
    </row>
    <row r="599">
      <c r="B599" s="4"/>
      <c r="D599" s="4"/>
      <c r="G599" s="23"/>
      <c r="H599" s="24"/>
    </row>
    <row r="600">
      <c r="B600" s="4"/>
      <c r="D600" s="4"/>
      <c r="G600" s="23"/>
      <c r="H600" s="24"/>
    </row>
    <row r="601">
      <c r="B601" s="4"/>
      <c r="D601" s="4"/>
      <c r="G601" s="23"/>
      <c r="H601" s="24"/>
    </row>
    <row r="602">
      <c r="B602" s="4"/>
      <c r="D602" s="4"/>
      <c r="G602" s="23"/>
      <c r="H602" s="24"/>
    </row>
    <row r="603">
      <c r="B603" s="4"/>
      <c r="D603" s="4"/>
      <c r="G603" s="23"/>
      <c r="H603" s="24"/>
    </row>
    <row r="604">
      <c r="B604" s="4"/>
      <c r="D604" s="4"/>
      <c r="G604" s="23"/>
      <c r="H604" s="24"/>
    </row>
    <row r="605">
      <c r="B605" s="4"/>
      <c r="D605" s="4"/>
      <c r="G605" s="23"/>
      <c r="H605" s="24"/>
    </row>
    <row r="606">
      <c r="B606" s="4"/>
      <c r="D606" s="4"/>
      <c r="G606" s="23"/>
      <c r="H606" s="24"/>
    </row>
    <row r="607">
      <c r="B607" s="4"/>
      <c r="D607" s="4"/>
      <c r="G607" s="23"/>
      <c r="H607" s="24"/>
    </row>
    <row r="608">
      <c r="B608" s="4"/>
      <c r="D608" s="4"/>
      <c r="G608" s="23"/>
      <c r="H608" s="24"/>
    </row>
    <row r="609">
      <c r="B609" s="4"/>
      <c r="D609" s="4"/>
      <c r="G609" s="23"/>
      <c r="H609" s="24"/>
    </row>
    <row r="610">
      <c r="B610" s="4"/>
      <c r="D610" s="4"/>
      <c r="G610" s="23"/>
      <c r="H610" s="24"/>
    </row>
    <row r="611">
      <c r="B611" s="4"/>
      <c r="D611" s="4"/>
      <c r="G611" s="23"/>
      <c r="H611" s="24"/>
    </row>
    <row r="612">
      <c r="B612" s="4"/>
      <c r="D612" s="4"/>
      <c r="G612" s="23"/>
      <c r="H612" s="24"/>
    </row>
    <row r="613">
      <c r="B613" s="4"/>
      <c r="D613" s="4"/>
      <c r="G613" s="23"/>
      <c r="H613" s="24"/>
    </row>
    <row r="614">
      <c r="B614" s="4"/>
      <c r="D614" s="4"/>
      <c r="G614" s="23"/>
      <c r="H614" s="24"/>
    </row>
    <row r="615">
      <c r="B615" s="4"/>
      <c r="D615" s="4"/>
      <c r="G615" s="23"/>
      <c r="H615" s="24"/>
    </row>
    <row r="616">
      <c r="B616" s="4"/>
      <c r="D616" s="4"/>
      <c r="G616" s="23"/>
      <c r="H616" s="24"/>
    </row>
    <row r="617">
      <c r="B617" s="4"/>
      <c r="D617" s="4"/>
      <c r="G617" s="23"/>
      <c r="H617" s="24"/>
    </row>
    <row r="618">
      <c r="B618" s="4"/>
      <c r="D618" s="4"/>
      <c r="G618" s="23"/>
      <c r="H618" s="24"/>
    </row>
    <row r="619">
      <c r="B619" s="4"/>
      <c r="D619" s="4"/>
      <c r="G619" s="23"/>
      <c r="H619" s="24"/>
    </row>
    <row r="620">
      <c r="B620" s="4"/>
      <c r="D620" s="4"/>
      <c r="G620" s="23"/>
      <c r="H620" s="24"/>
    </row>
    <row r="621">
      <c r="B621" s="4"/>
      <c r="D621" s="4"/>
      <c r="G621" s="23"/>
      <c r="H621" s="24"/>
    </row>
    <row r="622">
      <c r="B622" s="4"/>
      <c r="D622" s="4"/>
      <c r="G622" s="23"/>
      <c r="H622" s="24"/>
    </row>
    <row r="623">
      <c r="B623" s="4"/>
      <c r="D623" s="4"/>
      <c r="G623" s="23"/>
      <c r="H623" s="24"/>
    </row>
    <row r="624">
      <c r="B624" s="4"/>
      <c r="D624" s="4"/>
      <c r="G624" s="23"/>
      <c r="H624" s="24"/>
    </row>
    <row r="625">
      <c r="B625" s="4"/>
      <c r="D625" s="4"/>
      <c r="G625" s="23"/>
      <c r="H625" s="24"/>
    </row>
    <row r="626">
      <c r="B626" s="4"/>
      <c r="D626" s="4"/>
      <c r="G626" s="23"/>
      <c r="H626" s="24"/>
    </row>
    <row r="627">
      <c r="B627" s="4"/>
      <c r="D627" s="4"/>
      <c r="G627" s="23"/>
      <c r="H627" s="24"/>
    </row>
    <row r="628">
      <c r="B628" s="4"/>
      <c r="D628" s="4"/>
      <c r="G628" s="23"/>
      <c r="H628" s="24"/>
    </row>
    <row r="629">
      <c r="B629" s="4"/>
      <c r="D629" s="4"/>
      <c r="G629" s="23"/>
      <c r="H629" s="24"/>
    </row>
    <row r="630">
      <c r="B630" s="4"/>
      <c r="D630" s="4"/>
      <c r="G630" s="23"/>
      <c r="H630" s="24"/>
    </row>
    <row r="631">
      <c r="B631" s="4"/>
      <c r="D631" s="4"/>
      <c r="G631" s="23"/>
      <c r="H631" s="24"/>
    </row>
    <row r="632">
      <c r="B632" s="4"/>
      <c r="D632" s="4"/>
      <c r="G632" s="23"/>
      <c r="H632" s="24"/>
    </row>
    <row r="633">
      <c r="B633" s="4"/>
      <c r="D633" s="4"/>
      <c r="G633" s="23"/>
      <c r="H633" s="24"/>
    </row>
    <row r="634">
      <c r="B634" s="4"/>
      <c r="D634" s="4"/>
      <c r="G634" s="23"/>
      <c r="H634" s="24"/>
    </row>
    <row r="635">
      <c r="B635" s="4"/>
      <c r="D635" s="4"/>
      <c r="G635" s="23"/>
      <c r="H635" s="24"/>
    </row>
    <row r="636">
      <c r="B636" s="4"/>
      <c r="D636" s="4"/>
      <c r="G636" s="23"/>
      <c r="H636" s="24"/>
    </row>
    <row r="637">
      <c r="B637" s="4"/>
      <c r="D637" s="4"/>
      <c r="G637" s="23"/>
      <c r="H637" s="24"/>
    </row>
    <row r="638">
      <c r="B638" s="4"/>
      <c r="D638" s="4"/>
      <c r="G638" s="23"/>
      <c r="H638" s="24"/>
    </row>
    <row r="639">
      <c r="B639" s="4"/>
      <c r="D639" s="4"/>
      <c r="G639" s="23"/>
      <c r="H639" s="24"/>
    </row>
    <row r="640">
      <c r="B640" s="4"/>
      <c r="D640" s="4"/>
      <c r="G640" s="23"/>
      <c r="H640" s="24"/>
    </row>
    <row r="641">
      <c r="B641" s="4"/>
      <c r="D641" s="4"/>
      <c r="G641" s="23"/>
      <c r="H641" s="24"/>
    </row>
    <row r="642">
      <c r="B642" s="4"/>
      <c r="D642" s="4"/>
      <c r="G642" s="23"/>
      <c r="H642" s="24"/>
    </row>
    <row r="643">
      <c r="B643" s="4"/>
      <c r="D643" s="4"/>
      <c r="G643" s="23"/>
      <c r="H643" s="24"/>
    </row>
    <row r="644">
      <c r="B644" s="4"/>
      <c r="D644" s="4"/>
      <c r="G644" s="23"/>
      <c r="H644" s="24"/>
    </row>
    <row r="645">
      <c r="B645" s="4"/>
      <c r="D645" s="4"/>
      <c r="G645" s="23"/>
      <c r="H645" s="24"/>
    </row>
    <row r="646">
      <c r="B646" s="4"/>
      <c r="D646" s="4"/>
      <c r="G646" s="23"/>
      <c r="H646" s="24"/>
    </row>
    <row r="647">
      <c r="B647" s="4"/>
      <c r="D647" s="4"/>
      <c r="G647" s="23"/>
      <c r="H647" s="24"/>
    </row>
    <row r="648">
      <c r="B648" s="4"/>
      <c r="D648" s="4"/>
      <c r="G648" s="23"/>
      <c r="H648" s="24"/>
    </row>
    <row r="649">
      <c r="B649" s="4"/>
      <c r="D649" s="4"/>
      <c r="G649" s="23"/>
      <c r="H649" s="24"/>
    </row>
    <row r="650">
      <c r="B650" s="4"/>
      <c r="D650" s="4"/>
      <c r="G650" s="23"/>
      <c r="H650" s="24"/>
    </row>
    <row r="651">
      <c r="B651" s="4"/>
      <c r="D651" s="4"/>
      <c r="G651" s="23"/>
      <c r="H651" s="24"/>
    </row>
    <row r="652">
      <c r="B652" s="4"/>
      <c r="D652" s="4"/>
      <c r="G652" s="23"/>
      <c r="H652" s="24"/>
    </row>
    <row r="653">
      <c r="B653" s="4"/>
      <c r="D653" s="4"/>
      <c r="G653" s="23"/>
      <c r="H653" s="24"/>
    </row>
    <row r="654">
      <c r="B654" s="4"/>
      <c r="D654" s="4"/>
      <c r="G654" s="23"/>
      <c r="H654" s="24"/>
    </row>
    <row r="655">
      <c r="B655" s="4"/>
      <c r="D655" s="4"/>
      <c r="G655" s="23"/>
      <c r="H655" s="24"/>
    </row>
    <row r="656">
      <c r="B656" s="4"/>
      <c r="D656" s="4"/>
      <c r="G656" s="23"/>
      <c r="H656" s="24"/>
    </row>
    <row r="657">
      <c r="B657" s="4"/>
      <c r="D657" s="4"/>
      <c r="G657" s="23"/>
      <c r="H657" s="24"/>
    </row>
    <row r="658">
      <c r="B658" s="4"/>
      <c r="D658" s="4"/>
      <c r="G658" s="23"/>
      <c r="H658" s="24"/>
    </row>
    <row r="659">
      <c r="B659" s="4"/>
      <c r="D659" s="4"/>
      <c r="G659" s="23"/>
      <c r="H659" s="24"/>
    </row>
    <row r="660">
      <c r="B660" s="4"/>
      <c r="D660" s="4"/>
      <c r="G660" s="23"/>
      <c r="H660" s="24"/>
    </row>
    <row r="661">
      <c r="B661" s="4"/>
      <c r="D661" s="4"/>
      <c r="G661" s="23"/>
      <c r="H661" s="24"/>
    </row>
    <row r="662">
      <c r="B662" s="4"/>
      <c r="D662" s="4"/>
      <c r="G662" s="23"/>
      <c r="H662" s="24"/>
    </row>
    <row r="663">
      <c r="B663" s="4"/>
      <c r="D663" s="4"/>
      <c r="G663" s="23"/>
      <c r="H663" s="24"/>
    </row>
    <row r="664">
      <c r="B664" s="4"/>
      <c r="D664" s="4"/>
      <c r="G664" s="23"/>
      <c r="H664" s="24"/>
    </row>
    <row r="665">
      <c r="B665" s="4"/>
      <c r="D665" s="4"/>
      <c r="G665" s="23"/>
      <c r="H665" s="24"/>
    </row>
    <row r="666">
      <c r="B666" s="4"/>
      <c r="D666" s="4"/>
      <c r="G666" s="23"/>
      <c r="H666" s="24"/>
    </row>
    <row r="667">
      <c r="B667" s="4"/>
      <c r="D667" s="4"/>
      <c r="G667" s="23"/>
      <c r="H667" s="24"/>
    </row>
    <row r="668">
      <c r="B668" s="4"/>
      <c r="D668" s="4"/>
      <c r="G668" s="23"/>
      <c r="H668" s="24"/>
    </row>
    <row r="669">
      <c r="B669" s="4"/>
      <c r="D669" s="4"/>
      <c r="G669" s="23"/>
      <c r="H669" s="24"/>
    </row>
    <row r="670">
      <c r="B670" s="4"/>
      <c r="D670" s="4"/>
      <c r="G670" s="23"/>
      <c r="H670" s="24"/>
    </row>
    <row r="671">
      <c r="B671" s="4"/>
      <c r="D671" s="4"/>
      <c r="G671" s="23"/>
      <c r="H671" s="24"/>
    </row>
    <row r="672">
      <c r="B672" s="4"/>
      <c r="D672" s="4"/>
      <c r="G672" s="23"/>
      <c r="H672" s="24"/>
    </row>
    <row r="673">
      <c r="B673" s="4"/>
      <c r="D673" s="4"/>
      <c r="G673" s="23"/>
      <c r="H673" s="24"/>
    </row>
    <row r="674">
      <c r="B674" s="4"/>
      <c r="D674" s="4"/>
      <c r="G674" s="23"/>
      <c r="H674" s="24"/>
    </row>
    <row r="675">
      <c r="B675" s="4"/>
      <c r="D675" s="4"/>
      <c r="G675" s="23"/>
      <c r="H675" s="24"/>
    </row>
    <row r="676">
      <c r="B676" s="4"/>
      <c r="D676" s="4"/>
      <c r="G676" s="23"/>
      <c r="H676" s="24"/>
    </row>
    <row r="677">
      <c r="B677" s="4"/>
      <c r="D677" s="4"/>
      <c r="G677" s="23"/>
      <c r="H677" s="24"/>
    </row>
    <row r="678">
      <c r="B678" s="4"/>
      <c r="D678" s="4"/>
      <c r="G678" s="23"/>
      <c r="H678" s="24"/>
    </row>
    <row r="679">
      <c r="B679" s="4"/>
      <c r="D679" s="4"/>
      <c r="G679" s="23"/>
      <c r="H679" s="24"/>
    </row>
    <row r="680">
      <c r="B680" s="4"/>
      <c r="D680" s="4"/>
      <c r="G680" s="23"/>
      <c r="H680" s="24"/>
    </row>
    <row r="681">
      <c r="B681" s="4"/>
      <c r="D681" s="4"/>
      <c r="G681" s="23"/>
      <c r="H681" s="24"/>
    </row>
    <row r="682">
      <c r="B682" s="4"/>
      <c r="D682" s="4"/>
      <c r="G682" s="23"/>
      <c r="H682" s="24"/>
    </row>
    <row r="683">
      <c r="B683" s="4"/>
      <c r="D683" s="4"/>
      <c r="G683" s="23"/>
      <c r="H683" s="24"/>
    </row>
    <row r="684">
      <c r="B684" s="4"/>
      <c r="D684" s="4"/>
      <c r="G684" s="23"/>
      <c r="H684" s="24"/>
    </row>
    <row r="685">
      <c r="B685" s="4"/>
      <c r="D685" s="4"/>
      <c r="G685" s="23"/>
      <c r="H685" s="24"/>
    </row>
    <row r="686">
      <c r="B686" s="4"/>
      <c r="D686" s="4"/>
      <c r="G686" s="23"/>
      <c r="H686" s="24"/>
    </row>
    <row r="687">
      <c r="B687" s="4"/>
      <c r="D687" s="4"/>
      <c r="G687" s="23"/>
      <c r="H687" s="24"/>
    </row>
    <row r="688">
      <c r="B688" s="4"/>
      <c r="D688" s="4"/>
      <c r="G688" s="23"/>
      <c r="H688" s="24"/>
    </row>
    <row r="689">
      <c r="B689" s="4"/>
      <c r="D689" s="4"/>
      <c r="G689" s="23"/>
      <c r="H689" s="24"/>
    </row>
    <row r="690">
      <c r="B690" s="4"/>
      <c r="D690" s="4"/>
      <c r="G690" s="23"/>
      <c r="H690" s="24"/>
    </row>
    <row r="691">
      <c r="B691" s="4"/>
      <c r="D691" s="4"/>
      <c r="G691" s="23"/>
      <c r="H691" s="24"/>
    </row>
    <row r="692">
      <c r="B692" s="4"/>
      <c r="D692" s="4"/>
      <c r="G692" s="23"/>
      <c r="H692" s="24"/>
    </row>
    <row r="693">
      <c r="B693" s="4"/>
      <c r="D693" s="4"/>
      <c r="G693" s="23"/>
      <c r="H693" s="24"/>
    </row>
    <row r="694">
      <c r="B694" s="4"/>
      <c r="D694" s="4"/>
      <c r="G694" s="23"/>
      <c r="H694" s="24"/>
    </row>
    <row r="695">
      <c r="B695" s="4"/>
      <c r="D695" s="4"/>
      <c r="G695" s="23"/>
      <c r="H695" s="24"/>
    </row>
    <row r="696">
      <c r="B696" s="4"/>
      <c r="D696" s="4"/>
      <c r="G696" s="23"/>
      <c r="H696" s="24"/>
    </row>
    <row r="697">
      <c r="B697" s="4"/>
      <c r="D697" s="4"/>
      <c r="G697" s="23"/>
      <c r="H697" s="24"/>
    </row>
    <row r="698">
      <c r="B698" s="4"/>
      <c r="D698" s="4"/>
      <c r="G698" s="23"/>
      <c r="H698" s="24"/>
    </row>
    <row r="699">
      <c r="B699" s="4"/>
      <c r="D699" s="4"/>
      <c r="G699" s="23"/>
      <c r="H699" s="24"/>
    </row>
    <row r="700">
      <c r="B700" s="4"/>
      <c r="D700" s="4"/>
      <c r="G700" s="23"/>
      <c r="H700" s="24"/>
    </row>
    <row r="701">
      <c r="B701" s="4"/>
      <c r="D701" s="4"/>
      <c r="G701" s="23"/>
      <c r="H701" s="24"/>
    </row>
    <row r="702">
      <c r="B702" s="4"/>
      <c r="D702" s="4"/>
      <c r="G702" s="23"/>
      <c r="H702" s="24"/>
    </row>
    <row r="703">
      <c r="B703" s="4"/>
      <c r="D703" s="4"/>
      <c r="G703" s="23"/>
      <c r="H703" s="24"/>
    </row>
    <row r="704">
      <c r="B704" s="4"/>
      <c r="D704" s="4"/>
      <c r="G704" s="23"/>
      <c r="H704" s="24"/>
    </row>
    <row r="705">
      <c r="B705" s="4"/>
      <c r="D705" s="4"/>
      <c r="G705" s="23"/>
      <c r="H705" s="24"/>
    </row>
    <row r="706">
      <c r="B706" s="4"/>
      <c r="D706" s="4"/>
      <c r="G706" s="23"/>
      <c r="H706" s="24"/>
    </row>
    <row r="707">
      <c r="B707" s="4"/>
      <c r="D707" s="4"/>
      <c r="G707" s="23"/>
      <c r="H707" s="24"/>
    </row>
    <row r="708">
      <c r="B708" s="4"/>
      <c r="D708" s="4"/>
      <c r="G708" s="23"/>
      <c r="H708" s="24"/>
    </row>
    <row r="709">
      <c r="B709" s="4"/>
      <c r="D709" s="4"/>
      <c r="G709" s="23"/>
      <c r="H709" s="24"/>
    </row>
    <row r="710">
      <c r="B710" s="4"/>
      <c r="D710" s="4"/>
      <c r="G710" s="23"/>
      <c r="H710" s="24"/>
    </row>
    <row r="711">
      <c r="B711" s="4"/>
      <c r="D711" s="4"/>
      <c r="G711" s="23"/>
      <c r="H711" s="24"/>
    </row>
    <row r="712">
      <c r="B712" s="4"/>
      <c r="D712" s="4"/>
      <c r="G712" s="23"/>
      <c r="H712" s="24"/>
    </row>
    <row r="713">
      <c r="B713" s="4"/>
      <c r="D713" s="4"/>
      <c r="G713" s="23"/>
      <c r="H713" s="24"/>
    </row>
    <row r="714">
      <c r="B714" s="4"/>
      <c r="D714" s="4"/>
      <c r="G714" s="23"/>
      <c r="H714" s="24"/>
    </row>
    <row r="715">
      <c r="B715" s="4"/>
      <c r="D715" s="4"/>
      <c r="G715" s="23"/>
      <c r="H715" s="24"/>
    </row>
    <row r="716">
      <c r="B716" s="4"/>
      <c r="D716" s="4"/>
      <c r="G716" s="23"/>
      <c r="H716" s="24"/>
    </row>
    <row r="717">
      <c r="B717" s="4"/>
      <c r="D717" s="4"/>
      <c r="G717" s="23"/>
      <c r="H717" s="24"/>
    </row>
    <row r="718">
      <c r="B718" s="4"/>
      <c r="D718" s="4"/>
      <c r="G718" s="23"/>
      <c r="H718" s="24"/>
    </row>
    <row r="719">
      <c r="B719" s="4"/>
      <c r="D719" s="4"/>
      <c r="G719" s="23"/>
      <c r="H719" s="24"/>
    </row>
    <row r="720">
      <c r="B720" s="4"/>
      <c r="D720" s="4"/>
      <c r="G720" s="23"/>
      <c r="H720" s="24"/>
    </row>
    <row r="721">
      <c r="B721" s="4"/>
      <c r="D721" s="4"/>
      <c r="G721" s="23"/>
      <c r="H721" s="24"/>
    </row>
    <row r="722">
      <c r="B722" s="4"/>
      <c r="D722" s="4"/>
      <c r="G722" s="23"/>
      <c r="H722" s="24"/>
    </row>
    <row r="723">
      <c r="B723" s="4"/>
      <c r="D723" s="4"/>
      <c r="G723" s="23"/>
      <c r="H723" s="24"/>
    </row>
    <row r="724">
      <c r="B724" s="4"/>
      <c r="D724" s="4"/>
      <c r="G724" s="23"/>
      <c r="H724" s="24"/>
    </row>
    <row r="725">
      <c r="B725" s="4"/>
      <c r="D725" s="4"/>
      <c r="G725" s="23"/>
      <c r="H725" s="24"/>
    </row>
    <row r="726">
      <c r="B726" s="4"/>
      <c r="D726" s="4"/>
      <c r="G726" s="23"/>
      <c r="H726" s="24"/>
    </row>
    <row r="727">
      <c r="B727" s="4"/>
      <c r="D727" s="4"/>
      <c r="G727" s="23"/>
      <c r="H727" s="24"/>
    </row>
    <row r="728">
      <c r="B728" s="4"/>
      <c r="D728" s="4"/>
      <c r="G728" s="23"/>
      <c r="H728" s="24"/>
    </row>
    <row r="729">
      <c r="B729" s="4"/>
      <c r="D729" s="4"/>
      <c r="G729" s="23"/>
      <c r="H729" s="24"/>
    </row>
    <row r="730">
      <c r="B730" s="4"/>
      <c r="D730" s="4"/>
      <c r="G730" s="23"/>
      <c r="H730" s="24"/>
    </row>
    <row r="731">
      <c r="B731" s="4"/>
      <c r="D731" s="4"/>
      <c r="G731" s="23"/>
      <c r="H731" s="24"/>
    </row>
    <row r="732">
      <c r="B732" s="4"/>
      <c r="D732" s="4"/>
      <c r="G732" s="23"/>
      <c r="H732" s="24"/>
    </row>
    <row r="733">
      <c r="B733" s="4"/>
      <c r="D733" s="4"/>
      <c r="G733" s="23"/>
      <c r="H733" s="24"/>
    </row>
    <row r="734">
      <c r="B734" s="4"/>
      <c r="D734" s="4"/>
      <c r="G734" s="23"/>
      <c r="H734" s="24"/>
    </row>
    <row r="735">
      <c r="B735" s="4"/>
      <c r="D735" s="4"/>
      <c r="G735" s="23"/>
      <c r="H735" s="24"/>
    </row>
    <row r="736">
      <c r="B736" s="4"/>
      <c r="D736" s="4"/>
      <c r="G736" s="23"/>
      <c r="H736" s="24"/>
    </row>
    <row r="737">
      <c r="B737" s="4"/>
      <c r="D737" s="4"/>
      <c r="G737" s="23"/>
      <c r="H737" s="24"/>
    </row>
    <row r="738">
      <c r="B738" s="4"/>
      <c r="D738" s="4"/>
      <c r="G738" s="23"/>
      <c r="H738" s="24"/>
    </row>
    <row r="739">
      <c r="B739" s="4"/>
      <c r="D739" s="4"/>
      <c r="G739" s="23"/>
      <c r="H739" s="24"/>
    </row>
    <row r="740">
      <c r="B740" s="4"/>
      <c r="D740" s="4"/>
      <c r="G740" s="23"/>
      <c r="H740" s="24"/>
    </row>
    <row r="741">
      <c r="B741" s="4"/>
      <c r="D741" s="4"/>
      <c r="G741" s="23"/>
      <c r="H741" s="24"/>
    </row>
    <row r="742">
      <c r="B742" s="4"/>
      <c r="D742" s="4"/>
      <c r="G742" s="23"/>
      <c r="H742" s="24"/>
    </row>
    <row r="743">
      <c r="B743" s="4"/>
      <c r="D743" s="4"/>
      <c r="G743" s="23"/>
      <c r="H743" s="24"/>
    </row>
    <row r="744">
      <c r="B744" s="4"/>
      <c r="D744" s="4"/>
      <c r="G744" s="23"/>
      <c r="H744" s="24"/>
    </row>
    <row r="745">
      <c r="B745" s="4"/>
      <c r="D745" s="4"/>
      <c r="G745" s="23"/>
      <c r="H745" s="24"/>
    </row>
    <row r="746">
      <c r="B746" s="4"/>
      <c r="D746" s="4"/>
      <c r="G746" s="23"/>
      <c r="H746" s="24"/>
    </row>
    <row r="747">
      <c r="B747" s="4"/>
      <c r="D747" s="4"/>
      <c r="G747" s="23"/>
      <c r="H747" s="24"/>
    </row>
    <row r="748">
      <c r="B748" s="4"/>
      <c r="D748" s="4"/>
      <c r="G748" s="23"/>
      <c r="H748" s="24"/>
    </row>
    <row r="749">
      <c r="B749" s="4"/>
      <c r="D749" s="4"/>
      <c r="G749" s="23"/>
      <c r="H749" s="24"/>
    </row>
    <row r="750">
      <c r="B750" s="4"/>
      <c r="D750" s="4"/>
      <c r="G750" s="23"/>
      <c r="H750" s="24"/>
    </row>
    <row r="751">
      <c r="B751" s="4"/>
      <c r="D751" s="4"/>
      <c r="G751" s="23"/>
      <c r="H751" s="24"/>
    </row>
    <row r="752">
      <c r="B752" s="4"/>
      <c r="D752" s="4"/>
      <c r="G752" s="23"/>
      <c r="H752" s="24"/>
    </row>
    <row r="753">
      <c r="B753" s="4"/>
      <c r="D753" s="4"/>
      <c r="G753" s="23"/>
      <c r="H753" s="24"/>
    </row>
    <row r="754">
      <c r="B754" s="4"/>
      <c r="D754" s="4"/>
      <c r="G754" s="23"/>
      <c r="H754" s="24"/>
    </row>
    <row r="755">
      <c r="B755" s="4"/>
      <c r="D755" s="4"/>
      <c r="G755" s="23"/>
      <c r="H755" s="24"/>
    </row>
    <row r="756">
      <c r="B756" s="4"/>
      <c r="D756" s="4"/>
      <c r="G756" s="23"/>
      <c r="H756" s="24"/>
    </row>
    <row r="757">
      <c r="B757" s="4"/>
      <c r="D757" s="4"/>
      <c r="G757" s="23"/>
      <c r="H757" s="24"/>
    </row>
    <row r="758">
      <c r="B758" s="4"/>
      <c r="D758" s="4"/>
      <c r="G758" s="23"/>
      <c r="H758" s="24"/>
    </row>
    <row r="759">
      <c r="B759" s="4"/>
      <c r="D759" s="4"/>
      <c r="G759" s="23"/>
      <c r="H759" s="24"/>
    </row>
    <row r="760">
      <c r="B760" s="4"/>
      <c r="D760" s="4"/>
      <c r="G760" s="23"/>
      <c r="H760" s="24"/>
    </row>
    <row r="761">
      <c r="B761" s="4"/>
      <c r="D761" s="4"/>
      <c r="G761" s="23"/>
      <c r="H761" s="24"/>
    </row>
    <row r="762">
      <c r="B762" s="4"/>
      <c r="D762" s="4"/>
      <c r="G762" s="23"/>
      <c r="H762" s="24"/>
    </row>
    <row r="763">
      <c r="B763" s="4"/>
      <c r="D763" s="4"/>
      <c r="G763" s="23"/>
      <c r="H763" s="24"/>
    </row>
    <row r="764">
      <c r="B764" s="4"/>
      <c r="D764" s="4"/>
      <c r="G764" s="23"/>
      <c r="H764" s="24"/>
    </row>
    <row r="765">
      <c r="B765" s="4"/>
      <c r="D765" s="4"/>
      <c r="G765" s="23"/>
      <c r="H765" s="24"/>
    </row>
    <row r="766">
      <c r="B766" s="4"/>
      <c r="D766" s="4"/>
      <c r="G766" s="23"/>
      <c r="H766" s="24"/>
    </row>
    <row r="767">
      <c r="B767" s="4"/>
      <c r="D767" s="4"/>
      <c r="G767" s="23"/>
      <c r="H767" s="24"/>
    </row>
    <row r="768">
      <c r="B768" s="4"/>
      <c r="D768" s="4"/>
      <c r="G768" s="23"/>
      <c r="H768" s="24"/>
    </row>
    <row r="769">
      <c r="B769" s="4"/>
      <c r="D769" s="4"/>
      <c r="G769" s="23"/>
      <c r="H769" s="24"/>
    </row>
    <row r="770">
      <c r="B770" s="4"/>
      <c r="D770" s="4"/>
      <c r="G770" s="23"/>
      <c r="H770" s="24"/>
    </row>
    <row r="771">
      <c r="B771" s="4"/>
      <c r="D771" s="4"/>
      <c r="G771" s="23"/>
      <c r="H771" s="24"/>
    </row>
    <row r="772">
      <c r="B772" s="4"/>
      <c r="D772" s="4"/>
      <c r="G772" s="23"/>
      <c r="H772" s="24"/>
    </row>
    <row r="773">
      <c r="B773" s="4"/>
      <c r="D773" s="4"/>
      <c r="G773" s="23"/>
      <c r="H773" s="24"/>
    </row>
    <row r="774">
      <c r="B774" s="4"/>
      <c r="D774" s="4"/>
      <c r="G774" s="23"/>
      <c r="H774" s="24"/>
    </row>
    <row r="775">
      <c r="B775" s="4"/>
      <c r="D775" s="4"/>
      <c r="G775" s="23"/>
      <c r="H775" s="24"/>
    </row>
    <row r="776">
      <c r="B776" s="4"/>
      <c r="D776" s="4"/>
      <c r="G776" s="23"/>
      <c r="H776" s="24"/>
    </row>
    <row r="777">
      <c r="B777" s="4"/>
      <c r="D777" s="4"/>
      <c r="G777" s="23"/>
      <c r="H777" s="24"/>
    </row>
    <row r="778">
      <c r="B778" s="4"/>
      <c r="D778" s="4"/>
      <c r="G778" s="23"/>
      <c r="H778" s="24"/>
    </row>
    <row r="779">
      <c r="B779" s="4"/>
      <c r="D779" s="4"/>
      <c r="G779" s="23"/>
      <c r="H779" s="24"/>
    </row>
    <row r="780">
      <c r="B780" s="4"/>
      <c r="D780" s="4"/>
      <c r="G780" s="23"/>
      <c r="H780" s="24"/>
    </row>
    <row r="781">
      <c r="B781" s="4"/>
      <c r="D781" s="4"/>
      <c r="G781" s="23"/>
      <c r="H781" s="24"/>
    </row>
    <row r="782">
      <c r="B782" s="4"/>
      <c r="D782" s="4"/>
      <c r="G782" s="23"/>
      <c r="H782" s="24"/>
    </row>
    <row r="783">
      <c r="B783" s="4"/>
      <c r="D783" s="4"/>
      <c r="G783" s="23"/>
      <c r="H783" s="24"/>
    </row>
    <row r="784">
      <c r="B784" s="4"/>
      <c r="D784" s="4"/>
      <c r="G784" s="23"/>
      <c r="H784" s="24"/>
    </row>
    <row r="785">
      <c r="B785" s="4"/>
      <c r="D785" s="4"/>
      <c r="G785" s="23"/>
      <c r="H785" s="24"/>
    </row>
    <row r="786">
      <c r="B786" s="4"/>
      <c r="D786" s="4"/>
      <c r="G786" s="23"/>
      <c r="H786" s="24"/>
    </row>
    <row r="787">
      <c r="B787" s="4"/>
      <c r="D787" s="4"/>
      <c r="G787" s="23"/>
      <c r="H787" s="24"/>
    </row>
    <row r="788">
      <c r="B788" s="4"/>
      <c r="D788" s="4"/>
      <c r="G788" s="23"/>
      <c r="H788" s="24"/>
    </row>
    <row r="789">
      <c r="B789" s="4"/>
      <c r="D789" s="4"/>
      <c r="G789" s="23"/>
      <c r="H789" s="24"/>
    </row>
    <row r="790">
      <c r="B790" s="4"/>
      <c r="D790" s="4"/>
      <c r="G790" s="23"/>
      <c r="H790" s="24"/>
    </row>
    <row r="791">
      <c r="B791" s="4"/>
      <c r="D791" s="4"/>
      <c r="G791" s="23"/>
      <c r="H791" s="24"/>
    </row>
    <row r="792">
      <c r="B792" s="4"/>
      <c r="D792" s="4"/>
      <c r="G792" s="23"/>
      <c r="H792" s="24"/>
    </row>
    <row r="793">
      <c r="B793" s="4"/>
      <c r="D793" s="4"/>
      <c r="G793" s="23"/>
      <c r="H793" s="24"/>
    </row>
    <row r="794">
      <c r="B794" s="4"/>
      <c r="D794" s="4"/>
      <c r="G794" s="23"/>
      <c r="H794" s="24"/>
    </row>
    <row r="795">
      <c r="B795" s="4"/>
      <c r="D795" s="4"/>
      <c r="G795" s="23"/>
      <c r="H795" s="24"/>
    </row>
    <row r="796">
      <c r="B796" s="4"/>
      <c r="D796" s="4"/>
      <c r="G796" s="23"/>
      <c r="H796" s="24"/>
    </row>
    <row r="797">
      <c r="B797" s="4"/>
      <c r="D797" s="4"/>
      <c r="G797" s="23"/>
      <c r="H797" s="24"/>
    </row>
    <row r="798">
      <c r="B798" s="4"/>
      <c r="D798" s="4"/>
      <c r="G798" s="23"/>
      <c r="H798" s="24"/>
    </row>
    <row r="799">
      <c r="B799" s="4"/>
      <c r="D799" s="4"/>
      <c r="G799" s="23"/>
      <c r="H799" s="24"/>
    </row>
    <row r="800">
      <c r="B800" s="4"/>
      <c r="D800" s="4"/>
      <c r="G800" s="23"/>
      <c r="H800" s="24"/>
    </row>
    <row r="801">
      <c r="B801" s="4"/>
      <c r="D801" s="4"/>
      <c r="G801" s="23"/>
      <c r="H801" s="24"/>
    </row>
    <row r="802">
      <c r="B802" s="4"/>
      <c r="D802" s="4"/>
      <c r="G802" s="23"/>
      <c r="H802" s="24"/>
    </row>
    <row r="803">
      <c r="B803" s="4"/>
      <c r="D803" s="4"/>
      <c r="G803" s="23"/>
      <c r="H803" s="24"/>
    </row>
    <row r="804">
      <c r="B804" s="4"/>
      <c r="D804" s="4"/>
      <c r="G804" s="23"/>
      <c r="H804" s="24"/>
    </row>
    <row r="805">
      <c r="B805" s="4"/>
      <c r="D805" s="4"/>
      <c r="G805" s="23"/>
      <c r="H805" s="24"/>
    </row>
    <row r="806">
      <c r="B806" s="4"/>
      <c r="D806" s="4"/>
      <c r="G806" s="23"/>
      <c r="H806" s="24"/>
    </row>
    <row r="807">
      <c r="B807" s="4"/>
      <c r="D807" s="4"/>
      <c r="G807" s="23"/>
      <c r="H807" s="24"/>
    </row>
    <row r="808">
      <c r="B808" s="4"/>
      <c r="D808" s="4"/>
      <c r="G808" s="23"/>
      <c r="H808" s="24"/>
    </row>
    <row r="809">
      <c r="B809" s="4"/>
      <c r="D809" s="4"/>
      <c r="G809" s="23"/>
      <c r="H809" s="24"/>
    </row>
    <row r="810">
      <c r="B810" s="4"/>
      <c r="D810" s="4"/>
      <c r="G810" s="23"/>
      <c r="H810" s="24"/>
    </row>
    <row r="811">
      <c r="B811" s="4"/>
      <c r="D811" s="4"/>
      <c r="G811" s="23"/>
      <c r="H811" s="24"/>
    </row>
    <row r="812">
      <c r="B812" s="4"/>
      <c r="D812" s="4"/>
      <c r="G812" s="23"/>
      <c r="H812" s="24"/>
    </row>
    <row r="813">
      <c r="B813" s="4"/>
      <c r="D813" s="4"/>
      <c r="G813" s="23"/>
      <c r="H813" s="24"/>
    </row>
    <row r="814">
      <c r="B814" s="4"/>
      <c r="D814" s="4"/>
      <c r="G814" s="23"/>
      <c r="H814" s="24"/>
    </row>
    <row r="815">
      <c r="B815" s="4"/>
      <c r="D815" s="4"/>
      <c r="G815" s="23"/>
      <c r="H815" s="24"/>
    </row>
    <row r="816">
      <c r="B816" s="4"/>
      <c r="D816" s="4"/>
      <c r="G816" s="23"/>
      <c r="H816" s="24"/>
    </row>
    <row r="817">
      <c r="B817" s="4"/>
      <c r="D817" s="4"/>
      <c r="G817" s="23"/>
      <c r="H817" s="24"/>
    </row>
    <row r="818">
      <c r="B818" s="4"/>
      <c r="D818" s="4"/>
      <c r="G818" s="23"/>
      <c r="H818" s="24"/>
    </row>
    <row r="819">
      <c r="B819" s="4"/>
      <c r="D819" s="4"/>
      <c r="G819" s="23"/>
      <c r="H819" s="24"/>
    </row>
    <row r="820">
      <c r="B820" s="4"/>
      <c r="D820" s="4"/>
      <c r="G820" s="23"/>
      <c r="H820" s="24"/>
    </row>
    <row r="821">
      <c r="B821" s="4"/>
      <c r="D821" s="4"/>
      <c r="G821" s="23"/>
      <c r="H821" s="24"/>
    </row>
    <row r="822">
      <c r="B822" s="4"/>
      <c r="D822" s="4"/>
      <c r="G822" s="23"/>
      <c r="H822" s="24"/>
    </row>
    <row r="823">
      <c r="B823" s="4"/>
      <c r="D823" s="4"/>
      <c r="G823" s="23"/>
      <c r="H823" s="24"/>
    </row>
    <row r="824">
      <c r="B824" s="4"/>
      <c r="D824" s="4"/>
      <c r="G824" s="23"/>
      <c r="H824" s="24"/>
    </row>
    <row r="825">
      <c r="B825" s="4"/>
      <c r="D825" s="4"/>
      <c r="G825" s="23"/>
      <c r="H825" s="24"/>
    </row>
    <row r="826">
      <c r="B826" s="4"/>
      <c r="D826" s="4"/>
      <c r="G826" s="23"/>
      <c r="H826" s="24"/>
    </row>
    <row r="827">
      <c r="B827" s="4"/>
      <c r="D827" s="4"/>
      <c r="G827" s="23"/>
      <c r="H827" s="24"/>
    </row>
    <row r="828">
      <c r="B828" s="4"/>
      <c r="D828" s="4"/>
      <c r="G828" s="23"/>
      <c r="H828" s="24"/>
    </row>
    <row r="829">
      <c r="B829" s="4"/>
      <c r="D829" s="4"/>
      <c r="G829" s="23"/>
      <c r="H829" s="24"/>
    </row>
    <row r="830">
      <c r="B830" s="4"/>
      <c r="D830" s="4"/>
      <c r="G830" s="23"/>
      <c r="H830" s="24"/>
    </row>
    <row r="831">
      <c r="B831" s="4"/>
      <c r="D831" s="4"/>
      <c r="G831" s="23"/>
      <c r="H831" s="24"/>
    </row>
    <row r="832">
      <c r="B832" s="4"/>
      <c r="D832" s="4"/>
      <c r="G832" s="23"/>
      <c r="H832" s="24"/>
    </row>
    <row r="833">
      <c r="B833" s="4"/>
      <c r="D833" s="4"/>
      <c r="G833" s="23"/>
      <c r="H833" s="24"/>
    </row>
    <row r="834">
      <c r="B834" s="4"/>
      <c r="D834" s="4"/>
      <c r="G834" s="23"/>
      <c r="H834" s="24"/>
    </row>
    <row r="835">
      <c r="B835" s="4"/>
      <c r="D835" s="4"/>
      <c r="G835" s="23"/>
      <c r="H835" s="24"/>
    </row>
    <row r="836">
      <c r="B836" s="4"/>
      <c r="D836" s="4"/>
      <c r="G836" s="23"/>
      <c r="H836" s="24"/>
    </row>
    <row r="837">
      <c r="B837" s="4"/>
      <c r="D837" s="4"/>
      <c r="G837" s="23"/>
      <c r="H837" s="24"/>
    </row>
    <row r="838">
      <c r="B838" s="4"/>
      <c r="D838" s="4"/>
      <c r="G838" s="23"/>
      <c r="H838" s="24"/>
    </row>
    <row r="839">
      <c r="B839" s="4"/>
      <c r="D839" s="4"/>
      <c r="G839" s="23"/>
      <c r="H839" s="24"/>
    </row>
    <row r="840">
      <c r="B840" s="4"/>
      <c r="D840" s="4"/>
      <c r="G840" s="23"/>
      <c r="H840" s="24"/>
    </row>
    <row r="841">
      <c r="B841" s="4"/>
      <c r="D841" s="4"/>
      <c r="G841" s="23"/>
      <c r="H841" s="24"/>
    </row>
    <row r="842">
      <c r="B842" s="4"/>
      <c r="D842" s="4"/>
      <c r="G842" s="23"/>
      <c r="H842" s="24"/>
    </row>
    <row r="843">
      <c r="B843" s="4"/>
      <c r="D843" s="4"/>
      <c r="G843" s="23"/>
      <c r="H843" s="24"/>
    </row>
    <row r="844">
      <c r="B844" s="4"/>
      <c r="D844" s="4"/>
      <c r="G844" s="23"/>
      <c r="H844" s="24"/>
    </row>
    <row r="845">
      <c r="B845" s="4"/>
      <c r="D845" s="4"/>
      <c r="G845" s="23"/>
      <c r="H845" s="24"/>
    </row>
    <row r="846">
      <c r="B846" s="4"/>
      <c r="D846" s="4"/>
      <c r="G846" s="23"/>
      <c r="H846" s="24"/>
    </row>
    <row r="847">
      <c r="B847" s="4"/>
      <c r="D847" s="4"/>
      <c r="G847" s="23"/>
      <c r="H847" s="24"/>
    </row>
    <row r="848">
      <c r="B848" s="4"/>
      <c r="D848" s="4"/>
      <c r="G848" s="23"/>
      <c r="H848" s="24"/>
    </row>
    <row r="849">
      <c r="B849" s="4"/>
      <c r="D849" s="4"/>
      <c r="G849" s="23"/>
      <c r="H849" s="24"/>
    </row>
    <row r="850">
      <c r="B850" s="4"/>
      <c r="D850" s="4"/>
      <c r="G850" s="23"/>
      <c r="H850" s="24"/>
    </row>
    <row r="851">
      <c r="B851" s="4"/>
      <c r="D851" s="4"/>
      <c r="G851" s="23"/>
      <c r="H851" s="24"/>
    </row>
    <row r="852">
      <c r="B852" s="4"/>
      <c r="D852" s="4"/>
      <c r="G852" s="23"/>
      <c r="H852" s="24"/>
    </row>
    <row r="853">
      <c r="B853" s="4"/>
      <c r="D853" s="4"/>
      <c r="G853" s="23"/>
      <c r="H853" s="24"/>
    </row>
    <row r="854">
      <c r="B854" s="4"/>
      <c r="D854" s="4"/>
      <c r="G854" s="23"/>
      <c r="H854" s="24"/>
    </row>
    <row r="855">
      <c r="B855" s="4"/>
      <c r="D855" s="4"/>
      <c r="G855" s="23"/>
      <c r="H855" s="24"/>
    </row>
    <row r="856">
      <c r="B856" s="4"/>
      <c r="D856" s="4"/>
      <c r="G856" s="23"/>
      <c r="H856" s="24"/>
    </row>
    <row r="857">
      <c r="B857" s="4"/>
      <c r="D857" s="4"/>
      <c r="G857" s="23"/>
      <c r="H857" s="24"/>
    </row>
    <row r="858">
      <c r="B858" s="4"/>
      <c r="D858" s="4"/>
      <c r="G858" s="23"/>
      <c r="H858" s="24"/>
    </row>
    <row r="859">
      <c r="B859" s="4"/>
      <c r="D859" s="4"/>
      <c r="G859" s="23"/>
      <c r="H859" s="24"/>
    </row>
    <row r="860">
      <c r="B860" s="4"/>
      <c r="D860" s="4"/>
      <c r="G860" s="23"/>
      <c r="H860" s="24"/>
    </row>
    <row r="861">
      <c r="B861" s="4"/>
      <c r="D861" s="4"/>
      <c r="G861" s="23"/>
      <c r="H861" s="24"/>
    </row>
    <row r="862">
      <c r="B862" s="4"/>
      <c r="D862" s="4"/>
      <c r="G862" s="23"/>
      <c r="H862" s="24"/>
    </row>
    <row r="863">
      <c r="B863" s="4"/>
      <c r="D863" s="4"/>
      <c r="G863" s="23"/>
      <c r="H863" s="24"/>
    </row>
    <row r="864">
      <c r="B864" s="4"/>
      <c r="D864" s="4"/>
      <c r="G864" s="23"/>
      <c r="H864" s="24"/>
    </row>
    <row r="865">
      <c r="B865" s="4"/>
      <c r="D865" s="4"/>
      <c r="G865" s="23"/>
      <c r="H865" s="24"/>
    </row>
    <row r="866">
      <c r="B866" s="4"/>
      <c r="D866" s="4"/>
      <c r="G866" s="23"/>
      <c r="H866" s="24"/>
    </row>
    <row r="867">
      <c r="B867" s="4"/>
      <c r="D867" s="4"/>
      <c r="G867" s="23"/>
      <c r="H867" s="24"/>
    </row>
    <row r="868">
      <c r="B868" s="4"/>
      <c r="D868" s="4"/>
      <c r="G868" s="23"/>
      <c r="H868" s="24"/>
    </row>
    <row r="869">
      <c r="B869" s="4"/>
      <c r="D869" s="4"/>
      <c r="G869" s="23"/>
      <c r="H869" s="24"/>
    </row>
    <row r="870">
      <c r="B870" s="4"/>
      <c r="D870" s="4"/>
      <c r="G870" s="23"/>
      <c r="H870" s="24"/>
    </row>
    <row r="871">
      <c r="B871" s="4"/>
      <c r="D871" s="4"/>
      <c r="G871" s="23"/>
      <c r="H871" s="24"/>
    </row>
    <row r="872">
      <c r="B872" s="4"/>
      <c r="D872" s="4"/>
      <c r="G872" s="23"/>
      <c r="H872" s="24"/>
    </row>
    <row r="873">
      <c r="B873" s="4"/>
      <c r="D873" s="4"/>
      <c r="G873" s="23"/>
      <c r="H873" s="24"/>
    </row>
    <row r="874">
      <c r="B874" s="4"/>
      <c r="D874" s="4"/>
      <c r="G874" s="23"/>
      <c r="H874" s="24"/>
    </row>
    <row r="875">
      <c r="B875" s="4"/>
      <c r="D875" s="4"/>
      <c r="G875" s="23"/>
      <c r="H875" s="24"/>
    </row>
    <row r="876">
      <c r="B876" s="4"/>
      <c r="D876" s="4"/>
      <c r="G876" s="23"/>
      <c r="H876" s="24"/>
    </row>
    <row r="877">
      <c r="B877" s="4"/>
      <c r="D877" s="4"/>
      <c r="G877" s="23"/>
      <c r="H877" s="24"/>
    </row>
    <row r="878">
      <c r="B878" s="4"/>
      <c r="D878" s="4"/>
      <c r="G878" s="23"/>
      <c r="H878" s="24"/>
    </row>
    <row r="879">
      <c r="B879" s="4"/>
      <c r="D879" s="4"/>
      <c r="G879" s="23"/>
      <c r="H879" s="24"/>
    </row>
    <row r="880">
      <c r="B880" s="4"/>
      <c r="D880" s="4"/>
      <c r="G880" s="23"/>
      <c r="H880" s="24"/>
    </row>
    <row r="881">
      <c r="B881" s="4"/>
      <c r="D881" s="4"/>
      <c r="G881" s="23"/>
      <c r="H881" s="24"/>
    </row>
    <row r="882">
      <c r="B882" s="4"/>
      <c r="D882" s="4"/>
      <c r="G882" s="23"/>
      <c r="H882" s="24"/>
    </row>
    <row r="883">
      <c r="B883" s="4"/>
      <c r="D883" s="4"/>
      <c r="G883" s="23"/>
      <c r="H883" s="24"/>
    </row>
    <row r="884">
      <c r="B884" s="4"/>
      <c r="D884" s="4"/>
      <c r="G884" s="23"/>
      <c r="H884" s="24"/>
    </row>
    <row r="885">
      <c r="B885" s="4"/>
      <c r="D885" s="4"/>
      <c r="G885" s="23"/>
      <c r="H885" s="24"/>
    </row>
    <row r="886">
      <c r="B886" s="4"/>
      <c r="D886" s="4"/>
      <c r="G886" s="23"/>
      <c r="H886" s="24"/>
    </row>
    <row r="887">
      <c r="B887" s="4"/>
      <c r="D887" s="4"/>
      <c r="G887" s="23"/>
      <c r="H887" s="24"/>
    </row>
    <row r="888">
      <c r="B888" s="4"/>
      <c r="D888" s="4"/>
      <c r="G888" s="23"/>
      <c r="H888" s="24"/>
    </row>
    <row r="889">
      <c r="B889" s="4"/>
      <c r="D889" s="4"/>
      <c r="G889" s="23"/>
      <c r="H889" s="24"/>
    </row>
    <row r="890">
      <c r="B890" s="4"/>
      <c r="D890" s="4"/>
      <c r="G890" s="23"/>
      <c r="H890" s="24"/>
    </row>
    <row r="891">
      <c r="B891" s="4"/>
      <c r="D891" s="4"/>
      <c r="G891" s="23"/>
      <c r="H891" s="24"/>
    </row>
    <row r="892">
      <c r="B892" s="4"/>
      <c r="D892" s="4"/>
      <c r="G892" s="23"/>
      <c r="H892" s="24"/>
    </row>
    <row r="893">
      <c r="B893" s="4"/>
      <c r="D893" s="4"/>
      <c r="G893" s="23"/>
      <c r="H893" s="24"/>
    </row>
    <row r="894">
      <c r="B894" s="4"/>
      <c r="D894" s="4"/>
      <c r="G894" s="23"/>
      <c r="H894" s="24"/>
    </row>
    <row r="895">
      <c r="B895" s="4"/>
      <c r="D895" s="4"/>
      <c r="G895" s="23"/>
      <c r="H895" s="24"/>
    </row>
    <row r="896">
      <c r="B896" s="4"/>
      <c r="D896" s="4"/>
      <c r="G896" s="23"/>
      <c r="H896" s="24"/>
    </row>
    <row r="897">
      <c r="B897" s="4"/>
      <c r="D897" s="4"/>
      <c r="G897" s="23"/>
      <c r="H897" s="24"/>
    </row>
    <row r="898">
      <c r="B898" s="4"/>
      <c r="D898" s="4"/>
      <c r="G898" s="23"/>
      <c r="H898" s="24"/>
    </row>
    <row r="899">
      <c r="B899" s="4"/>
      <c r="D899" s="4"/>
      <c r="G899" s="23"/>
      <c r="H899" s="24"/>
    </row>
    <row r="900">
      <c r="B900" s="4"/>
      <c r="D900" s="4"/>
      <c r="G900" s="23"/>
      <c r="H900" s="24"/>
    </row>
    <row r="901">
      <c r="B901" s="4"/>
      <c r="D901" s="4"/>
      <c r="G901" s="23"/>
      <c r="H901" s="24"/>
    </row>
    <row r="902">
      <c r="B902" s="4"/>
      <c r="D902" s="4"/>
      <c r="G902" s="23"/>
      <c r="H902" s="24"/>
    </row>
    <row r="903">
      <c r="B903" s="4"/>
      <c r="D903" s="4"/>
      <c r="G903" s="23"/>
      <c r="H903" s="24"/>
    </row>
    <row r="904">
      <c r="B904" s="4"/>
      <c r="D904" s="4"/>
      <c r="G904" s="23"/>
      <c r="H904" s="24"/>
    </row>
    <row r="905">
      <c r="B905" s="4"/>
      <c r="D905" s="4"/>
      <c r="G905" s="23"/>
      <c r="H905" s="24"/>
    </row>
    <row r="906">
      <c r="B906" s="4"/>
      <c r="D906" s="4"/>
      <c r="G906" s="23"/>
      <c r="H906" s="24"/>
    </row>
    <row r="907">
      <c r="B907" s="4"/>
      <c r="D907" s="4"/>
      <c r="G907" s="23"/>
      <c r="H907" s="24"/>
    </row>
    <row r="908">
      <c r="B908" s="4"/>
      <c r="D908" s="4"/>
      <c r="G908" s="23"/>
      <c r="H908" s="24"/>
    </row>
    <row r="909">
      <c r="B909" s="4"/>
      <c r="D909" s="4"/>
      <c r="G909" s="23"/>
      <c r="H909" s="24"/>
    </row>
    <row r="910">
      <c r="B910" s="4"/>
      <c r="D910" s="4"/>
      <c r="G910" s="23"/>
      <c r="H910" s="24"/>
    </row>
    <row r="911">
      <c r="B911" s="4"/>
      <c r="D911" s="4"/>
      <c r="G911" s="23"/>
      <c r="H911" s="24"/>
    </row>
    <row r="912">
      <c r="B912" s="4"/>
      <c r="D912" s="4"/>
      <c r="G912" s="23"/>
      <c r="H912" s="24"/>
    </row>
    <row r="913">
      <c r="B913" s="4"/>
      <c r="D913" s="4"/>
      <c r="G913" s="23"/>
      <c r="H913" s="24"/>
    </row>
    <row r="914">
      <c r="B914" s="4"/>
      <c r="D914" s="4"/>
      <c r="G914" s="23"/>
      <c r="H914" s="24"/>
    </row>
    <row r="915">
      <c r="B915" s="4"/>
      <c r="D915" s="4"/>
      <c r="G915" s="23"/>
      <c r="H915" s="24"/>
    </row>
    <row r="916">
      <c r="B916" s="4"/>
      <c r="D916" s="4"/>
      <c r="G916" s="23"/>
      <c r="H916" s="24"/>
    </row>
    <row r="917">
      <c r="B917" s="4"/>
      <c r="D917" s="4"/>
      <c r="G917" s="23"/>
      <c r="H917" s="24"/>
    </row>
    <row r="918">
      <c r="B918" s="4"/>
      <c r="D918" s="4"/>
      <c r="G918" s="23"/>
      <c r="H918" s="24"/>
    </row>
    <row r="919">
      <c r="B919" s="4"/>
      <c r="D919" s="4"/>
      <c r="G919" s="23"/>
      <c r="H919" s="24"/>
    </row>
    <row r="920">
      <c r="B920" s="4"/>
      <c r="D920" s="4"/>
      <c r="G920" s="23"/>
      <c r="H920" s="24"/>
    </row>
    <row r="921">
      <c r="B921" s="4"/>
      <c r="D921" s="4"/>
      <c r="G921" s="23"/>
      <c r="H921" s="24"/>
    </row>
    <row r="922">
      <c r="B922" s="4"/>
      <c r="D922" s="4"/>
      <c r="G922" s="23"/>
      <c r="H922" s="24"/>
    </row>
    <row r="923">
      <c r="B923" s="4"/>
      <c r="D923" s="4"/>
      <c r="G923" s="23"/>
      <c r="H923" s="24"/>
    </row>
    <row r="924">
      <c r="B924" s="4"/>
      <c r="D924" s="4"/>
      <c r="G924" s="23"/>
      <c r="H924" s="24"/>
    </row>
    <row r="925">
      <c r="B925" s="4"/>
      <c r="D925" s="4"/>
      <c r="G925" s="23"/>
      <c r="H925" s="24"/>
    </row>
    <row r="926">
      <c r="B926" s="4"/>
      <c r="D926" s="4"/>
      <c r="G926" s="23"/>
      <c r="H926" s="24"/>
    </row>
    <row r="927">
      <c r="B927" s="4"/>
      <c r="D927" s="4"/>
      <c r="G927" s="23"/>
      <c r="H927" s="24"/>
    </row>
    <row r="928">
      <c r="B928" s="4"/>
      <c r="D928" s="4"/>
      <c r="G928" s="23"/>
      <c r="H928" s="24"/>
    </row>
    <row r="929">
      <c r="B929" s="4"/>
      <c r="D929" s="4"/>
      <c r="G929" s="23"/>
      <c r="H929" s="24"/>
    </row>
    <row r="930">
      <c r="B930" s="4"/>
      <c r="D930" s="4"/>
      <c r="G930" s="23"/>
      <c r="H930" s="24"/>
    </row>
    <row r="931">
      <c r="B931" s="4"/>
      <c r="D931" s="4"/>
      <c r="G931" s="23"/>
      <c r="H931" s="24"/>
    </row>
    <row r="932">
      <c r="B932" s="4"/>
      <c r="D932" s="4"/>
      <c r="G932" s="23"/>
      <c r="H932" s="24"/>
    </row>
    <row r="933">
      <c r="B933" s="4"/>
      <c r="D933" s="4"/>
      <c r="G933" s="23"/>
      <c r="H933" s="24"/>
    </row>
    <row r="934">
      <c r="B934" s="4"/>
      <c r="D934" s="4"/>
      <c r="G934" s="23"/>
      <c r="H934" s="24"/>
    </row>
    <row r="935">
      <c r="B935" s="4"/>
      <c r="D935" s="4"/>
      <c r="G935" s="23"/>
      <c r="H935" s="24"/>
    </row>
    <row r="936">
      <c r="B936" s="4"/>
      <c r="D936" s="4"/>
      <c r="G936" s="23"/>
      <c r="H936" s="24"/>
    </row>
    <row r="937">
      <c r="B937" s="4"/>
      <c r="D937" s="4"/>
      <c r="G937" s="23"/>
      <c r="H937" s="24"/>
    </row>
    <row r="938">
      <c r="B938" s="4"/>
      <c r="D938" s="4"/>
      <c r="G938" s="23"/>
      <c r="H938" s="24"/>
    </row>
    <row r="939">
      <c r="B939" s="4"/>
      <c r="D939" s="4"/>
      <c r="G939" s="23"/>
      <c r="H939" s="24"/>
    </row>
    <row r="940">
      <c r="B940" s="4"/>
      <c r="D940" s="4"/>
      <c r="G940" s="23"/>
      <c r="H940" s="24"/>
    </row>
    <row r="941">
      <c r="B941" s="4"/>
      <c r="D941" s="4"/>
      <c r="G941" s="23"/>
      <c r="H941" s="24"/>
    </row>
    <row r="942">
      <c r="B942" s="4"/>
      <c r="D942" s="4"/>
      <c r="G942" s="23"/>
      <c r="H942" s="24"/>
    </row>
    <row r="943">
      <c r="B943" s="4"/>
      <c r="D943" s="4"/>
      <c r="G943" s="23"/>
      <c r="H943" s="24"/>
    </row>
    <row r="944">
      <c r="B944" s="4"/>
      <c r="D944" s="4"/>
      <c r="G944" s="23"/>
      <c r="H944" s="24"/>
    </row>
    <row r="945">
      <c r="B945" s="4"/>
      <c r="D945" s="4"/>
      <c r="G945" s="23"/>
      <c r="H945" s="24"/>
    </row>
    <row r="946">
      <c r="B946" s="4"/>
      <c r="D946" s="4"/>
      <c r="G946" s="23"/>
      <c r="H946" s="24"/>
    </row>
    <row r="947">
      <c r="B947" s="4"/>
      <c r="D947" s="4"/>
      <c r="G947" s="23"/>
      <c r="H947" s="24"/>
    </row>
    <row r="948">
      <c r="B948" s="4"/>
      <c r="D948" s="4"/>
      <c r="G948" s="23"/>
      <c r="H948" s="24"/>
    </row>
    <row r="949">
      <c r="B949" s="4"/>
      <c r="D949" s="4"/>
      <c r="G949" s="23"/>
      <c r="H949" s="24"/>
    </row>
    <row r="950">
      <c r="B950" s="4"/>
      <c r="D950" s="4"/>
      <c r="G950" s="23"/>
      <c r="H950" s="24"/>
    </row>
    <row r="951">
      <c r="B951" s="4"/>
      <c r="D951" s="4"/>
      <c r="G951" s="23"/>
      <c r="H951" s="24"/>
    </row>
    <row r="952">
      <c r="B952" s="4"/>
      <c r="D952" s="4"/>
      <c r="G952" s="23"/>
      <c r="H952" s="24"/>
    </row>
    <row r="953">
      <c r="B953" s="4"/>
      <c r="D953" s="4"/>
      <c r="G953" s="23"/>
      <c r="H953" s="24"/>
    </row>
    <row r="954">
      <c r="B954" s="4"/>
      <c r="D954" s="4"/>
      <c r="G954" s="23"/>
      <c r="H954" s="24"/>
    </row>
    <row r="955">
      <c r="B955" s="4"/>
      <c r="D955" s="4"/>
      <c r="G955" s="23"/>
      <c r="H955" s="24"/>
    </row>
    <row r="956">
      <c r="B956" s="4"/>
      <c r="D956" s="4"/>
      <c r="G956" s="23"/>
      <c r="H956" s="24"/>
    </row>
    <row r="957">
      <c r="B957" s="4"/>
      <c r="D957" s="4"/>
      <c r="G957" s="23"/>
      <c r="H957" s="24"/>
    </row>
    <row r="958">
      <c r="B958" s="4"/>
      <c r="D958" s="4"/>
      <c r="G958" s="23"/>
      <c r="H958" s="24"/>
    </row>
    <row r="959">
      <c r="B959" s="4"/>
      <c r="D959" s="4"/>
      <c r="G959" s="23"/>
      <c r="H959" s="24"/>
    </row>
    <row r="960">
      <c r="B960" s="4"/>
      <c r="D960" s="4"/>
      <c r="G960" s="23"/>
      <c r="H960" s="24"/>
    </row>
    <row r="961">
      <c r="B961" s="4"/>
      <c r="D961" s="4"/>
      <c r="G961" s="23"/>
      <c r="H961" s="24"/>
    </row>
    <row r="962">
      <c r="B962" s="4"/>
      <c r="D962" s="4"/>
      <c r="G962" s="23"/>
      <c r="H962" s="24"/>
    </row>
    <row r="963">
      <c r="B963" s="4"/>
      <c r="D963" s="4"/>
      <c r="G963" s="23"/>
      <c r="H963" s="24"/>
    </row>
    <row r="964">
      <c r="B964" s="4"/>
      <c r="D964" s="4"/>
      <c r="G964" s="23"/>
      <c r="H964" s="24"/>
    </row>
    <row r="965">
      <c r="B965" s="4"/>
      <c r="D965" s="4"/>
      <c r="G965" s="23"/>
      <c r="H965" s="24"/>
    </row>
    <row r="966">
      <c r="B966" s="4"/>
      <c r="D966" s="4"/>
      <c r="G966" s="23"/>
      <c r="H966" s="24"/>
    </row>
    <row r="967">
      <c r="B967" s="4"/>
      <c r="D967" s="4"/>
      <c r="G967" s="23"/>
      <c r="H967" s="24"/>
    </row>
    <row r="968">
      <c r="B968" s="4"/>
      <c r="D968" s="4"/>
      <c r="G968" s="23"/>
      <c r="H968" s="24"/>
    </row>
    <row r="969">
      <c r="B969" s="4"/>
      <c r="D969" s="4"/>
      <c r="G969" s="23"/>
      <c r="H969" s="24"/>
    </row>
    <row r="970">
      <c r="B970" s="4"/>
      <c r="D970" s="4"/>
      <c r="G970" s="23"/>
      <c r="H970" s="24"/>
    </row>
    <row r="971">
      <c r="B971" s="4"/>
      <c r="D971" s="4"/>
      <c r="G971" s="23"/>
      <c r="H971" s="24"/>
    </row>
    <row r="972">
      <c r="B972" s="4"/>
      <c r="D972" s="4"/>
      <c r="G972" s="23"/>
      <c r="H972" s="24"/>
    </row>
    <row r="973">
      <c r="B973" s="4"/>
      <c r="D973" s="4"/>
      <c r="G973" s="23"/>
      <c r="H973" s="24"/>
    </row>
    <row r="974">
      <c r="B974" s="4"/>
      <c r="D974" s="4"/>
      <c r="G974" s="23"/>
      <c r="H974" s="24"/>
    </row>
    <row r="975">
      <c r="B975" s="4"/>
      <c r="D975" s="4"/>
      <c r="G975" s="23"/>
      <c r="H975" s="24"/>
    </row>
    <row r="976">
      <c r="B976" s="4"/>
      <c r="D976" s="4"/>
      <c r="G976" s="23"/>
      <c r="H976" s="24"/>
    </row>
    <row r="977">
      <c r="B977" s="4"/>
      <c r="D977" s="4"/>
      <c r="G977" s="23"/>
      <c r="H977" s="24"/>
    </row>
    <row r="978">
      <c r="B978" s="4"/>
      <c r="D978" s="4"/>
      <c r="G978" s="23"/>
      <c r="H978" s="24"/>
    </row>
    <row r="979">
      <c r="B979" s="4"/>
      <c r="D979" s="4"/>
      <c r="G979" s="23"/>
      <c r="H979" s="24"/>
    </row>
    <row r="980">
      <c r="B980" s="4"/>
      <c r="D980" s="4"/>
      <c r="G980" s="23"/>
      <c r="H980" s="24"/>
    </row>
    <row r="981">
      <c r="B981" s="4"/>
      <c r="D981" s="4"/>
      <c r="G981" s="23"/>
      <c r="H981" s="24"/>
    </row>
    <row r="982">
      <c r="B982" s="4"/>
      <c r="D982" s="4"/>
      <c r="G982" s="23"/>
      <c r="H982" s="24"/>
    </row>
    <row r="983">
      <c r="B983" s="4"/>
      <c r="D983" s="4"/>
      <c r="G983" s="23"/>
      <c r="H983" s="24"/>
    </row>
    <row r="984">
      <c r="B984" s="4"/>
      <c r="D984" s="4"/>
      <c r="G984" s="23"/>
      <c r="H984" s="24"/>
    </row>
    <row r="985">
      <c r="B985" s="4"/>
      <c r="D985" s="4"/>
      <c r="G985" s="23"/>
      <c r="H985" s="24"/>
    </row>
    <row r="986">
      <c r="B986" s="4"/>
      <c r="D986" s="4"/>
      <c r="G986" s="23"/>
      <c r="H986" s="24"/>
    </row>
    <row r="987">
      <c r="B987" s="4"/>
      <c r="D987" s="4"/>
      <c r="G987" s="23"/>
      <c r="H987" s="24"/>
    </row>
    <row r="988">
      <c r="B988" s="4"/>
      <c r="D988" s="4"/>
      <c r="G988" s="23"/>
      <c r="H988" s="24"/>
    </row>
    <row r="989">
      <c r="B989" s="4"/>
      <c r="D989" s="4"/>
      <c r="G989" s="23"/>
      <c r="H989" s="24"/>
    </row>
    <row r="990">
      <c r="B990" s="4"/>
      <c r="D990" s="4"/>
      <c r="G990" s="23"/>
      <c r="H990" s="24"/>
    </row>
    <row r="991">
      <c r="B991" s="4"/>
      <c r="D991" s="4"/>
      <c r="G991" s="23"/>
      <c r="H991" s="24"/>
    </row>
    <row r="992">
      <c r="B992" s="4"/>
      <c r="D992" s="4"/>
      <c r="G992" s="23"/>
      <c r="H992" s="24"/>
    </row>
    <row r="993">
      <c r="B993" s="4"/>
      <c r="D993" s="4"/>
      <c r="G993" s="23"/>
      <c r="H993" s="24"/>
    </row>
    <row r="994">
      <c r="B994" s="4"/>
      <c r="D994" s="4"/>
      <c r="G994" s="23"/>
      <c r="H994" s="24"/>
    </row>
    <row r="995">
      <c r="B995" s="4"/>
      <c r="D995" s="4"/>
      <c r="G995" s="23"/>
      <c r="H995" s="24"/>
    </row>
    <row r="996">
      <c r="B996" s="4"/>
      <c r="D996" s="4"/>
      <c r="G996" s="23"/>
      <c r="H996" s="24"/>
    </row>
    <row r="997">
      <c r="B997" s="4"/>
      <c r="D997" s="4"/>
      <c r="G997" s="23"/>
      <c r="H997" s="24"/>
    </row>
    <row r="998">
      <c r="B998" s="4"/>
      <c r="D998" s="4"/>
      <c r="G998" s="23"/>
      <c r="H998" s="24"/>
    </row>
    <row r="999">
      <c r="B999" s="4"/>
      <c r="D999" s="4"/>
      <c r="G999" s="23"/>
      <c r="H999" s="24"/>
    </row>
    <row r="1000">
      <c r="B1000" s="4"/>
      <c r="D1000" s="4"/>
      <c r="G1000" s="23"/>
      <c r="H1000" s="24"/>
    </row>
    <row r="1001">
      <c r="B1001" s="4"/>
      <c r="D1001" s="4"/>
      <c r="G1001" s="23"/>
      <c r="H1001" s="24"/>
    </row>
    <row r="1002">
      <c r="B1002" s="4"/>
      <c r="D1002" s="4"/>
      <c r="G1002" s="23"/>
      <c r="H1002" s="24"/>
    </row>
    <row r="1003">
      <c r="B1003" s="4"/>
      <c r="D1003" s="4"/>
      <c r="G1003" s="23"/>
      <c r="H1003" s="24"/>
    </row>
    <row r="1004">
      <c r="B1004" s="4"/>
      <c r="D1004" s="4"/>
      <c r="G1004" s="23"/>
      <c r="H1004" s="24"/>
    </row>
    <row r="1005">
      <c r="B1005" s="4"/>
      <c r="D1005" s="4"/>
      <c r="G1005" s="23"/>
      <c r="H1005" s="24"/>
    </row>
    <row r="1006">
      <c r="B1006" s="4"/>
      <c r="D1006" s="4"/>
      <c r="G1006" s="23"/>
      <c r="H1006" s="24"/>
    </row>
    <row r="1007">
      <c r="B1007" s="4"/>
      <c r="D1007" s="4"/>
      <c r="G1007" s="23"/>
      <c r="H1007" s="24"/>
    </row>
    <row r="1008">
      <c r="B1008" s="4"/>
      <c r="D1008" s="4"/>
      <c r="G1008" s="23"/>
      <c r="H1008" s="24"/>
    </row>
    <row r="1009">
      <c r="B1009" s="4"/>
      <c r="D1009" s="4"/>
      <c r="G1009" s="23"/>
      <c r="H1009" s="24"/>
    </row>
    <row r="1010">
      <c r="B1010" s="4"/>
      <c r="D1010" s="4"/>
      <c r="G1010" s="23"/>
      <c r="H1010" s="24"/>
    </row>
    <row r="1011">
      <c r="B1011" s="4"/>
      <c r="D1011" s="4"/>
      <c r="G1011" s="23"/>
      <c r="H1011" s="24"/>
    </row>
    <row r="1012">
      <c r="B1012" s="4"/>
      <c r="D1012" s="4"/>
      <c r="G1012" s="23"/>
      <c r="H1012" s="24"/>
    </row>
    <row r="1013">
      <c r="B1013" s="4"/>
      <c r="D1013" s="4"/>
      <c r="G1013" s="23"/>
      <c r="H1013" s="24"/>
    </row>
    <row r="1014">
      <c r="B1014" s="4"/>
      <c r="D1014" s="4"/>
      <c r="G1014" s="23"/>
      <c r="H1014" s="24"/>
    </row>
    <row r="1015">
      <c r="B1015" s="4"/>
      <c r="D1015" s="4"/>
      <c r="G1015" s="23"/>
      <c r="H1015" s="24"/>
    </row>
    <row r="1016">
      <c r="B1016" s="4"/>
      <c r="D1016" s="4"/>
      <c r="G1016" s="23"/>
      <c r="H1016" s="24"/>
    </row>
    <row r="1017">
      <c r="B1017" s="4"/>
      <c r="D1017" s="4"/>
      <c r="G1017" s="23"/>
      <c r="H1017" s="24"/>
    </row>
    <row r="1018">
      <c r="B1018" s="4"/>
      <c r="D1018" s="4"/>
      <c r="G1018" s="23"/>
      <c r="H1018" s="24"/>
    </row>
    <row r="1019">
      <c r="B1019" s="4"/>
      <c r="D1019" s="4"/>
      <c r="G1019" s="23"/>
      <c r="H1019" s="24"/>
    </row>
    <row r="1020">
      <c r="B1020" s="4"/>
      <c r="D1020" s="4"/>
      <c r="G1020" s="23"/>
      <c r="H1020" s="24"/>
    </row>
    <row r="1021">
      <c r="B1021" s="4"/>
      <c r="D1021" s="4"/>
      <c r="G1021" s="23"/>
      <c r="H1021" s="24"/>
    </row>
    <row r="1022">
      <c r="B1022" s="4"/>
      <c r="D1022" s="4"/>
      <c r="G1022" s="23"/>
      <c r="H1022" s="24"/>
    </row>
    <row r="1023">
      <c r="B1023" s="4"/>
      <c r="D1023" s="4"/>
      <c r="G1023" s="23"/>
      <c r="H1023" s="24"/>
    </row>
    <row r="1024">
      <c r="B1024" s="4"/>
      <c r="D1024" s="4"/>
      <c r="G1024" s="23"/>
      <c r="H1024" s="24"/>
    </row>
    <row r="1025">
      <c r="B1025" s="4"/>
      <c r="D1025" s="4"/>
      <c r="G1025" s="23"/>
      <c r="H1025" s="24"/>
    </row>
    <row r="1026">
      <c r="B1026" s="4"/>
      <c r="D1026" s="4"/>
      <c r="G1026" s="23"/>
      <c r="H1026" s="24"/>
    </row>
    <row r="1027">
      <c r="B1027" s="4"/>
      <c r="D1027" s="4"/>
      <c r="G1027" s="23"/>
      <c r="H1027" s="24"/>
    </row>
    <row r="1028">
      <c r="B1028" s="4"/>
      <c r="D1028" s="4"/>
      <c r="G1028" s="23"/>
      <c r="H1028" s="24"/>
    </row>
    <row r="1029">
      <c r="B1029" s="4"/>
      <c r="D1029" s="4"/>
      <c r="G1029" s="23"/>
      <c r="H1029" s="24"/>
    </row>
    <row r="1030">
      <c r="B1030" s="4"/>
      <c r="D1030" s="4"/>
      <c r="G1030" s="23"/>
      <c r="H1030" s="24"/>
    </row>
    <row r="1031">
      <c r="B1031" s="4"/>
      <c r="D1031" s="4"/>
      <c r="G1031" s="23"/>
      <c r="H1031" s="24"/>
    </row>
    <row r="1032">
      <c r="B1032" s="4"/>
      <c r="D1032" s="4"/>
      <c r="G1032" s="23"/>
      <c r="H1032" s="24"/>
    </row>
    <row r="1033">
      <c r="B1033" s="4"/>
      <c r="D1033" s="4"/>
      <c r="G1033" s="23"/>
      <c r="H1033" s="24"/>
    </row>
    <row r="1034">
      <c r="B1034" s="4"/>
      <c r="D1034" s="4"/>
      <c r="G1034" s="23"/>
      <c r="H1034" s="24"/>
    </row>
    <row r="1035">
      <c r="B1035" s="4"/>
      <c r="D1035" s="4"/>
      <c r="G1035" s="23"/>
      <c r="H1035" s="24"/>
    </row>
    <row r="1036">
      <c r="B1036" s="4"/>
      <c r="D1036" s="4"/>
      <c r="G1036" s="23"/>
      <c r="H1036" s="24"/>
    </row>
    <row r="1037">
      <c r="B1037" s="4"/>
      <c r="D1037" s="4"/>
      <c r="G1037" s="23"/>
      <c r="H1037" s="24"/>
    </row>
    <row r="1038">
      <c r="B1038" s="4"/>
      <c r="D1038" s="4"/>
      <c r="G1038" s="23"/>
      <c r="H1038" s="24"/>
    </row>
    <row r="1039">
      <c r="B1039" s="4"/>
      <c r="D1039" s="4"/>
      <c r="G1039" s="23"/>
      <c r="H1039" s="24"/>
    </row>
    <row r="1040">
      <c r="B1040" s="4"/>
      <c r="D1040" s="4"/>
      <c r="G1040" s="23"/>
      <c r="H1040" s="24"/>
    </row>
    <row r="1041">
      <c r="B1041" s="4"/>
      <c r="D1041" s="4"/>
      <c r="G1041" s="23"/>
      <c r="H1041" s="24"/>
    </row>
    <row r="1042">
      <c r="B1042" s="4"/>
      <c r="D1042" s="4"/>
      <c r="G1042" s="23"/>
      <c r="H1042" s="24"/>
    </row>
    <row r="1043">
      <c r="B1043" s="4"/>
      <c r="D1043" s="4"/>
      <c r="G1043" s="23"/>
      <c r="H1043" s="24"/>
    </row>
    <row r="1044">
      <c r="B1044" s="4"/>
      <c r="D1044" s="4"/>
      <c r="G1044" s="23"/>
      <c r="H1044" s="24"/>
    </row>
    <row r="1045">
      <c r="B1045" s="4"/>
      <c r="D1045" s="4"/>
      <c r="G1045" s="23"/>
      <c r="H1045" s="24"/>
    </row>
    <row r="1046">
      <c r="B1046" s="4"/>
      <c r="D1046" s="4"/>
      <c r="G1046" s="23"/>
      <c r="H1046" s="24"/>
    </row>
    <row r="1047">
      <c r="B1047" s="4"/>
      <c r="D1047" s="4"/>
      <c r="G1047" s="23"/>
      <c r="H1047" s="24"/>
    </row>
    <row r="1048">
      <c r="B1048" s="4"/>
      <c r="D1048" s="4"/>
      <c r="G1048" s="23"/>
      <c r="H1048" s="24"/>
    </row>
    <row r="1049">
      <c r="B1049" s="4"/>
      <c r="D1049" s="4"/>
      <c r="G1049" s="23"/>
      <c r="H1049" s="24"/>
    </row>
    <row r="1050">
      <c r="B1050" s="4"/>
      <c r="D1050" s="4"/>
      <c r="G1050" s="23"/>
      <c r="H1050" s="24"/>
    </row>
    <row r="1051">
      <c r="B1051" s="4"/>
      <c r="D1051" s="4"/>
      <c r="G1051" s="23"/>
      <c r="H1051" s="24"/>
    </row>
    <row r="1052">
      <c r="B1052" s="4"/>
      <c r="D1052" s="4"/>
      <c r="G1052" s="23"/>
      <c r="H1052" s="24"/>
    </row>
    <row r="1053">
      <c r="B1053" s="4"/>
      <c r="D1053" s="4"/>
      <c r="G1053" s="23"/>
      <c r="H1053" s="24"/>
    </row>
    <row r="1054">
      <c r="B1054" s="4"/>
      <c r="D1054" s="4"/>
      <c r="G1054" s="23"/>
      <c r="H1054" s="24"/>
    </row>
    <row r="1055">
      <c r="B1055" s="4"/>
      <c r="D1055" s="4"/>
      <c r="G1055" s="23"/>
      <c r="H1055" s="24"/>
    </row>
    <row r="1056">
      <c r="B1056" s="4"/>
      <c r="D1056" s="4"/>
      <c r="G1056" s="23"/>
      <c r="H1056" s="24"/>
    </row>
    <row r="1057">
      <c r="B1057" s="4"/>
      <c r="D1057" s="4"/>
      <c r="G1057" s="23"/>
      <c r="H1057" s="24"/>
    </row>
    <row r="1058">
      <c r="B1058" s="4"/>
      <c r="D1058" s="4"/>
      <c r="G1058" s="23"/>
      <c r="H1058" s="24"/>
    </row>
    <row r="1059">
      <c r="B1059" s="4"/>
      <c r="D1059" s="4"/>
      <c r="G1059" s="23"/>
      <c r="H1059" s="24"/>
    </row>
    <row r="1060">
      <c r="B1060" s="4"/>
      <c r="D1060" s="4"/>
      <c r="G1060" s="23"/>
      <c r="H1060" s="24"/>
    </row>
    <row r="1061">
      <c r="B1061" s="4"/>
      <c r="D1061" s="4"/>
      <c r="G1061" s="23"/>
      <c r="H1061" s="24"/>
    </row>
    <row r="1062">
      <c r="B1062" s="4"/>
      <c r="D1062" s="4"/>
      <c r="G1062" s="23"/>
      <c r="H1062" s="24"/>
    </row>
    <row r="1063">
      <c r="B1063" s="4"/>
      <c r="D1063" s="4"/>
      <c r="G1063" s="23"/>
      <c r="H1063" s="24"/>
    </row>
    <row r="1064">
      <c r="B1064" s="4"/>
      <c r="D1064" s="4"/>
      <c r="G1064" s="23"/>
      <c r="H1064" s="24"/>
    </row>
    <row r="1065">
      <c r="B1065" s="4"/>
      <c r="D1065" s="4"/>
      <c r="G1065" s="23"/>
      <c r="H1065" s="24"/>
    </row>
    <row r="1066">
      <c r="B1066" s="4"/>
      <c r="D1066" s="4"/>
      <c r="G1066" s="23"/>
      <c r="H1066" s="24"/>
    </row>
    <row r="1067">
      <c r="B1067" s="4"/>
      <c r="D1067" s="4"/>
      <c r="G1067" s="23"/>
      <c r="H1067" s="24"/>
    </row>
    <row r="1068">
      <c r="B1068" s="4"/>
      <c r="D1068" s="4"/>
      <c r="G1068" s="23"/>
      <c r="H1068" s="24"/>
    </row>
    <row r="1069">
      <c r="B1069" s="4"/>
      <c r="D1069" s="4"/>
      <c r="G1069" s="23"/>
      <c r="H1069" s="24"/>
    </row>
    <row r="1070">
      <c r="B1070" s="4"/>
      <c r="D1070" s="4"/>
      <c r="G1070" s="23"/>
      <c r="H1070" s="24"/>
    </row>
    <row r="1071">
      <c r="B1071" s="4"/>
      <c r="D1071" s="4"/>
      <c r="G1071" s="23"/>
      <c r="H1071" s="24"/>
    </row>
    <row r="1072">
      <c r="B1072" s="4"/>
      <c r="D1072" s="4"/>
      <c r="G1072" s="23"/>
      <c r="H1072" s="24"/>
    </row>
    <row r="1073">
      <c r="B1073" s="4"/>
      <c r="D1073" s="4"/>
      <c r="G1073" s="23"/>
      <c r="H1073" s="24"/>
    </row>
    <row r="1074">
      <c r="B1074" s="4"/>
      <c r="D1074" s="4"/>
      <c r="G1074" s="23"/>
      <c r="H1074" s="24"/>
    </row>
    <row r="1075">
      <c r="B1075" s="4"/>
      <c r="D1075" s="4"/>
      <c r="G1075" s="23"/>
      <c r="H1075" s="24"/>
    </row>
    <row r="1076">
      <c r="B1076" s="4"/>
      <c r="D1076" s="4"/>
      <c r="G1076" s="23"/>
      <c r="H1076" s="24"/>
    </row>
    <row r="1077">
      <c r="B1077" s="4"/>
      <c r="D1077" s="4"/>
      <c r="G1077" s="23"/>
      <c r="H1077"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4" max="4" width="24.75"/>
  </cols>
  <sheetData>
    <row r="1">
      <c r="A1" s="2">
        <v>0.0</v>
      </c>
      <c r="B1" s="1" t="s">
        <v>163</v>
      </c>
      <c r="C1" s="2" t="s">
        <v>164</v>
      </c>
    </row>
    <row r="2">
      <c r="A2" s="2">
        <v>1.0</v>
      </c>
      <c r="B2" s="1" t="s">
        <v>45</v>
      </c>
      <c r="C2" s="2" t="s">
        <v>8</v>
      </c>
      <c r="D2" s="2" t="s">
        <v>9</v>
      </c>
      <c r="E2" s="2" t="s">
        <v>165</v>
      </c>
      <c r="F2" s="2" t="s">
        <v>11</v>
      </c>
      <c r="G2" s="2" t="s">
        <v>12</v>
      </c>
      <c r="H2" s="2" t="s">
        <v>13</v>
      </c>
      <c r="I2" s="2" t="s">
        <v>14</v>
      </c>
      <c r="J2" s="2" t="s">
        <v>15</v>
      </c>
      <c r="K2" s="2" t="s">
        <v>16</v>
      </c>
      <c r="L2" s="2" t="s">
        <v>17</v>
      </c>
      <c r="M2" s="2" t="s">
        <v>18</v>
      </c>
      <c r="N2" s="2" t="s">
        <v>19</v>
      </c>
      <c r="O2" s="2" t="s">
        <v>20</v>
      </c>
      <c r="P2" s="2" t="s">
        <v>21</v>
      </c>
      <c r="Q2" s="2" t="s">
        <v>24</v>
      </c>
      <c r="R2" s="2" t="s">
        <v>166</v>
      </c>
      <c r="S2" s="2" t="s">
        <v>25</v>
      </c>
      <c r="T2" s="2" t="s">
        <v>10</v>
      </c>
      <c r="U2" s="2" t="s">
        <v>167</v>
      </c>
      <c r="V2" s="2" t="s">
        <v>168</v>
      </c>
      <c r="W2" s="2" t="s">
        <v>169</v>
      </c>
      <c r="X2" s="2" t="s">
        <v>170</v>
      </c>
    </row>
    <row r="3">
      <c r="B3" s="4"/>
      <c r="C3" s="2" t="s">
        <v>171</v>
      </c>
      <c r="D3" s="3" t="s">
        <v>172</v>
      </c>
      <c r="E3" s="3" t="s">
        <v>173</v>
      </c>
      <c r="F3" s="2" t="s">
        <v>11</v>
      </c>
      <c r="G3" s="3" t="s">
        <v>31</v>
      </c>
      <c r="H3" s="3" t="s">
        <v>31</v>
      </c>
      <c r="I3" s="3" t="s">
        <v>31</v>
      </c>
      <c r="J3" s="3" t="s">
        <v>174</v>
      </c>
      <c r="K3" s="3" t="s">
        <v>175</v>
      </c>
      <c r="L3" s="2" t="s">
        <v>17</v>
      </c>
      <c r="M3" s="2" t="s">
        <v>18</v>
      </c>
      <c r="N3" s="2" t="s">
        <v>19</v>
      </c>
      <c r="O3" s="2" t="s">
        <v>20</v>
      </c>
      <c r="P3" s="3" t="s">
        <v>176</v>
      </c>
      <c r="Q3" s="3" t="s">
        <v>177</v>
      </c>
      <c r="R3" s="3" t="s">
        <v>178</v>
      </c>
      <c r="S3" s="3" t="s">
        <v>172</v>
      </c>
      <c r="T3" s="3" t="s">
        <v>179</v>
      </c>
      <c r="U3" s="3" t="s">
        <v>180</v>
      </c>
      <c r="V3" s="3" t="s">
        <v>181</v>
      </c>
      <c r="W3" s="3" t="s">
        <v>182</v>
      </c>
      <c r="X3" s="3" t="s">
        <v>183</v>
      </c>
    </row>
    <row r="4">
      <c r="A4" s="2">
        <v>2.0</v>
      </c>
      <c r="B4" s="1" t="s">
        <v>82</v>
      </c>
      <c r="C4" s="2" t="s">
        <v>8</v>
      </c>
      <c r="D4" s="2" t="s">
        <v>9</v>
      </c>
      <c r="E4" s="2" t="s">
        <v>165</v>
      </c>
      <c r="F4" s="2" t="s">
        <v>11</v>
      </c>
      <c r="G4" s="2" t="s">
        <v>12</v>
      </c>
      <c r="H4" s="2" t="s">
        <v>13</v>
      </c>
      <c r="I4" s="2" t="s">
        <v>14</v>
      </c>
      <c r="J4" s="2" t="s">
        <v>15</v>
      </c>
      <c r="K4" s="2" t="s">
        <v>16</v>
      </c>
      <c r="L4" s="2" t="s">
        <v>17</v>
      </c>
      <c r="M4" s="2" t="s">
        <v>18</v>
      </c>
      <c r="N4" s="2" t="s">
        <v>19</v>
      </c>
      <c r="O4" s="2" t="s">
        <v>20</v>
      </c>
      <c r="P4" s="2" t="s">
        <v>21</v>
      </c>
      <c r="Q4" s="2" t="s">
        <v>24</v>
      </c>
      <c r="R4" s="2" t="s">
        <v>166</v>
      </c>
      <c r="S4" s="2" t="s">
        <v>25</v>
      </c>
      <c r="T4" s="2" t="s">
        <v>10</v>
      </c>
      <c r="U4" s="2" t="s">
        <v>167</v>
      </c>
      <c r="V4" s="2" t="s">
        <v>184</v>
      </c>
      <c r="W4" s="2" t="s">
        <v>168</v>
      </c>
      <c r="X4" s="2" t="s">
        <v>170</v>
      </c>
    </row>
    <row r="5">
      <c r="B5" s="4"/>
      <c r="C5" s="2" t="s">
        <v>27</v>
      </c>
      <c r="D5" s="3" t="s">
        <v>185</v>
      </c>
      <c r="E5" s="3" t="s">
        <v>186</v>
      </c>
      <c r="F5" s="3" t="s">
        <v>186</v>
      </c>
      <c r="G5" s="3" t="s">
        <v>30</v>
      </c>
      <c r="H5" s="3" t="s">
        <v>31</v>
      </c>
      <c r="I5" s="3" t="s">
        <v>30</v>
      </c>
      <c r="J5" s="3" t="s">
        <v>187</v>
      </c>
      <c r="K5" s="3" t="s">
        <v>188</v>
      </c>
      <c r="L5" s="2" t="s">
        <v>17</v>
      </c>
      <c r="M5" s="2" t="s">
        <v>18</v>
      </c>
      <c r="N5" s="2" t="s">
        <v>19</v>
      </c>
      <c r="O5" s="2" t="s">
        <v>20</v>
      </c>
      <c r="P5" s="3" t="s">
        <v>189</v>
      </c>
      <c r="Q5" s="3" t="s">
        <v>190</v>
      </c>
      <c r="R5" s="3" t="s">
        <v>178</v>
      </c>
      <c r="S5" s="3" t="s">
        <v>185</v>
      </c>
      <c r="T5" s="3" t="s">
        <v>191</v>
      </c>
      <c r="U5" s="3" t="s">
        <v>192</v>
      </c>
      <c r="V5" s="3" t="s">
        <v>193</v>
      </c>
      <c r="W5" s="3" t="s">
        <v>194</v>
      </c>
      <c r="X5" s="3" t="s">
        <v>195</v>
      </c>
    </row>
    <row r="6">
      <c r="A6" s="2">
        <v>3.0</v>
      </c>
      <c r="B6" s="1" t="s">
        <v>86</v>
      </c>
      <c r="C6" s="2" t="s">
        <v>8</v>
      </c>
      <c r="D6" s="2" t="s">
        <v>9</v>
      </c>
      <c r="E6" s="2" t="s">
        <v>165</v>
      </c>
      <c r="F6" s="2" t="s">
        <v>11</v>
      </c>
      <c r="G6" s="2" t="s">
        <v>12</v>
      </c>
      <c r="H6" s="2" t="s">
        <v>13</v>
      </c>
      <c r="I6" s="2" t="s">
        <v>14</v>
      </c>
      <c r="J6" s="2" t="s">
        <v>15</v>
      </c>
      <c r="K6" s="2" t="s">
        <v>16</v>
      </c>
      <c r="L6" s="2" t="s">
        <v>17</v>
      </c>
      <c r="M6" s="2" t="s">
        <v>18</v>
      </c>
      <c r="N6" s="2" t="s">
        <v>19</v>
      </c>
      <c r="O6" s="2" t="s">
        <v>20</v>
      </c>
      <c r="P6" s="2" t="s">
        <v>21</v>
      </c>
      <c r="Q6" s="2" t="s">
        <v>22</v>
      </c>
      <c r="R6" s="2" t="s">
        <v>23</v>
      </c>
      <c r="S6" s="2" t="s">
        <v>24</v>
      </c>
      <c r="T6" s="2" t="s">
        <v>166</v>
      </c>
      <c r="U6" s="2" t="s">
        <v>25</v>
      </c>
      <c r="V6" s="2" t="s">
        <v>26</v>
      </c>
      <c r="W6" s="2" t="s">
        <v>10</v>
      </c>
      <c r="X6" s="2" t="s">
        <v>167</v>
      </c>
      <c r="Y6" s="2" t="s">
        <v>168</v>
      </c>
      <c r="Z6" s="2" t="s">
        <v>169</v>
      </c>
      <c r="AA6" s="2" t="s">
        <v>170</v>
      </c>
    </row>
    <row r="7">
      <c r="B7" s="4"/>
      <c r="C7" s="2" t="s">
        <v>171</v>
      </c>
      <c r="D7" s="3" t="s">
        <v>196</v>
      </c>
      <c r="E7" s="3" t="s">
        <v>197</v>
      </c>
      <c r="F7" s="3" t="s">
        <v>197</v>
      </c>
      <c r="G7" s="3" t="s">
        <v>31</v>
      </c>
      <c r="H7" s="3" t="s">
        <v>31</v>
      </c>
      <c r="I7" s="3" t="s">
        <v>30</v>
      </c>
      <c r="J7" s="3" t="s">
        <v>198</v>
      </c>
      <c r="K7" s="3" t="s">
        <v>199</v>
      </c>
      <c r="L7" s="2" t="s">
        <v>17</v>
      </c>
      <c r="M7" s="2" t="s">
        <v>18</v>
      </c>
      <c r="N7" s="2" t="s">
        <v>19</v>
      </c>
      <c r="O7" s="2" t="s">
        <v>20</v>
      </c>
      <c r="P7" s="3" t="s">
        <v>200</v>
      </c>
      <c r="Q7" s="2" t="s">
        <v>22</v>
      </c>
      <c r="R7" s="2" t="s">
        <v>23</v>
      </c>
      <c r="S7" s="3" t="s">
        <v>201</v>
      </c>
      <c r="T7" s="3" t="s">
        <v>178</v>
      </c>
      <c r="U7" s="3" t="s">
        <v>196</v>
      </c>
      <c r="V7" s="3" t="s">
        <v>202</v>
      </c>
      <c r="W7" s="3" t="s">
        <v>203</v>
      </c>
      <c r="X7" s="3" t="s">
        <v>204</v>
      </c>
      <c r="Y7" s="3" t="s">
        <v>205</v>
      </c>
      <c r="Z7" s="3" t="s">
        <v>182</v>
      </c>
      <c r="AA7" s="3" t="s">
        <v>206</v>
      </c>
    </row>
    <row r="8">
      <c r="A8" s="2">
        <v>4.0</v>
      </c>
      <c r="B8" s="1" t="s">
        <v>90</v>
      </c>
      <c r="C8" s="2" t="s">
        <v>8</v>
      </c>
      <c r="D8" s="2" t="s">
        <v>9</v>
      </c>
      <c r="E8" s="2" t="s">
        <v>165</v>
      </c>
      <c r="F8" s="2" t="s">
        <v>11</v>
      </c>
      <c r="G8" s="2" t="s">
        <v>12</v>
      </c>
      <c r="H8" s="2" t="s">
        <v>13</v>
      </c>
      <c r="I8" s="2" t="s">
        <v>14</v>
      </c>
      <c r="J8" s="2" t="s">
        <v>15</v>
      </c>
      <c r="K8" s="2" t="s">
        <v>16</v>
      </c>
      <c r="L8" s="2" t="s">
        <v>17</v>
      </c>
      <c r="M8" s="2" t="s">
        <v>18</v>
      </c>
      <c r="N8" s="2" t="s">
        <v>19</v>
      </c>
      <c r="O8" s="2" t="s">
        <v>20</v>
      </c>
      <c r="P8" s="2" t="s">
        <v>21</v>
      </c>
      <c r="Q8" s="2" t="s">
        <v>22</v>
      </c>
      <c r="R8" s="2" t="s">
        <v>23</v>
      </c>
      <c r="S8" s="2" t="s">
        <v>24</v>
      </c>
      <c r="T8" s="2" t="s">
        <v>166</v>
      </c>
      <c r="U8" s="2" t="s">
        <v>25</v>
      </c>
      <c r="V8" s="2" t="s">
        <v>26</v>
      </c>
      <c r="W8" s="2" t="s">
        <v>10</v>
      </c>
      <c r="X8" s="2" t="s">
        <v>167</v>
      </c>
      <c r="Y8" s="2" t="s">
        <v>184</v>
      </c>
      <c r="Z8" s="2" t="s">
        <v>168</v>
      </c>
      <c r="AA8" s="2" t="s">
        <v>170</v>
      </c>
    </row>
    <row r="9">
      <c r="B9" s="4"/>
      <c r="C9" s="2" t="s">
        <v>27</v>
      </c>
      <c r="D9" s="3" t="s">
        <v>207</v>
      </c>
      <c r="E9" s="3" t="s">
        <v>208</v>
      </c>
      <c r="F9" s="3" t="s">
        <v>208</v>
      </c>
      <c r="G9" s="3" t="s">
        <v>31</v>
      </c>
      <c r="H9" s="3" t="s">
        <v>31</v>
      </c>
      <c r="I9" s="3" t="s">
        <v>31</v>
      </c>
      <c r="J9" s="3" t="s">
        <v>209</v>
      </c>
      <c r="K9" s="3" t="s">
        <v>210</v>
      </c>
      <c r="L9" s="2" t="s">
        <v>17</v>
      </c>
      <c r="M9" s="2" t="s">
        <v>18</v>
      </c>
      <c r="N9" s="2" t="s">
        <v>19</v>
      </c>
      <c r="O9" s="2" t="s">
        <v>20</v>
      </c>
      <c r="P9" s="3" t="s">
        <v>211</v>
      </c>
      <c r="Q9" s="2" t="s">
        <v>22</v>
      </c>
      <c r="R9" s="2" t="s">
        <v>23</v>
      </c>
      <c r="S9" s="3" t="s">
        <v>212</v>
      </c>
      <c r="T9" s="3" t="s">
        <v>178</v>
      </c>
      <c r="U9" s="3" t="s">
        <v>207</v>
      </c>
      <c r="V9" s="3" t="s">
        <v>213</v>
      </c>
      <c r="W9" s="3" t="s">
        <v>214</v>
      </c>
      <c r="X9" s="3" t="s">
        <v>215</v>
      </c>
      <c r="Y9" s="3" t="s">
        <v>193</v>
      </c>
      <c r="Z9" s="3" t="s">
        <v>216</v>
      </c>
      <c r="AA9" s="3" t="s">
        <v>217</v>
      </c>
    </row>
    <row r="10">
      <c r="A10" s="2">
        <v>5.0</v>
      </c>
      <c r="B10" s="1" t="s">
        <v>94</v>
      </c>
      <c r="C10" s="2" t="s">
        <v>8</v>
      </c>
      <c r="D10" s="2" t="s">
        <v>9</v>
      </c>
      <c r="E10" s="2" t="s">
        <v>165</v>
      </c>
      <c r="F10" s="2" t="s">
        <v>11</v>
      </c>
      <c r="G10" s="2" t="s">
        <v>12</v>
      </c>
      <c r="H10" s="2" t="s">
        <v>13</v>
      </c>
      <c r="I10" s="2" t="s">
        <v>14</v>
      </c>
      <c r="J10" s="2" t="s">
        <v>15</v>
      </c>
      <c r="K10" s="2" t="s">
        <v>16</v>
      </c>
      <c r="L10" s="2" t="s">
        <v>17</v>
      </c>
      <c r="M10" s="2" t="s">
        <v>18</v>
      </c>
      <c r="N10" s="2" t="s">
        <v>19</v>
      </c>
      <c r="O10" s="2" t="s">
        <v>20</v>
      </c>
      <c r="P10" s="2" t="s">
        <v>21</v>
      </c>
      <c r="Q10" s="2" t="s">
        <v>22</v>
      </c>
      <c r="R10" s="2" t="s">
        <v>23</v>
      </c>
      <c r="S10" s="2" t="s">
        <v>24</v>
      </c>
      <c r="T10" s="2" t="s">
        <v>166</v>
      </c>
      <c r="U10" s="2" t="s">
        <v>25</v>
      </c>
      <c r="V10" s="2" t="s">
        <v>26</v>
      </c>
      <c r="W10" s="2" t="s">
        <v>10</v>
      </c>
      <c r="X10" s="2" t="s">
        <v>167</v>
      </c>
      <c r="Y10" s="2" t="s">
        <v>168</v>
      </c>
      <c r="Z10" s="2" t="s">
        <v>169</v>
      </c>
      <c r="AA10" s="2" t="s">
        <v>170</v>
      </c>
    </row>
    <row r="11">
      <c r="B11" s="4"/>
      <c r="C11" s="2" t="s">
        <v>171</v>
      </c>
      <c r="D11" s="3" t="s">
        <v>218</v>
      </c>
      <c r="E11" s="3" t="s">
        <v>219</v>
      </c>
      <c r="F11" s="3" t="s">
        <v>219</v>
      </c>
      <c r="G11" s="3" t="s">
        <v>31</v>
      </c>
      <c r="H11" s="3" t="s">
        <v>30</v>
      </c>
      <c r="I11" s="3" t="s">
        <v>31</v>
      </c>
      <c r="J11" s="3" t="s">
        <v>220</v>
      </c>
      <c r="K11" s="3" t="s">
        <v>221</v>
      </c>
      <c r="L11" s="2" t="s">
        <v>17</v>
      </c>
      <c r="M11" s="2" t="s">
        <v>18</v>
      </c>
      <c r="N11" s="2" t="s">
        <v>19</v>
      </c>
      <c r="O11" s="2" t="s">
        <v>20</v>
      </c>
      <c r="P11" s="3" t="s">
        <v>222</v>
      </c>
      <c r="Q11" s="2" t="s">
        <v>22</v>
      </c>
      <c r="R11" s="2" t="s">
        <v>23</v>
      </c>
      <c r="S11" s="3" t="s">
        <v>223</v>
      </c>
      <c r="T11" s="3" t="s">
        <v>178</v>
      </c>
      <c r="U11" s="3" t="s">
        <v>218</v>
      </c>
      <c r="V11" s="3" t="s">
        <v>224</v>
      </c>
      <c r="W11" s="3" t="s">
        <v>225</v>
      </c>
      <c r="X11" s="3" t="s">
        <v>226</v>
      </c>
      <c r="Y11" s="3" t="s">
        <v>227</v>
      </c>
      <c r="Z11" s="3" t="s">
        <v>182</v>
      </c>
      <c r="AA11" s="3" t="s">
        <v>228</v>
      </c>
    </row>
    <row r="12">
      <c r="A12" s="2">
        <v>6.0</v>
      </c>
      <c r="B12" s="1" t="s">
        <v>98</v>
      </c>
      <c r="C12" s="2" t="s">
        <v>8</v>
      </c>
      <c r="D12" s="2" t="s">
        <v>9</v>
      </c>
      <c r="E12" s="2" t="s">
        <v>165</v>
      </c>
      <c r="F12" s="2" t="s">
        <v>11</v>
      </c>
      <c r="G12" s="2" t="s">
        <v>12</v>
      </c>
      <c r="H12" s="2" t="s">
        <v>13</v>
      </c>
      <c r="I12" s="2" t="s">
        <v>14</v>
      </c>
      <c r="J12" s="2" t="s">
        <v>15</v>
      </c>
      <c r="K12" s="2" t="s">
        <v>16</v>
      </c>
      <c r="L12" s="2" t="s">
        <v>17</v>
      </c>
      <c r="M12" s="2" t="s">
        <v>18</v>
      </c>
      <c r="N12" s="2" t="s">
        <v>19</v>
      </c>
      <c r="O12" s="2" t="s">
        <v>20</v>
      </c>
      <c r="P12" s="2" t="s">
        <v>21</v>
      </c>
      <c r="Q12" s="2" t="s">
        <v>22</v>
      </c>
      <c r="R12" s="2" t="s">
        <v>23</v>
      </c>
      <c r="S12" s="2" t="s">
        <v>24</v>
      </c>
      <c r="T12" s="2" t="s">
        <v>166</v>
      </c>
      <c r="U12" s="2" t="s">
        <v>25</v>
      </c>
      <c r="V12" s="2" t="s">
        <v>26</v>
      </c>
      <c r="W12" s="2" t="s">
        <v>10</v>
      </c>
      <c r="X12" s="2" t="s">
        <v>167</v>
      </c>
      <c r="Y12" s="2" t="s">
        <v>168</v>
      </c>
      <c r="Z12" s="2" t="s">
        <v>169</v>
      </c>
      <c r="AA12" s="2" t="s">
        <v>170</v>
      </c>
    </row>
    <row r="13">
      <c r="B13" s="4"/>
      <c r="C13" s="2" t="s">
        <v>171</v>
      </c>
      <c r="D13" s="3" t="s">
        <v>229</v>
      </c>
      <c r="E13" s="3" t="s">
        <v>230</v>
      </c>
      <c r="F13" s="3" t="s">
        <v>230</v>
      </c>
      <c r="G13" s="3" t="s">
        <v>31</v>
      </c>
      <c r="H13" s="3" t="s">
        <v>31</v>
      </c>
      <c r="I13" s="3" t="s">
        <v>31</v>
      </c>
      <c r="J13" s="3" t="s">
        <v>231</v>
      </c>
      <c r="K13" s="3" t="s">
        <v>232</v>
      </c>
      <c r="L13" s="2" t="s">
        <v>17</v>
      </c>
      <c r="M13" s="2" t="s">
        <v>18</v>
      </c>
      <c r="N13" s="2" t="s">
        <v>19</v>
      </c>
      <c r="O13" s="2" t="s">
        <v>20</v>
      </c>
      <c r="P13" s="3" t="s">
        <v>233</v>
      </c>
      <c r="Q13" s="2" t="s">
        <v>22</v>
      </c>
      <c r="R13" s="2" t="s">
        <v>23</v>
      </c>
      <c r="S13" s="3" t="s">
        <v>234</v>
      </c>
      <c r="T13" s="3" t="s">
        <v>178</v>
      </c>
      <c r="U13" s="3" t="s">
        <v>229</v>
      </c>
      <c r="V13" s="3" t="s">
        <v>235</v>
      </c>
      <c r="W13" s="3" t="s">
        <v>236</v>
      </c>
      <c r="X13" s="3" t="s">
        <v>237</v>
      </c>
      <c r="Y13" s="3" t="s">
        <v>227</v>
      </c>
      <c r="Z13" s="3" t="s">
        <v>182</v>
      </c>
      <c r="AA13" s="3" t="s">
        <v>238</v>
      </c>
    </row>
    <row r="14">
      <c r="A14" s="2">
        <v>7.0</v>
      </c>
      <c r="B14" s="1" t="s">
        <v>102</v>
      </c>
      <c r="C14" s="2" t="s">
        <v>8</v>
      </c>
      <c r="D14" s="2" t="s">
        <v>9</v>
      </c>
      <c r="E14" s="2" t="s">
        <v>165</v>
      </c>
      <c r="F14" s="2" t="s">
        <v>11</v>
      </c>
      <c r="G14" s="2" t="s">
        <v>12</v>
      </c>
      <c r="H14" s="2" t="s">
        <v>13</v>
      </c>
      <c r="I14" s="2" t="s">
        <v>14</v>
      </c>
      <c r="J14" s="2" t="s">
        <v>15</v>
      </c>
      <c r="K14" s="2" t="s">
        <v>16</v>
      </c>
      <c r="L14" s="2" t="s">
        <v>17</v>
      </c>
      <c r="M14" s="2" t="s">
        <v>18</v>
      </c>
      <c r="N14" s="2" t="s">
        <v>19</v>
      </c>
      <c r="O14" s="2" t="s">
        <v>20</v>
      </c>
      <c r="P14" s="2" t="s">
        <v>21</v>
      </c>
      <c r="Q14" s="2" t="s">
        <v>22</v>
      </c>
      <c r="R14" s="2" t="s">
        <v>23</v>
      </c>
      <c r="S14" s="2" t="s">
        <v>24</v>
      </c>
      <c r="T14" s="2" t="s">
        <v>166</v>
      </c>
      <c r="U14" s="2" t="s">
        <v>25</v>
      </c>
      <c r="V14" s="2" t="s">
        <v>26</v>
      </c>
      <c r="W14" s="2" t="s">
        <v>10</v>
      </c>
      <c r="X14" s="2" t="s">
        <v>167</v>
      </c>
      <c r="Y14" s="2" t="s">
        <v>239</v>
      </c>
      <c r="Z14" s="2" t="s">
        <v>168</v>
      </c>
      <c r="AA14" s="2" t="s">
        <v>170</v>
      </c>
    </row>
    <row r="15">
      <c r="B15" s="4"/>
      <c r="C15" s="2" t="s">
        <v>240</v>
      </c>
      <c r="D15" s="3" t="s">
        <v>235</v>
      </c>
      <c r="E15" s="3" t="s">
        <v>230</v>
      </c>
      <c r="F15" s="3" t="s">
        <v>230</v>
      </c>
      <c r="G15" s="3" t="s">
        <v>31</v>
      </c>
      <c r="H15" s="3" t="s">
        <v>31</v>
      </c>
      <c r="I15" s="3" t="s">
        <v>31</v>
      </c>
      <c r="J15" s="3" t="s">
        <v>241</v>
      </c>
      <c r="K15" s="3" t="s">
        <v>242</v>
      </c>
      <c r="L15" s="2" t="s">
        <v>17</v>
      </c>
      <c r="M15" s="2" t="s">
        <v>18</v>
      </c>
      <c r="N15" s="2" t="s">
        <v>19</v>
      </c>
      <c r="O15" s="2" t="s">
        <v>20</v>
      </c>
      <c r="P15" s="3" t="s">
        <v>243</v>
      </c>
      <c r="Q15" s="2" t="s">
        <v>22</v>
      </c>
      <c r="R15" s="2" t="s">
        <v>23</v>
      </c>
      <c r="S15" s="3" t="s">
        <v>244</v>
      </c>
      <c r="T15" s="3" t="s">
        <v>178</v>
      </c>
      <c r="U15" s="3" t="s">
        <v>235</v>
      </c>
      <c r="V15" s="3" t="s">
        <v>245</v>
      </c>
      <c r="W15" s="3" t="s">
        <v>236</v>
      </c>
      <c r="X15" s="3" t="s">
        <v>237</v>
      </c>
      <c r="Y15" s="3" t="s">
        <v>246</v>
      </c>
      <c r="Z15" s="3" t="s">
        <v>247</v>
      </c>
      <c r="AA15" s="3" t="s">
        <v>248</v>
      </c>
    </row>
    <row r="16">
      <c r="A16" s="2">
        <v>8.0</v>
      </c>
      <c r="B16" s="1" t="s">
        <v>106</v>
      </c>
      <c r="C16" s="2" t="s">
        <v>8</v>
      </c>
      <c r="D16" s="2" t="s">
        <v>9</v>
      </c>
      <c r="E16" s="2" t="s">
        <v>165</v>
      </c>
      <c r="F16" s="2" t="s">
        <v>11</v>
      </c>
      <c r="G16" s="2" t="s">
        <v>12</v>
      </c>
      <c r="H16" s="2" t="s">
        <v>13</v>
      </c>
      <c r="I16" s="2" t="s">
        <v>14</v>
      </c>
      <c r="J16" s="2" t="s">
        <v>15</v>
      </c>
      <c r="K16" s="2" t="s">
        <v>16</v>
      </c>
      <c r="L16" s="2" t="s">
        <v>17</v>
      </c>
      <c r="M16" s="2" t="s">
        <v>18</v>
      </c>
      <c r="N16" s="2" t="s">
        <v>19</v>
      </c>
      <c r="O16" s="2" t="s">
        <v>20</v>
      </c>
      <c r="P16" s="2" t="s">
        <v>21</v>
      </c>
      <c r="Q16" s="2" t="s">
        <v>22</v>
      </c>
      <c r="R16" s="2" t="s">
        <v>23</v>
      </c>
      <c r="S16" s="2" t="s">
        <v>24</v>
      </c>
      <c r="T16" s="2" t="s">
        <v>166</v>
      </c>
      <c r="U16" s="2" t="s">
        <v>25</v>
      </c>
      <c r="V16" s="2" t="s">
        <v>26</v>
      </c>
      <c r="W16" s="2" t="s">
        <v>10</v>
      </c>
      <c r="X16" s="2" t="s">
        <v>167</v>
      </c>
      <c r="Y16" s="2" t="s">
        <v>239</v>
      </c>
      <c r="Z16" s="2" t="s">
        <v>168</v>
      </c>
      <c r="AA16" s="2" t="s">
        <v>170</v>
      </c>
    </row>
    <row r="17">
      <c r="B17" s="4"/>
      <c r="C17" s="2" t="s">
        <v>240</v>
      </c>
      <c r="D17" s="3" t="s">
        <v>249</v>
      </c>
      <c r="E17" s="3" t="s">
        <v>250</v>
      </c>
      <c r="F17" s="3" t="s">
        <v>250</v>
      </c>
      <c r="G17" s="3" t="s">
        <v>31</v>
      </c>
      <c r="H17" s="3" t="s">
        <v>31</v>
      </c>
      <c r="I17" s="3" t="s">
        <v>31</v>
      </c>
      <c r="J17" s="3" t="s">
        <v>251</v>
      </c>
      <c r="K17" s="3" t="s">
        <v>252</v>
      </c>
      <c r="L17" s="2" t="s">
        <v>17</v>
      </c>
      <c r="M17" s="2" t="s">
        <v>18</v>
      </c>
      <c r="N17" s="2" t="s">
        <v>19</v>
      </c>
      <c r="O17" s="2" t="s">
        <v>20</v>
      </c>
      <c r="P17" s="3" t="s">
        <v>253</v>
      </c>
      <c r="Q17" s="2" t="s">
        <v>22</v>
      </c>
      <c r="R17" s="2" t="s">
        <v>23</v>
      </c>
      <c r="S17" s="3" t="s">
        <v>254</v>
      </c>
      <c r="T17" s="3" t="s">
        <v>178</v>
      </c>
      <c r="U17" s="3" t="s">
        <v>249</v>
      </c>
      <c r="V17" s="3" t="s">
        <v>255</v>
      </c>
      <c r="W17" s="3" t="s">
        <v>256</v>
      </c>
      <c r="X17" s="3" t="s">
        <v>237</v>
      </c>
      <c r="Y17" s="3" t="s">
        <v>246</v>
      </c>
      <c r="Z17" s="3" t="s">
        <v>257</v>
      </c>
      <c r="AA17" s="3" t="s">
        <v>258</v>
      </c>
    </row>
    <row r="18">
      <c r="A18" s="2">
        <v>9.0</v>
      </c>
      <c r="B18" s="1" t="s">
        <v>110</v>
      </c>
      <c r="C18" s="2" t="s">
        <v>8</v>
      </c>
      <c r="D18" s="2" t="s">
        <v>9</v>
      </c>
      <c r="E18" s="2" t="s">
        <v>165</v>
      </c>
      <c r="F18" s="2" t="s">
        <v>11</v>
      </c>
      <c r="G18" s="2" t="s">
        <v>12</v>
      </c>
      <c r="H18" s="2" t="s">
        <v>13</v>
      </c>
      <c r="I18" s="2" t="s">
        <v>14</v>
      </c>
      <c r="J18" s="2" t="s">
        <v>15</v>
      </c>
      <c r="K18" s="2" t="s">
        <v>16</v>
      </c>
      <c r="L18" s="2" t="s">
        <v>17</v>
      </c>
      <c r="M18" s="2" t="s">
        <v>18</v>
      </c>
      <c r="N18" s="2" t="s">
        <v>19</v>
      </c>
      <c r="O18" s="2" t="s">
        <v>20</v>
      </c>
      <c r="P18" s="2" t="s">
        <v>21</v>
      </c>
      <c r="Q18" s="2" t="s">
        <v>22</v>
      </c>
      <c r="R18" s="2" t="s">
        <v>23</v>
      </c>
      <c r="S18" s="2" t="s">
        <v>24</v>
      </c>
      <c r="T18" s="2" t="s">
        <v>166</v>
      </c>
      <c r="U18" s="2" t="s">
        <v>25</v>
      </c>
      <c r="V18" s="2" t="s">
        <v>26</v>
      </c>
      <c r="W18" s="2" t="s">
        <v>10</v>
      </c>
      <c r="X18" s="2" t="s">
        <v>167</v>
      </c>
      <c r="Y18" s="2" t="s">
        <v>168</v>
      </c>
      <c r="Z18" s="2" t="s">
        <v>169</v>
      </c>
      <c r="AA18" s="2" t="s">
        <v>170</v>
      </c>
    </row>
    <row r="19">
      <c r="B19" s="4"/>
      <c r="C19" s="2" t="s">
        <v>171</v>
      </c>
      <c r="D19" s="3" t="s">
        <v>259</v>
      </c>
      <c r="E19" s="3" t="s">
        <v>260</v>
      </c>
      <c r="F19" s="3" t="s">
        <v>260</v>
      </c>
      <c r="G19" s="3" t="s">
        <v>31</v>
      </c>
      <c r="H19" s="3" t="s">
        <v>31</v>
      </c>
      <c r="I19" s="3" t="s">
        <v>31</v>
      </c>
      <c r="J19" s="3" t="s">
        <v>261</v>
      </c>
      <c r="K19" s="3" t="s">
        <v>262</v>
      </c>
      <c r="L19" s="2" t="s">
        <v>17</v>
      </c>
      <c r="M19" s="2" t="s">
        <v>18</v>
      </c>
      <c r="N19" s="2" t="s">
        <v>19</v>
      </c>
      <c r="O19" s="2" t="s">
        <v>20</v>
      </c>
      <c r="P19" s="3" t="s">
        <v>263</v>
      </c>
      <c r="Q19" s="2" t="s">
        <v>22</v>
      </c>
      <c r="R19" s="2" t="s">
        <v>23</v>
      </c>
      <c r="S19" s="3" t="s">
        <v>264</v>
      </c>
      <c r="T19" s="3" t="s">
        <v>178</v>
      </c>
      <c r="U19" s="3" t="s">
        <v>259</v>
      </c>
      <c r="V19" s="3" t="s">
        <v>265</v>
      </c>
      <c r="W19" s="3" t="s">
        <v>266</v>
      </c>
      <c r="X19" s="3" t="s">
        <v>237</v>
      </c>
      <c r="Y19" s="3" t="s">
        <v>267</v>
      </c>
      <c r="Z19" s="3" t="s">
        <v>182</v>
      </c>
      <c r="AA19" s="3" t="s">
        <v>268</v>
      </c>
    </row>
    <row r="20">
      <c r="A20" s="2">
        <v>10.0</v>
      </c>
      <c r="B20" s="1" t="s">
        <v>114</v>
      </c>
      <c r="C20" s="2" t="s">
        <v>8</v>
      </c>
      <c r="D20" s="2" t="s">
        <v>9</v>
      </c>
      <c r="E20" s="2" t="s">
        <v>165</v>
      </c>
      <c r="F20" s="2" t="s">
        <v>11</v>
      </c>
      <c r="G20" s="2" t="s">
        <v>12</v>
      </c>
      <c r="H20" s="2" t="s">
        <v>13</v>
      </c>
      <c r="I20" s="2" t="s">
        <v>14</v>
      </c>
      <c r="J20" s="2" t="s">
        <v>15</v>
      </c>
      <c r="K20" s="2" t="s">
        <v>16</v>
      </c>
      <c r="L20" s="2" t="s">
        <v>17</v>
      </c>
      <c r="M20" s="2" t="s">
        <v>18</v>
      </c>
      <c r="N20" s="2" t="s">
        <v>19</v>
      </c>
      <c r="O20" s="2" t="s">
        <v>20</v>
      </c>
      <c r="P20" s="2" t="s">
        <v>21</v>
      </c>
      <c r="Q20" s="2" t="s">
        <v>22</v>
      </c>
      <c r="R20" s="2" t="s">
        <v>23</v>
      </c>
      <c r="S20" s="2" t="s">
        <v>24</v>
      </c>
      <c r="T20" s="2" t="s">
        <v>166</v>
      </c>
      <c r="U20" s="2" t="s">
        <v>25</v>
      </c>
      <c r="V20" s="2" t="s">
        <v>26</v>
      </c>
      <c r="W20" s="2" t="s">
        <v>10</v>
      </c>
      <c r="X20" s="2" t="s">
        <v>167</v>
      </c>
      <c r="Y20" s="2" t="s">
        <v>168</v>
      </c>
      <c r="Z20" s="2" t="s">
        <v>169</v>
      </c>
      <c r="AA20" s="2" t="s">
        <v>170</v>
      </c>
    </row>
    <row r="21">
      <c r="B21" s="4"/>
      <c r="C21" s="2" t="s">
        <v>171</v>
      </c>
      <c r="D21" s="3" t="s">
        <v>269</v>
      </c>
      <c r="E21" s="3" t="s">
        <v>270</v>
      </c>
      <c r="F21" s="3" t="s">
        <v>270</v>
      </c>
      <c r="G21" s="3" t="s">
        <v>31</v>
      </c>
      <c r="H21" s="3" t="s">
        <v>31</v>
      </c>
      <c r="I21" s="3" t="s">
        <v>31</v>
      </c>
      <c r="J21" s="3" t="s">
        <v>271</v>
      </c>
      <c r="K21" s="3" t="s">
        <v>272</v>
      </c>
      <c r="L21" s="2" t="s">
        <v>17</v>
      </c>
      <c r="M21" s="2" t="s">
        <v>18</v>
      </c>
      <c r="N21" s="2" t="s">
        <v>19</v>
      </c>
      <c r="O21" s="2" t="s">
        <v>20</v>
      </c>
      <c r="P21" s="3" t="s">
        <v>273</v>
      </c>
      <c r="Q21" s="2" t="s">
        <v>22</v>
      </c>
      <c r="R21" s="2" t="s">
        <v>23</v>
      </c>
      <c r="S21" s="3" t="s">
        <v>274</v>
      </c>
      <c r="T21" s="3" t="s">
        <v>178</v>
      </c>
      <c r="U21" s="3" t="s">
        <v>269</v>
      </c>
      <c r="V21" s="3" t="s">
        <v>275</v>
      </c>
      <c r="W21" s="3" t="s">
        <v>276</v>
      </c>
      <c r="X21" s="3" t="s">
        <v>237</v>
      </c>
      <c r="Y21" s="3" t="s">
        <v>277</v>
      </c>
      <c r="Z21" s="3" t="s">
        <v>182</v>
      </c>
      <c r="AA21" s="3" t="s">
        <v>278</v>
      </c>
    </row>
    <row r="22">
      <c r="A22" s="2">
        <v>11.0</v>
      </c>
      <c r="B22" s="1" t="s">
        <v>118</v>
      </c>
      <c r="C22" s="2" t="s">
        <v>8</v>
      </c>
      <c r="D22" s="2" t="s">
        <v>9</v>
      </c>
      <c r="E22" s="2" t="s">
        <v>165</v>
      </c>
      <c r="F22" s="2" t="s">
        <v>11</v>
      </c>
      <c r="G22" s="2" t="s">
        <v>12</v>
      </c>
      <c r="H22" s="2" t="s">
        <v>13</v>
      </c>
      <c r="I22" s="2" t="s">
        <v>14</v>
      </c>
      <c r="J22" s="2" t="s">
        <v>15</v>
      </c>
      <c r="K22" s="2" t="s">
        <v>16</v>
      </c>
      <c r="L22" s="2" t="s">
        <v>17</v>
      </c>
      <c r="M22" s="2" t="s">
        <v>18</v>
      </c>
      <c r="N22" s="2" t="s">
        <v>19</v>
      </c>
      <c r="O22" s="2" t="s">
        <v>20</v>
      </c>
      <c r="P22" s="2" t="s">
        <v>21</v>
      </c>
      <c r="Q22" s="2" t="s">
        <v>22</v>
      </c>
      <c r="R22" s="2" t="s">
        <v>23</v>
      </c>
      <c r="S22" s="2" t="s">
        <v>24</v>
      </c>
      <c r="T22" s="2" t="s">
        <v>166</v>
      </c>
      <c r="U22" s="2" t="s">
        <v>25</v>
      </c>
      <c r="V22" s="2" t="s">
        <v>26</v>
      </c>
      <c r="W22" s="2" t="s">
        <v>10</v>
      </c>
      <c r="X22" s="2" t="s">
        <v>167</v>
      </c>
      <c r="Y22" s="2" t="s">
        <v>239</v>
      </c>
      <c r="Z22" s="2" t="s">
        <v>168</v>
      </c>
      <c r="AA22" s="2" t="s">
        <v>170</v>
      </c>
    </row>
    <row r="23">
      <c r="B23" s="4"/>
      <c r="C23" s="2" t="s">
        <v>240</v>
      </c>
      <c r="D23" s="3" t="s">
        <v>279</v>
      </c>
      <c r="E23" s="3" t="s">
        <v>270</v>
      </c>
      <c r="F23" s="3" t="s">
        <v>270</v>
      </c>
      <c r="G23" s="3" t="s">
        <v>31</v>
      </c>
      <c r="H23" s="3" t="s">
        <v>31</v>
      </c>
      <c r="I23" s="3" t="s">
        <v>31</v>
      </c>
      <c r="J23" s="3" t="s">
        <v>280</v>
      </c>
      <c r="K23" s="3" t="s">
        <v>281</v>
      </c>
      <c r="L23" s="2" t="s">
        <v>17</v>
      </c>
      <c r="M23" s="2" t="s">
        <v>18</v>
      </c>
      <c r="N23" s="2" t="s">
        <v>19</v>
      </c>
      <c r="O23" s="2" t="s">
        <v>20</v>
      </c>
      <c r="P23" s="3" t="s">
        <v>282</v>
      </c>
      <c r="Q23" s="2" t="s">
        <v>22</v>
      </c>
      <c r="R23" s="2" t="s">
        <v>23</v>
      </c>
      <c r="S23" s="3" t="s">
        <v>283</v>
      </c>
      <c r="T23" s="3" t="s">
        <v>178</v>
      </c>
      <c r="U23" s="3" t="s">
        <v>279</v>
      </c>
      <c r="V23" s="3" t="s">
        <v>284</v>
      </c>
      <c r="W23" s="3" t="s">
        <v>276</v>
      </c>
      <c r="X23" s="3" t="s">
        <v>237</v>
      </c>
      <c r="Y23" s="3" t="s">
        <v>246</v>
      </c>
      <c r="Z23" s="3" t="s">
        <v>285</v>
      </c>
      <c r="AA23" s="3" t="s">
        <v>286</v>
      </c>
    </row>
    <row r="24">
      <c r="A24" s="2">
        <v>12.0</v>
      </c>
      <c r="B24" s="1" t="s">
        <v>122</v>
      </c>
      <c r="C24" s="2" t="s">
        <v>8</v>
      </c>
      <c r="D24" s="2" t="s">
        <v>9</v>
      </c>
      <c r="E24" s="2" t="s">
        <v>165</v>
      </c>
      <c r="F24" s="2" t="s">
        <v>11</v>
      </c>
      <c r="G24" s="2" t="s">
        <v>12</v>
      </c>
      <c r="H24" s="2" t="s">
        <v>13</v>
      </c>
      <c r="I24" s="2" t="s">
        <v>14</v>
      </c>
      <c r="J24" s="2" t="s">
        <v>15</v>
      </c>
      <c r="K24" s="2" t="s">
        <v>16</v>
      </c>
      <c r="L24" s="2" t="s">
        <v>17</v>
      </c>
      <c r="M24" s="2" t="s">
        <v>18</v>
      </c>
      <c r="N24" s="2" t="s">
        <v>19</v>
      </c>
      <c r="O24" s="2" t="s">
        <v>20</v>
      </c>
      <c r="P24" s="2" t="s">
        <v>21</v>
      </c>
      <c r="Q24" s="2" t="s">
        <v>22</v>
      </c>
      <c r="R24" s="2" t="s">
        <v>23</v>
      </c>
      <c r="S24" s="2" t="s">
        <v>24</v>
      </c>
      <c r="T24" s="2" t="s">
        <v>166</v>
      </c>
      <c r="U24" s="2" t="s">
        <v>25</v>
      </c>
      <c r="V24" s="2" t="s">
        <v>26</v>
      </c>
      <c r="W24" s="2" t="s">
        <v>10</v>
      </c>
      <c r="X24" s="2" t="s">
        <v>167</v>
      </c>
      <c r="Y24" s="2" t="s">
        <v>184</v>
      </c>
      <c r="Z24" s="2" t="s">
        <v>168</v>
      </c>
      <c r="AA24" s="2" t="s">
        <v>170</v>
      </c>
    </row>
    <row r="25">
      <c r="B25" s="4"/>
      <c r="C25" s="2" t="s">
        <v>27</v>
      </c>
      <c r="D25" s="3" t="s">
        <v>287</v>
      </c>
      <c r="E25" s="3" t="s">
        <v>270</v>
      </c>
      <c r="F25" s="3" t="s">
        <v>270</v>
      </c>
      <c r="G25" s="3" t="s">
        <v>31</v>
      </c>
      <c r="H25" s="3" t="s">
        <v>31</v>
      </c>
      <c r="I25" s="3" t="s">
        <v>31</v>
      </c>
      <c r="J25" s="3" t="s">
        <v>288</v>
      </c>
      <c r="K25" s="3" t="s">
        <v>289</v>
      </c>
      <c r="L25" s="2" t="s">
        <v>17</v>
      </c>
      <c r="M25" s="2" t="s">
        <v>18</v>
      </c>
      <c r="N25" s="2" t="s">
        <v>19</v>
      </c>
      <c r="O25" s="2" t="s">
        <v>20</v>
      </c>
      <c r="P25" s="3" t="s">
        <v>290</v>
      </c>
      <c r="Q25" s="2" t="s">
        <v>22</v>
      </c>
      <c r="R25" s="2" t="s">
        <v>23</v>
      </c>
      <c r="S25" s="3" t="s">
        <v>291</v>
      </c>
      <c r="T25" s="3" t="s">
        <v>178</v>
      </c>
      <c r="U25" s="3" t="s">
        <v>287</v>
      </c>
      <c r="V25" s="3" t="s">
        <v>292</v>
      </c>
      <c r="W25" s="3" t="s">
        <v>293</v>
      </c>
      <c r="X25" s="3" t="s">
        <v>294</v>
      </c>
      <c r="Y25" s="3" t="s">
        <v>193</v>
      </c>
      <c r="Z25" s="3" t="s">
        <v>295</v>
      </c>
      <c r="AA25" s="3" t="s">
        <v>296</v>
      </c>
    </row>
    <row r="26">
      <c r="A26" s="2">
        <v>13.0</v>
      </c>
      <c r="B26" s="1" t="s">
        <v>126</v>
      </c>
      <c r="C26" s="2" t="s">
        <v>8</v>
      </c>
      <c r="D26" s="2" t="s">
        <v>9</v>
      </c>
      <c r="E26" s="2" t="s">
        <v>165</v>
      </c>
      <c r="F26" s="2" t="s">
        <v>11</v>
      </c>
      <c r="G26" s="2" t="s">
        <v>12</v>
      </c>
      <c r="H26" s="2" t="s">
        <v>13</v>
      </c>
      <c r="I26" s="2" t="s">
        <v>14</v>
      </c>
      <c r="J26" s="2" t="s">
        <v>15</v>
      </c>
      <c r="K26" s="2" t="s">
        <v>16</v>
      </c>
      <c r="L26" s="2" t="s">
        <v>17</v>
      </c>
      <c r="M26" s="2" t="s">
        <v>18</v>
      </c>
      <c r="N26" s="2" t="s">
        <v>19</v>
      </c>
      <c r="O26" s="2" t="s">
        <v>20</v>
      </c>
      <c r="P26" s="2" t="s">
        <v>21</v>
      </c>
      <c r="Q26" s="2" t="s">
        <v>22</v>
      </c>
      <c r="R26" s="2" t="s">
        <v>23</v>
      </c>
      <c r="S26" s="2" t="s">
        <v>24</v>
      </c>
      <c r="T26" s="2" t="s">
        <v>166</v>
      </c>
      <c r="U26" s="2" t="s">
        <v>25</v>
      </c>
      <c r="V26" s="2" t="s">
        <v>26</v>
      </c>
      <c r="W26" s="2" t="s">
        <v>10</v>
      </c>
      <c r="X26" s="2" t="s">
        <v>167</v>
      </c>
      <c r="Y26" s="2" t="s">
        <v>168</v>
      </c>
      <c r="Z26" s="2" t="s">
        <v>169</v>
      </c>
      <c r="AA26" s="2" t="s">
        <v>170</v>
      </c>
    </row>
    <row r="27">
      <c r="B27" s="4"/>
      <c r="C27" s="2" t="s">
        <v>171</v>
      </c>
      <c r="D27" s="3" t="s">
        <v>292</v>
      </c>
      <c r="E27" s="3" t="s">
        <v>297</v>
      </c>
      <c r="F27" s="3" t="s">
        <v>297</v>
      </c>
      <c r="G27" s="3" t="s">
        <v>31</v>
      </c>
      <c r="H27" s="3" t="s">
        <v>31</v>
      </c>
      <c r="I27" s="3" t="s">
        <v>31</v>
      </c>
      <c r="J27" s="3" t="s">
        <v>298</v>
      </c>
      <c r="K27" s="3" t="s">
        <v>299</v>
      </c>
      <c r="L27" s="2" t="s">
        <v>17</v>
      </c>
      <c r="M27" s="2" t="s">
        <v>18</v>
      </c>
      <c r="N27" s="2" t="s">
        <v>19</v>
      </c>
      <c r="O27" s="2" t="s">
        <v>20</v>
      </c>
      <c r="P27" s="3" t="s">
        <v>300</v>
      </c>
      <c r="Q27" s="2" t="s">
        <v>22</v>
      </c>
      <c r="R27" s="2" t="s">
        <v>23</v>
      </c>
      <c r="S27" s="3" t="s">
        <v>301</v>
      </c>
      <c r="T27" s="3" t="s">
        <v>178</v>
      </c>
      <c r="U27" s="3" t="s">
        <v>292</v>
      </c>
      <c r="V27" s="3" t="s">
        <v>302</v>
      </c>
      <c r="W27" s="3" t="s">
        <v>303</v>
      </c>
      <c r="X27" s="3" t="s">
        <v>294</v>
      </c>
      <c r="Y27" s="3" t="s">
        <v>295</v>
      </c>
      <c r="Z27" s="3" t="s">
        <v>182</v>
      </c>
      <c r="AA27" s="3" t="s">
        <v>304</v>
      </c>
    </row>
    <row r="28">
      <c r="A28" s="2">
        <v>14.0</v>
      </c>
      <c r="B28" s="1" t="s">
        <v>130</v>
      </c>
      <c r="C28" s="2" t="s">
        <v>8</v>
      </c>
      <c r="D28" s="2" t="s">
        <v>9</v>
      </c>
      <c r="E28" s="2" t="s">
        <v>165</v>
      </c>
      <c r="F28" s="2" t="s">
        <v>11</v>
      </c>
      <c r="G28" s="2" t="s">
        <v>12</v>
      </c>
      <c r="H28" s="2" t="s">
        <v>13</v>
      </c>
      <c r="I28" s="2" t="s">
        <v>14</v>
      </c>
      <c r="J28" s="2" t="s">
        <v>15</v>
      </c>
      <c r="K28" s="2" t="s">
        <v>16</v>
      </c>
      <c r="L28" s="2" t="s">
        <v>17</v>
      </c>
      <c r="M28" s="2" t="s">
        <v>18</v>
      </c>
      <c r="N28" s="2" t="s">
        <v>19</v>
      </c>
      <c r="O28" s="2" t="s">
        <v>20</v>
      </c>
      <c r="P28" s="2" t="s">
        <v>21</v>
      </c>
      <c r="Q28" s="2" t="s">
        <v>22</v>
      </c>
      <c r="R28" s="2" t="s">
        <v>23</v>
      </c>
      <c r="S28" s="2" t="s">
        <v>24</v>
      </c>
      <c r="T28" s="2" t="s">
        <v>166</v>
      </c>
      <c r="U28" s="2" t="s">
        <v>25</v>
      </c>
      <c r="V28" s="2" t="s">
        <v>26</v>
      </c>
      <c r="W28" s="2" t="s">
        <v>10</v>
      </c>
      <c r="X28" s="2" t="s">
        <v>167</v>
      </c>
      <c r="Y28" s="2" t="s">
        <v>239</v>
      </c>
      <c r="Z28" s="2" t="s">
        <v>168</v>
      </c>
      <c r="AA28" s="2" t="s">
        <v>170</v>
      </c>
    </row>
    <row r="29">
      <c r="B29" s="4"/>
      <c r="C29" s="2" t="s">
        <v>240</v>
      </c>
      <c r="D29" s="3" t="s">
        <v>305</v>
      </c>
      <c r="E29" s="3" t="s">
        <v>297</v>
      </c>
      <c r="F29" s="3" t="s">
        <v>297</v>
      </c>
      <c r="G29" s="3" t="s">
        <v>31</v>
      </c>
      <c r="H29" s="3" t="s">
        <v>31</v>
      </c>
      <c r="I29" s="3" t="s">
        <v>31</v>
      </c>
      <c r="J29" s="3" t="s">
        <v>306</v>
      </c>
      <c r="K29" s="3" t="s">
        <v>307</v>
      </c>
      <c r="L29" s="2" t="s">
        <v>17</v>
      </c>
      <c r="M29" s="2" t="s">
        <v>18</v>
      </c>
      <c r="N29" s="2" t="s">
        <v>19</v>
      </c>
      <c r="O29" s="2" t="s">
        <v>20</v>
      </c>
      <c r="P29" s="3" t="s">
        <v>308</v>
      </c>
      <c r="Q29" s="2" t="s">
        <v>22</v>
      </c>
      <c r="R29" s="2" t="s">
        <v>23</v>
      </c>
      <c r="S29" s="3" t="s">
        <v>309</v>
      </c>
      <c r="T29" s="3" t="s">
        <v>178</v>
      </c>
      <c r="U29" s="3" t="s">
        <v>305</v>
      </c>
      <c r="V29" s="3" t="s">
        <v>310</v>
      </c>
      <c r="W29" s="3" t="s">
        <v>303</v>
      </c>
      <c r="X29" s="3" t="s">
        <v>294</v>
      </c>
      <c r="Y29" s="3" t="s">
        <v>246</v>
      </c>
      <c r="Z29" s="3" t="s">
        <v>311</v>
      </c>
      <c r="AA29" s="3" t="s">
        <v>312</v>
      </c>
    </row>
    <row r="30">
      <c r="A30" s="2">
        <v>15.0</v>
      </c>
      <c r="B30" s="1" t="s">
        <v>134</v>
      </c>
      <c r="C30" s="2" t="s">
        <v>8</v>
      </c>
      <c r="D30" s="2" t="s">
        <v>9</v>
      </c>
      <c r="E30" s="2" t="s">
        <v>165</v>
      </c>
      <c r="F30" s="2" t="s">
        <v>11</v>
      </c>
      <c r="G30" s="2" t="s">
        <v>12</v>
      </c>
      <c r="H30" s="2" t="s">
        <v>13</v>
      </c>
      <c r="I30" s="2" t="s">
        <v>14</v>
      </c>
      <c r="J30" s="2" t="s">
        <v>15</v>
      </c>
      <c r="K30" s="2" t="s">
        <v>16</v>
      </c>
      <c r="L30" s="2" t="s">
        <v>17</v>
      </c>
      <c r="M30" s="2" t="s">
        <v>18</v>
      </c>
      <c r="N30" s="2" t="s">
        <v>19</v>
      </c>
      <c r="O30" s="2" t="s">
        <v>20</v>
      </c>
      <c r="P30" s="2" t="s">
        <v>21</v>
      </c>
      <c r="Q30" s="2" t="s">
        <v>22</v>
      </c>
      <c r="R30" s="2" t="s">
        <v>23</v>
      </c>
      <c r="S30" s="2" t="s">
        <v>24</v>
      </c>
      <c r="T30" s="2" t="s">
        <v>166</v>
      </c>
      <c r="U30" s="2" t="s">
        <v>25</v>
      </c>
      <c r="V30" s="2" t="s">
        <v>26</v>
      </c>
      <c r="W30" s="2" t="s">
        <v>10</v>
      </c>
      <c r="X30" s="2" t="s">
        <v>167</v>
      </c>
      <c r="Y30" s="2" t="s">
        <v>239</v>
      </c>
      <c r="Z30" s="2" t="s">
        <v>168</v>
      </c>
      <c r="AA30" s="2" t="s">
        <v>170</v>
      </c>
    </row>
    <row r="31">
      <c r="B31" s="4"/>
      <c r="C31" s="2" t="s">
        <v>240</v>
      </c>
      <c r="D31" s="3" t="s">
        <v>310</v>
      </c>
      <c r="E31" s="3" t="s">
        <v>297</v>
      </c>
      <c r="F31" s="3" t="s">
        <v>297</v>
      </c>
      <c r="G31" s="3" t="s">
        <v>31</v>
      </c>
      <c r="H31" s="3" t="s">
        <v>31</v>
      </c>
      <c r="I31" s="3" t="s">
        <v>31</v>
      </c>
      <c r="J31" s="3" t="s">
        <v>313</v>
      </c>
      <c r="K31" s="3" t="s">
        <v>314</v>
      </c>
      <c r="L31" s="2" t="s">
        <v>17</v>
      </c>
      <c r="M31" s="2" t="s">
        <v>18</v>
      </c>
      <c r="N31" s="2" t="s">
        <v>19</v>
      </c>
      <c r="O31" s="2" t="s">
        <v>20</v>
      </c>
      <c r="P31" s="3" t="s">
        <v>315</v>
      </c>
      <c r="Q31" s="2" t="s">
        <v>22</v>
      </c>
      <c r="R31" s="2" t="s">
        <v>23</v>
      </c>
      <c r="S31" s="3" t="s">
        <v>316</v>
      </c>
      <c r="T31" s="3" t="s">
        <v>178</v>
      </c>
      <c r="U31" s="3" t="s">
        <v>310</v>
      </c>
      <c r="V31" s="3" t="s">
        <v>317</v>
      </c>
      <c r="W31" s="3" t="s">
        <v>303</v>
      </c>
      <c r="X31" s="3" t="s">
        <v>294</v>
      </c>
      <c r="Y31" s="3" t="s">
        <v>246</v>
      </c>
      <c r="Z31" s="3" t="s">
        <v>318</v>
      </c>
      <c r="AA31" s="3" t="s">
        <v>319</v>
      </c>
    </row>
    <row r="32">
      <c r="A32" s="2">
        <v>16.0</v>
      </c>
      <c r="B32" s="1" t="s">
        <v>138</v>
      </c>
      <c r="C32" s="2" t="s">
        <v>8</v>
      </c>
      <c r="D32" s="2" t="s">
        <v>9</v>
      </c>
      <c r="E32" s="2" t="s">
        <v>165</v>
      </c>
      <c r="F32" s="2" t="s">
        <v>11</v>
      </c>
      <c r="G32" s="2" t="s">
        <v>12</v>
      </c>
      <c r="H32" s="2" t="s">
        <v>13</v>
      </c>
      <c r="I32" s="2" t="s">
        <v>14</v>
      </c>
      <c r="J32" s="2" t="s">
        <v>15</v>
      </c>
      <c r="K32" s="2" t="s">
        <v>16</v>
      </c>
      <c r="L32" s="2" t="s">
        <v>17</v>
      </c>
      <c r="M32" s="2" t="s">
        <v>18</v>
      </c>
      <c r="N32" s="2" t="s">
        <v>19</v>
      </c>
      <c r="O32" s="2" t="s">
        <v>20</v>
      </c>
      <c r="P32" s="2" t="s">
        <v>21</v>
      </c>
      <c r="Q32" s="2" t="s">
        <v>24</v>
      </c>
      <c r="R32" s="2" t="s">
        <v>166</v>
      </c>
      <c r="S32" s="2" t="s">
        <v>25</v>
      </c>
      <c r="T32" s="2" t="s">
        <v>26</v>
      </c>
      <c r="U32" s="2" t="s">
        <v>10</v>
      </c>
      <c r="V32" s="2" t="s">
        <v>167</v>
      </c>
      <c r="W32" s="2" t="s">
        <v>184</v>
      </c>
      <c r="X32" s="2" t="s">
        <v>168</v>
      </c>
      <c r="Y32" s="2" t="s">
        <v>170</v>
      </c>
    </row>
    <row r="33">
      <c r="B33" s="4"/>
      <c r="C33" s="2" t="s">
        <v>27</v>
      </c>
      <c r="D33" s="3" t="s">
        <v>317</v>
      </c>
      <c r="E33" s="3" t="s">
        <v>297</v>
      </c>
      <c r="F33" s="3" t="s">
        <v>297</v>
      </c>
      <c r="G33" s="3" t="s">
        <v>31</v>
      </c>
      <c r="H33" s="3" t="s">
        <v>31</v>
      </c>
      <c r="I33" s="3" t="s">
        <v>31</v>
      </c>
      <c r="J33" s="3" t="s">
        <v>320</v>
      </c>
      <c r="K33" s="3" t="s">
        <v>321</v>
      </c>
      <c r="L33" s="2" t="s">
        <v>17</v>
      </c>
      <c r="M33" s="2" t="s">
        <v>18</v>
      </c>
      <c r="N33" s="2" t="s">
        <v>19</v>
      </c>
      <c r="O33" s="2" t="s">
        <v>20</v>
      </c>
      <c r="P33" s="3" t="s">
        <v>322</v>
      </c>
      <c r="Q33" s="3" t="s">
        <v>323</v>
      </c>
      <c r="R33" s="3" t="s">
        <v>178</v>
      </c>
      <c r="S33" s="3" t="s">
        <v>317</v>
      </c>
      <c r="T33" s="3" t="s">
        <v>324</v>
      </c>
      <c r="U33" s="3" t="s">
        <v>325</v>
      </c>
      <c r="V33" s="3" t="s">
        <v>326</v>
      </c>
      <c r="W33" s="3" t="s">
        <v>193</v>
      </c>
      <c r="X33" s="3" t="s">
        <v>318</v>
      </c>
      <c r="Y33" s="3" t="s">
        <v>319</v>
      </c>
    </row>
    <row r="34">
      <c r="A34" s="2">
        <v>17.0</v>
      </c>
      <c r="B34" s="1" t="s">
        <v>142</v>
      </c>
      <c r="C34" s="2" t="s">
        <v>8</v>
      </c>
      <c r="D34" s="2" t="s">
        <v>9</v>
      </c>
      <c r="E34" s="2" t="s">
        <v>165</v>
      </c>
      <c r="F34" s="2" t="s">
        <v>11</v>
      </c>
      <c r="G34" s="2" t="s">
        <v>12</v>
      </c>
      <c r="H34" s="2" t="s">
        <v>13</v>
      </c>
      <c r="I34" s="2" t="s">
        <v>14</v>
      </c>
      <c r="J34" s="2" t="s">
        <v>15</v>
      </c>
      <c r="K34" s="2" t="s">
        <v>16</v>
      </c>
      <c r="L34" s="2" t="s">
        <v>17</v>
      </c>
      <c r="M34" s="2" t="s">
        <v>18</v>
      </c>
      <c r="N34" s="2" t="s">
        <v>19</v>
      </c>
      <c r="O34" s="2" t="s">
        <v>20</v>
      </c>
      <c r="P34" s="2" t="s">
        <v>21</v>
      </c>
      <c r="Q34" s="2" t="s">
        <v>24</v>
      </c>
      <c r="R34" s="2" t="s">
        <v>166</v>
      </c>
      <c r="S34" s="2" t="s">
        <v>25</v>
      </c>
      <c r="T34" s="2" t="s">
        <v>26</v>
      </c>
      <c r="U34" s="2" t="s">
        <v>10</v>
      </c>
      <c r="V34" s="2" t="s">
        <v>167</v>
      </c>
      <c r="W34" s="2" t="s">
        <v>184</v>
      </c>
      <c r="X34" s="2" t="s">
        <v>168</v>
      </c>
      <c r="Y34" s="2" t="s">
        <v>170</v>
      </c>
    </row>
    <row r="35">
      <c r="B35" s="4"/>
      <c r="C35" s="2" t="s">
        <v>27</v>
      </c>
      <c r="D35" s="3" t="s">
        <v>324</v>
      </c>
      <c r="E35" s="3" t="s">
        <v>297</v>
      </c>
      <c r="F35" s="2" t="s">
        <v>11</v>
      </c>
      <c r="G35" s="3" t="s">
        <v>31</v>
      </c>
      <c r="H35" s="3" t="s">
        <v>31</v>
      </c>
      <c r="I35" s="3" t="s">
        <v>31</v>
      </c>
      <c r="J35" s="3" t="s">
        <v>327</v>
      </c>
      <c r="K35" s="3" t="s">
        <v>328</v>
      </c>
      <c r="L35" s="2" t="s">
        <v>17</v>
      </c>
      <c r="M35" s="2" t="s">
        <v>18</v>
      </c>
      <c r="N35" s="2" t="s">
        <v>19</v>
      </c>
      <c r="O35" s="2" t="s">
        <v>20</v>
      </c>
      <c r="P35" s="3" t="s">
        <v>329</v>
      </c>
      <c r="Q35" s="3" t="s">
        <v>330</v>
      </c>
      <c r="R35" s="3" t="s">
        <v>178</v>
      </c>
      <c r="S35" s="3" t="s">
        <v>324</v>
      </c>
      <c r="T35" s="3" t="s">
        <v>331</v>
      </c>
      <c r="U35" s="3" t="s">
        <v>332</v>
      </c>
      <c r="V35" s="3" t="s">
        <v>333</v>
      </c>
      <c r="W35" s="3" t="s">
        <v>193</v>
      </c>
      <c r="X35" s="3" t="s">
        <v>318</v>
      </c>
      <c r="Y35" s="3" t="s">
        <v>319</v>
      </c>
    </row>
    <row r="36">
      <c r="A36" s="2">
        <v>18.0</v>
      </c>
      <c r="B36" s="1" t="s">
        <v>146</v>
      </c>
      <c r="C36" s="2" t="s">
        <v>8</v>
      </c>
      <c r="D36" s="2" t="s">
        <v>9</v>
      </c>
      <c r="E36" s="2" t="s">
        <v>165</v>
      </c>
      <c r="F36" s="2" t="s">
        <v>11</v>
      </c>
      <c r="G36" s="2" t="s">
        <v>12</v>
      </c>
      <c r="H36" s="2" t="s">
        <v>13</v>
      </c>
      <c r="I36" s="2" t="s">
        <v>14</v>
      </c>
      <c r="J36" s="2" t="s">
        <v>15</v>
      </c>
      <c r="K36" s="2" t="s">
        <v>16</v>
      </c>
      <c r="L36" s="2" t="s">
        <v>17</v>
      </c>
      <c r="M36" s="2" t="s">
        <v>18</v>
      </c>
      <c r="N36" s="2" t="s">
        <v>19</v>
      </c>
      <c r="O36" s="2" t="s">
        <v>20</v>
      </c>
      <c r="P36" s="2" t="s">
        <v>21</v>
      </c>
      <c r="Q36" s="2" t="s">
        <v>24</v>
      </c>
      <c r="R36" s="2" t="s">
        <v>166</v>
      </c>
      <c r="S36" s="2" t="s">
        <v>25</v>
      </c>
      <c r="T36" s="2" t="s">
        <v>26</v>
      </c>
      <c r="U36" s="2" t="s">
        <v>10</v>
      </c>
      <c r="V36" s="2" t="s">
        <v>167</v>
      </c>
      <c r="W36" s="2" t="s">
        <v>184</v>
      </c>
      <c r="X36" s="2" t="s">
        <v>168</v>
      </c>
      <c r="Y36" s="2" t="s">
        <v>170</v>
      </c>
    </row>
    <row r="37">
      <c r="B37" s="4"/>
      <c r="C37" s="2" t="s">
        <v>27</v>
      </c>
      <c r="D37" s="3" t="s">
        <v>317</v>
      </c>
      <c r="E37" s="3" t="s">
        <v>297</v>
      </c>
      <c r="F37" s="2" t="s">
        <v>11</v>
      </c>
      <c r="G37" s="3" t="s">
        <v>31</v>
      </c>
      <c r="H37" s="3" t="s">
        <v>31</v>
      </c>
      <c r="I37" s="3" t="s">
        <v>31</v>
      </c>
      <c r="J37" s="3" t="s">
        <v>320</v>
      </c>
      <c r="K37" s="3" t="s">
        <v>321</v>
      </c>
      <c r="L37" s="2" t="s">
        <v>17</v>
      </c>
      <c r="M37" s="2" t="s">
        <v>18</v>
      </c>
      <c r="N37" s="2" t="s">
        <v>19</v>
      </c>
      <c r="O37" s="2" t="s">
        <v>20</v>
      </c>
      <c r="P37" s="3" t="s">
        <v>322</v>
      </c>
      <c r="Q37" s="3" t="s">
        <v>323</v>
      </c>
      <c r="R37" s="3" t="s">
        <v>178</v>
      </c>
      <c r="S37" s="3" t="s">
        <v>317</v>
      </c>
      <c r="T37" s="3" t="s">
        <v>324</v>
      </c>
      <c r="U37" s="3" t="s">
        <v>325</v>
      </c>
      <c r="V37" s="3" t="s">
        <v>326</v>
      </c>
      <c r="W37" s="3" t="s">
        <v>193</v>
      </c>
      <c r="X37" s="3" t="s">
        <v>318</v>
      </c>
      <c r="Y37" s="3" t="s">
        <v>319</v>
      </c>
    </row>
    <row r="38">
      <c r="A38" s="2">
        <v>19.0</v>
      </c>
      <c r="B38" s="1" t="s">
        <v>150</v>
      </c>
      <c r="C38" s="2" t="s">
        <v>8</v>
      </c>
      <c r="D38" s="2" t="s">
        <v>9</v>
      </c>
      <c r="E38" s="2" t="s">
        <v>165</v>
      </c>
      <c r="F38" s="2" t="s">
        <v>11</v>
      </c>
      <c r="G38" s="2" t="s">
        <v>12</v>
      </c>
      <c r="H38" s="2" t="s">
        <v>13</v>
      </c>
      <c r="I38" s="2" t="s">
        <v>14</v>
      </c>
      <c r="J38" s="2" t="s">
        <v>15</v>
      </c>
      <c r="K38" s="2" t="s">
        <v>16</v>
      </c>
      <c r="L38" s="2" t="s">
        <v>17</v>
      </c>
      <c r="M38" s="2" t="s">
        <v>18</v>
      </c>
      <c r="N38" s="2" t="s">
        <v>19</v>
      </c>
      <c r="O38" s="2" t="s">
        <v>20</v>
      </c>
      <c r="P38" s="2" t="s">
        <v>21</v>
      </c>
      <c r="Q38" s="2" t="s">
        <v>24</v>
      </c>
      <c r="R38" s="2" t="s">
        <v>166</v>
      </c>
      <c r="S38" s="2" t="s">
        <v>25</v>
      </c>
      <c r="T38" s="2" t="s">
        <v>26</v>
      </c>
      <c r="U38" s="2" t="s">
        <v>10</v>
      </c>
      <c r="V38" s="2" t="s">
        <v>167</v>
      </c>
      <c r="W38" s="2" t="s">
        <v>168</v>
      </c>
      <c r="X38" s="2" t="s">
        <v>169</v>
      </c>
      <c r="Y38" s="2" t="s">
        <v>170</v>
      </c>
    </row>
    <row r="39">
      <c r="B39" s="4"/>
      <c r="C39" s="2" t="s">
        <v>171</v>
      </c>
      <c r="D39" s="3" t="s">
        <v>229</v>
      </c>
      <c r="E39" s="3" t="s">
        <v>230</v>
      </c>
      <c r="F39" s="2" t="s">
        <v>11</v>
      </c>
      <c r="G39" s="3" t="s">
        <v>31</v>
      </c>
      <c r="H39" s="3" t="s">
        <v>31</v>
      </c>
      <c r="I39" s="3" t="s">
        <v>31</v>
      </c>
      <c r="J39" s="3" t="s">
        <v>231</v>
      </c>
      <c r="K39" s="3" t="s">
        <v>232</v>
      </c>
      <c r="L39" s="2" t="s">
        <v>17</v>
      </c>
      <c r="M39" s="2" t="s">
        <v>18</v>
      </c>
      <c r="N39" s="2" t="s">
        <v>19</v>
      </c>
      <c r="O39" s="2" t="s">
        <v>20</v>
      </c>
      <c r="P39" s="3" t="s">
        <v>233</v>
      </c>
      <c r="Q39" s="3" t="s">
        <v>234</v>
      </c>
      <c r="R39" s="3" t="s">
        <v>178</v>
      </c>
      <c r="S39" s="3" t="s">
        <v>229</v>
      </c>
      <c r="T39" s="3" t="s">
        <v>235</v>
      </c>
      <c r="U39" s="3" t="s">
        <v>236</v>
      </c>
      <c r="V39" s="3" t="s">
        <v>237</v>
      </c>
      <c r="W39" s="3" t="s">
        <v>227</v>
      </c>
      <c r="X39" s="3" t="s">
        <v>182</v>
      </c>
      <c r="Y39" s="3" t="s">
        <v>238</v>
      </c>
    </row>
    <row r="40">
      <c r="A40" s="2">
        <v>20.0</v>
      </c>
      <c r="B40" s="1" t="s">
        <v>154</v>
      </c>
      <c r="C40" s="2" t="s">
        <v>8</v>
      </c>
      <c r="D40" s="2" t="s">
        <v>9</v>
      </c>
      <c r="E40" s="2" t="s">
        <v>165</v>
      </c>
      <c r="F40" s="2" t="s">
        <v>11</v>
      </c>
      <c r="G40" s="2" t="s">
        <v>12</v>
      </c>
      <c r="H40" s="2" t="s">
        <v>13</v>
      </c>
      <c r="I40" s="2" t="s">
        <v>14</v>
      </c>
      <c r="J40" s="2" t="s">
        <v>15</v>
      </c>
      <c r="K40" s="2" t="s">
        <v>16</v>
      </c>
      <c r="L40" s="2" t="s">
        <v>17</v>
      </c>
      <c r="M40" s="2" t="s">
        <v>18</v>
      </c>
      <c r="N40" s="2" t="s">
        <v>19</v>
      </c>
      <c r="O40" s="2" t="s">
        <v>20</v>
      </c>
      <c r="P40" s="2" t="s">
        <v>21</v>
      </c>
      <c r="Q40" s="2" t="s">
        <v>24</v>
      </c>
      <c r="R40" s="2" t="s">
        <v>166</v>
      </c>
      <c r="S40" s="2" t="s">
        <v>25</v>
      </c>
      <c r="T40" s="2" t="s">
        <v>26</v>
      </c>
      <c r="U40" s="2" t="s">
        <v>10</v>
      </c>
      <c r="V40" s="2" t="s">
        <v>167</v>
      </c>
      <c r="W40" s="2" t="s">
        <v>184</v>
      </c>
      <c r="X40" s="2" t="s">
        <v>168</v>
      </c>
      <c r="Y40" s="2" t="s">
        <v>170</v>
      </c>
    </row>
    <row r="41">
      <c r="B41" s="4"/>
      <c r="C41" s="2" t="s">
        <v>27</v>
      </c>
      <c r="D41" s="3" t="s">
        <v>287</v>
      </c>
      <c r="E41" s="3" t="s">
        <v>270</v>
      </c>
      <c r="F41" s="2" t="s">
        <v>11</v>
      </c>
      <c r="G41" s="3" t="s">
        <v>31</v>
      </c>
      <c r="H41" s="3" t="s">
        <v>31</v>
      </c>
      <c r="I41" s="3" t="s">
        <v>31</v>
      </c>
      <c r="J41" s="3" t="s">
        <v>288</v>
      </c>
      <c r="K41" s="3" t="s">
        <v>289</v>
      </c>
      <c r="L41" s="2" t="s">
        <v>17</v>
      </c>
      <c r="M41" s="2" t="s">
        <v>18</v>
      </c>
      <c r="N41" s="2" t="s">
        <v>19</v>
      </c>
      <c r="O41" s="2" t="s">
        <v>20</v>
      </c>
      <c r="P41" s="3" t="s">
        <v>290</v>
      </c>
      <c r="Q41" s="3" t="s">
        <v>291</v>
      </c>
      <c r="R41" s="3" t="s">
        <v>178</v>
      </c>
      <c r="S41" s="3" t="s">
        <v>287</v>
      </c>
      <c r="T41" s="3" t="s">
        <v>292</v>
      </c>
      <c r="U41" s="3" t="s">
        <v>293</v>
      </c>
      <c r="V41" s="3" t="s">
        <v>294</v>
      </c>
      <c r="W41" s="3" t="s">
        <v>193</v>
      </c>
      <c r="X41" s="3" t="s">
        <v>295</v>
      </c>
      <c r="Y41" s="3" t="s">
        <v>296</v>
      </c>
    </row>
    <row r="42">
      <c r="A42" s="2">
        <v>21.0</v>
      </c>
      <c r="B42" s="1" t="s">
        <v>158</v>
      </c>
      <c r="C42" s="2" t="s">
        <v>8</v>
      </c>
      <c r="D42" s="2" t="s">
        <v>9</v>
      </c>
      <c r="E42" s="2" t="s">
        <v>165</v>
      </c>
      <c r="F42" s="2" t="s">
        <v>11</v>
      </c>
      <c r="G42" s="2" t="s">
        <v>12</v>
      </c>
      <c r="H42" s="2" t="s">
        <v>13</v>
      </c>
      <c r="I42" s="2" t="s">
        <v>14</v>
      </c>
      <c r="J42" s="2" t="s">
        <v>15</v>
      </c>
      <c r="K42" s="2" t="s">
        <v>16</v>
      </c>
      <c r="L42" s="2" t="s">
        <v>17</v>
      </c>
      <c r="M42" s="2" t="s">
        <v>18</v>
      </c>
      <c r="N42" s="2" t="s">
        <v>19</v>
      </c>
      <c r="O42" s="2" t="s">
        <v>20</v>
      </c>
      <c r="P42" s="2" t="s">
        <v>21</v>
      </c>
      <c r="Q42" s="2" t="s">
        <v>24</v>
      </c>
      <c r="R42" s="2" t="s">
        <v>166</v>
      </c>
      <c r="S42" s="2" t="s">
        <v>25</v>
      </c>
      <c r="T42" s="2" t="s">
        <v>26</v>
      </c>
      <c r="U42" s="2" t="s">
        <v>10</v>
      </c>
      <c r="V42" s="2" t="s">
        <v>167</v>
      </c>
      <c r="W42" s="2" t="s">
        <v>239</v>
      </c>
      <c r="X42" s="2" t="s">
        <v>168</v>
      </c>
      <c r="Y42" s="2" t="s">
        <v>170</v>
      </c>
    </row>
    <row r="43">
      <c r="B43" s="4"/>
      <c r="C43" s="2" t="s">
        <v>240</v>
      </c>
      <c r="D43" s="3" t="s">
        <v>302</v>
      </c>
      <c r="E43" s="3" t="s">
        <v>297</v>
      </c>
      <c r="F43" s="2" t="s">
        <v>11</v>
      </c>
      <c r="G43" s="3" t="s">
        <v>31</v>
      </c>
      <c r="H43" s="3" t="s">
        <v>31</v>
      </c>
      <c r="I43" s="3" t="s">
        <v>31</v>
      </c>
      <c r="J43" s="3" t="s">
        <v>334</v>
      </c>
      <c r="K43" s="3" t="s">
        <v>335</v>
      </c>
      <c r="L43" s="2" t="s">
        <v>17</v>
      </c>
      <c r="M43" s="2" t="s">
        <v>18</v>
      </c>
      <c r="N43" s="2" t="s">
        <v>19</v>
      </c>
      <c r="O43" s="2" t="s">
        <v>20</v>
      </c>
      <c r="P43" s="3" t="s">
        <v>336</v>
      </c>
      <c r="Q43" s="3" t="s">
        <v>337</v>
      </c>
      <c r="R43" s="3" t="s">
        <v>178</v>
      </c>
      <c r="S43" s="3" t="s">
        <v>302</v>
      </c>
      <c r="T43" s="3" t="s">
        <v>305</v>
      </c>
      <c r="U43" s="3" t="s">
        <v>303</v>
      </c>
      <c r="V43" s="3" t="s">
        <v>294</v>
      </c>
      <c r="W43" s="3" t="s">
        <v>246</v>
      </c>
      <c r="X43" s="3" t="s">
        <v>338</v>
      </c>
      <c r="Y43" s="3" t="s">
        <v>339</v>
      </c>
    </row>
    <row r="44">
      <c r="A44" s="2">
        <v>22.0</v>
      </c>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row r="1002">
      <c r="B1002" s="4"/>
    </row>
    <row r="1003">
      <c r="B1003" s="4"/>
    </row>
    <row r="1004">
      <c r="B1004" s="4"/>
    </row>
    <row r="1005">
      <c r="B1005" s="4"/>
    </row>
    <row r="1006">
      <c r="B1006" s="4"/>
    </row>
    <row r="1007">
      <c r="B1007" s="4"/>
    </row>
    <row r="1008">
      <c r="B1008" s="4"/>
    </row>
    <row r="1009">
      <c r="B1009" s="4"/>
    </row>
    <row r="1010">
      <c r="B1010" s="4"/>
    </row>
    <row r="1011">
      <c r="B1011" s="4"/>
    </row>
    <row r="1012">
      <c r="B1012" s="4"/>
    </row>
    <row r="1013">
      <c r="B1013" s="4"/>
    </row>
    <row r="1014">
      <c r="B1014" s="4"/>
    </row>
    <row r="1015">
      <c r="B1015" s="4"/>
    </row>
    <row r="1016">
      <c r="B1016" s="4"/>
    </row>
    <row r="1017">
      <c r="B1017" s="4"/>
    </row>
    <row r="1018">
      <c r="B1018" s="4"/>
    </row>
    <row r="1019">
      <c r="B1019" s="4"/>
    </row>
    <row r="1020">
      <c r="B1020" s="4"/>
    </row>
    <row r="1021">
      <c r="B1021" s="4"/>
    </row>
    <row r="1022">
      <c r="B1022" s="4"/>
    </row>
    <row r="1023">
      <c r="B1023" s="4"/>
    </row>
    <row r="1024">
      <c r="B1024" s="4"/>
    </row>
    <row r="1025">
      <c r="B1025" s="4"/>
    </row>
    <row r="1026">
      <c r="B1026" s="4"/>
    </row>
    <row r="1027">
      <c r="B1027" s="4"/>
    </row>
    <row r="1028">
      <c r="B1028" s="4"/>
    </row>
    <row r="1029">
      <c r="B1029" s="4"/>
    </row>
    <row r="1030">
      <c r="B1030" s="4"/>
    </row>
    <row r="1031">
      <c r="B1031" s="4"/>
    </row>
    <row r="1032">
      <c r="B1032" s="4"/>
    </row>
    <row r="1033">
      <c r="B1033" s="4"/>
    </row>
    <row r="1034">
      <c r="B1034" s="4"/>
    </row>
    <row r="1035">
      <c r="B1035" s="4"/>
    </row>
    <row r="1036">
      <c r="B1036" s="4"/>
    </row>
    <row r="1037">
      <c r="B1037" s="4"/>
    </row>
    <row r="1038">
      <c r="B1038" s="4"/>
    </row>
    <row r="1039">
      <c r="B1039" s="4"/>
    </row>
    <row r="1040">
      <c r="B1040" s="4"/>
    </row>
    <row r="1041">
      <c r="B1041" s="4"/>
    </row>
    <row r="1042">
      <c r="B1042" s="4"/>
    </row>
    <row r="1043">
      <c r="B1043" s="4"/>
    </row>
    <row r="1044">
      <c r="B1044" s="4"/>
    </row>
    <row r="1045">
      <c r="B1045" s="4"/>
    </row>
    <row r="1046">
      <c r="B1046" s="4"/>
    </row>
    <row r="1047">
      <c r="B1047" s="4"/>
    </row>
    <row r="1048">
      <c r="B1048" s="4"/>
    </row>
    <row r="1049">
      <c r="B1049" s="4"/>
    </row>
    <row r="1050">
      <c r="B1050" s="4"/>
    </row>
    <row r="1051">
      <c r="B1051" s="4"/>
    </row>
    <row r="1052">
      <c r="B1052" s="4"/>
    </row>
    <row r="1053">
      <c r="B1053" s="4"/>
    </row>
    <row r="1054">
      <c r="B1054" s="4"/>
    </row>
    <row r="1055">
      <c r="B1055" s="4"/>
    </row>
    <row r="1056">
      <c r="B1056" s="4"/>
    </row>
    <row r="1057">
      <c r="B1057" s="4"/>
    </row>
    <row r="1058">
      <c r="B1058" s="4"/>
    </row>
    <row r="1059">
      <c r="B1059" s="4"/>
    </row>
    <row r="1060">
      <c r="B1060" s="4"/>
    </row>
    <row r="1061">
      <c r="B1061" s="4"/>
    </row>
    <row r="1062">
      <c r="B1062" s="4"/>
    </row>
    <row r="1063">
      <c r="B1063" s="4"/>
    </row>
    <row r="1064">
      <c r="B1064" s="4"/>
    </row>
    <row r="1065">
      <c r="B1065" s="4"/>
    </row>
    <row r="1066">
      <c r="B1066" s="4"/>
    </row>
    <row r="1067">
      <c r="B1067" s="4"/>
    </row>
    <row r="1068">
      <c r="B1068" s="4"/>
    </row>
    <row r="1069">
      <c r="B1069" s="4"/>
    </row>
    <row r="1070">
      <c r="B1070" s="4"/>
    </row>
    <row r="1071">
      <c r="B1071" s="4"/>
    </row>
    <row r="1072">
      <c r="B1072" s="4"/>
    </row>
    <row r="1073">
      <c r="B1073" s="4"/>
    </row>
    <row r="1074">
      <c r="B1074" s="4"/>
    </row>
    <row r="1075">
      <c r="B1075" s="4"/>
    </row>
    <row r="1076">
      <c r="B1076" s="4"/>
    </row>
    <row r="1077">
      <c r="B1077" s="4"/>
    </row>
    <row r="1078">
      <c r="B1078" s="4"/>
    </row>
    <row r="1079">
      <c r="B1079" s="4"/>
    </row>
    <row r="1080">
      <c r="B1080" s="4"/>
    </row>
    <row r="1081">
      <c r="B1081" s="4"/>
    </row>
    <row r="1082">
      <c r="B1082" s="4"/>
    </row>
    <row r="1083">
      <c r="B1083" s="4"/>
    </row>
    <row r="1084">
      <c r="B1084" s="4"/>
    </row>
    <row r="1085">
      <c r="B1085" s="4"/>
    </row>
    <row r="1086">
      <c r="B1086" s="4"/>
    </row>
    <row r="1087">
      <c r="B1087" s="4"/>
    </row>
    <row r="1088">
      <c r="B1088" s="4"/>
    </row>
    <row r="1089">
      <c r="B1089" s="4"/>
    </row>
    <row r="1090">
      <c r="B1090" s="4"/>
    </row>
    <row r="1091">
      <c r="B1091" s="4"/>
    </row>
    <row r="1092">
      <c r="B1092" s="4"/>
    </row>
    <row r="1093">
      <c r="B1093" s="4"/>
    </row>
    <row r="1094">
      <c r="B1094" s="4"/>
    </row>
    <row r="1095">
      <c r="B1095" s="4"/>
    </row>
    <row r="1096">
      <c r="B1096" s="4"/>
    </row>
    <row r="1097">
      <c r="B1097" s="4"/>
    </row>
    <row r="1098">
      <c r="B1098" s="4"/>
    </row>
    <row r="1099">
      <c r="B1099" s="4"/>
    </row>
    <row r="1100">
      <c r="B1100" s="4"/>
    </row>
    <row r="1101">
      <c r="B1101" s="4"/>
    </row>
    <row r="1102">
      <c r="B1102" s="4"/>
    </row>
    <row r="1103">
      <c r="B1103" s="4"/>
    </row>
    <row r="1104">
      <c r="B1104" s="4"/>
    </row>
    <row r="1105">
      <c r="B1105" s="4"/>
    </row>
    <row r="1106">
      <c r="B1106" s="4"/>
    </row>
    <row r="1107">
      <c r="B1107" s="4"/>
    </row>
    <row r="1108">
      <c r="B1108" s="4"/>
    </row>
    <row r="1109">
      <c r="B1109" s="4"/>
    </row>
    <row r="1110">
      <c r="B1110" s="4"/>
    </row>
    <row r="1111">
      <c r="B1111" s="4"/>
    </row>
    <row r="1112">
      <c r="B1112" s="4"/>
    </row>
    <row r="1113">
      <c r="B1113" s="4"/>
    </row>
    <row r="1114">
      <c r="B1114" s="4"/>
    </row>
    <row r="1115">
      <c r="B1115" s="4"/>
    </row>
    <row r="1116">
      <c r="B1116" s="4"/>
    </row>
    <row r="1117">
      <c r="B1117" s="4"/>
    </row>
    <row r="1118">
      <c r="B1118" s="4"/>
    </row>
    <row r="1119">
      <c r="B1119" s="4"/>
    </row>
    <row r="1120">
      <c r="B1120" s="4"/>
    </row>
    <row r="1121">
      <c r="B1121" s="4"/>
    </row>
    <row r="1122">
      <c r="B1122" s="4"/>
    </row>
    <row r="1123">
      <c r="B1123" s="4"/>
    </row>
    <row r="1124">
      <c r="B1124" s="4"/>
    </row>
    <row r="1125">
      <c r="B1125" s="4"/>
    </row>
    <row r="1126">
      <c r="B1126" s="4"/>
    </row>
    <row r="1127">
      <c r="B1127" s="4"/>
    </row>
    <row r="1128">
      <c r="B1128" s="4"/>
    </row>
    <row r="1129">
      <c r="B1129" s="4"/>
    </row>
    <row r="1130">
      <c r="B1130" s="4"/>
    </row>
    <row r="1131">
      <c r="B1131" s="4"/>
    </row>
    <row r="1132">
      <c r="B1132" s="4"/>
    </row>
    <row r="1133">
      <c r="B1133" s="4"/>
    </row>
    <row r="1134">
      <c r="B1134" s="4"/>
    </row>
    <row r="1135">
      <c r="B1135" s="4"/>
    </row>
    <row r="1136">
      <c r="B1136" s="4"/>
    </row>
    <row r="1137">
      <c r="B1137" s="4"/>
    </row>
    <row r="1138">
      <c r="B1138" s="4"/>
    </row>
    <row r="1139">
      <c r="B1139" s="4"/>
    </row>
    <row r="1140">
      <c r="B1140" s="4"/>
    </row>
    <row r="1141">
      <c r="B1141" s="4"/>
    </row>
    <row r="1142">
      <c r="B1142" s="4"/>
    </row>
    <row r="1143">
      <c r="B1143" s="4"/>
    </row>
    <row r="1144">
      <c r="B1144" s="4"/>
    </row>
    <row r="1145">
      <c r="B1145" s="4"/>
    </row>
    <row r="1146">
      <c r="B1146" s="4"/>
    </row>
    <row r="1147">
      <c r="B1147" s="4"/>
    </row>
    <row r="1148">
      <c r="B1148" s="4"/>
    </row>
    <row r="1149">
      <c r="B1149" s="4"/>
    </row>
    <row r="1150">
      <c r="B1150" s="4"/>
    </row>
    <row r="1151">
      <c r="B1151" s="4"/>
    </row>
    <row r="1152">
      <c r="B1152" s="4"/>
    </row>
    <row r="1153">
      <c r="B1153" s="4"/>
    </row>
    <row r="1154">
      <c r="B1154" s="4"/>
    </row>
    <row r="1155">
      <c r="B1155" s="4"/>
    </row>
    <row r="1156">
      <c r="B1156" s="4"/>
    </row>
    <row r="1157">
      <c r="B1157" s="4"/>
    </row>
    <row r="1158">
      <c r="B1158" s="4"/>
    </row>
    <row r="1159">
      <c r="B1159" s="4"/>
    </row>
    <row r="1160">
      <c r="B1160" s="4"/>
    </row>
    <row r="1161">
      <c r="B1161" s="4"/>
    </row>
    <row r="1162">
      <c r="B1162" s="4"/>
    </row>
    <row r="1163">
      <c r="B1163" s="4"/>
    </row>
    <row r="1164">
      <c r="B1164" s="4"/>
    </row>
    <row r="1165">
      <c r="B1165" s="4"/>
    </row>
    <row r="1166">
      <c r="B1166" s="4"/>
    </row>
    <row r="1167">
      <c r="B1167" s="4"/>
    </row>
    <row r="1168">
      <c r="B1168" s="4"/>
    </row>
    <row r="1169">
      <c r="B1169" s="4"/>
    </row>
    <row r="1170">
      <c r="B1170" s="4"/>
    </row>
    <row r="1171">
      <c r="B1171" s="4"/>
    </row>
    <row r="1172">
      <c r="B1172" s="4"/>
    </row>
    <row r="1173">
      <c r="B1173" s="4"/>
    </row>
    <row r="1174">
      <c r="B1174" s="4"/>
    </row>
    <row r="1175">
      <c r="B1175" s="4"/>
    </row>
    <row r="1176">
      <c r="B1176" s="4"/>
    </row>
    <row r="1177">
      <c r="B1177" s="4"/>
    </row>
    <row r="1178">
      <c r="B1178" s="4"/>
    </row>
    <row r="1179">
      <c r="B1179" s="4"/>
    </row>
    <row r="1180">
      <c r="B1180" s="4"/>
    </row>
    <row r="1181">
      <c r="B1181" s="4"/>
    </row>
    <row r="1182">
      <c r="B1182" s="4"/>
    </row>
    <row r="1183">
      <c r="B1183" s="4"/>
    </row>
    <row r="1184">
      <c r="B1184" s="4"/>
    </row>
    <row r="1185">
      <c r="B1185" s="4"/>
    </row>
    <row r="1186">
      <c r="B1186" s="4"/>
    </row>
    <row r="1187">
      <c r="B1187" s="4"/>
    </row>
    <row r="1188">
      <c r="B1188" s="4"/>
    </row>
    <row r="1189">
      <c r="B1189" s="4"/>
    </row>
    <row r="1190">
      <c r="B1190" s="4"/>
    </row>
    <row r="1191">
      <c r="B1191" s="4"/>
    </row>
    <row r="1192">
      <c r="B1192" s="4"/>
    </row>
    <row r="1193">
      <c r="B1193" s="4"/>
    </row>
    <row r="1194">
      <c r="B1194" s="4"/>
    </row>
    <row r="1195">
      <c r="B1195" s="4"/>
    </row>
    <row r="1196">
      <c r="B1196" s="4"/>
    </row>
    <row r="1197">
      <c r="B1197" s="4"/>
    </row>
    <row r="1198">
      <c r="B1198" s="4"/>
    </row>
    <row r="1199">
      <c r="B1199" s="4"/>
    </row>
    <row r="1200">
      <c r="B1200" s="4"/>
    </row>
    <row r="1201">
      <c r="B1201" s="4"/>
    </row>
    <row r="1202">
      <c r="B1202" s="4"/>
    </row>
    <row r="1203">
      <c r="B1203" s="4"/>
    </row>
    <row r="1204">
      <c r="B1204" s="4"/>
    </row>
    <row r="1205">
      <c r="B1205" s="4"/>
    </row>
    <row r="1206">
      <c r="B1206" s="4"/>
    </row>
    <row r="1207">
      <c r="B1207" s="4"/>
    </row>
    <row r="1208">
      <c r="B1208" s="4"/>
    </row>
    <row r="1209">
      <c r="B1209" s="4"/>
    </row>
    <row r="1210">
      <c r="B1210" s="4"/>
    </row>
    <row r="1211">
      <c r="B1211" s="4"/>
    </row>
    <row r="1212">
      <c r="B1212" s="4"/>
    </row>
    <row r="1213">
      <c r="B1213" s="4"/>
    </row>
    <row r="1214">
      <c r="B1214" s="4"/>
    </row>
    <row r="1215">
      <c r="B1215" s="4"/>
    </row>
    <row r="1216">
      <c r="B1216" s="4"/>
    </row>
    <row r="1217">
      <c r="B1217" s="4"/>
    </row>
    <row r="1218">
      <c r="B1218" s="4"/>
    </row>
    <row r="1219">
      <c r="B1219" s="4"/>
    </row>
    <row r="1220">
      <c r="B1220" s="4"/>
    </row>
    <row r="1221">
      <c r="B1221" s="4"/>
    </row>
    <row r="1222">
      <c r="B1222" s="4"/>
    </row>
    <row r="1223">
      <c r="B1223" s="4"/>
    </row>
    <row r="1224">
      <c r="B1224" s="4"/>
    </row>
    <row r="1225">
      <c r="B1225" s="4"/>
    </row>
    <row r="1226">
      <c r="B1226" s="4"/>
    </row>
    <row r="1227">
      <c r="B1227" s="4"/>
    </row>
    <row r="1228">
      <c r="B1228" s="4"/>
    </row>
    <row r="1229">
      <c r="B1229" s="4"/>
    </row>
    <row r="1230">
      <c r="B1230" s="4"/>
    </row>
    <row r="1231">
      <c r="B1231" s="4"/>
    </row>
    <row r="1232">
      <c r="B1232" s="4"/>
    </row>
    <row r="1233">
      <c r="B1233" s="4"/>
    </row>
    <row r="1234">
      <c r="B1234" s="4"/>
    </row>
    <row r="1235">
      <c r="B1235" s="4"/>
    </row>
    <row r="1236">
      <c r="B1236" s="4"/>
    </row>
    <row r="1237">
      <c r="B1237" s="4"/>
    </row>
    <row r="1238">
      <c r="B1238" s="4"/>
    </row>
    <row r="1239">
      <c r="B1239" s="4"/>
    </row>
    <row r="1240">
      <c r="B1240" s="4"/>
    </row>
    <row r="1241">
      <c r="B1241" s="4"/>
    </row>
    <row r="1242">
      <c r="B1242" s="4"/>
    </row>
    <row r="1243">
      <c r="B1243" s="4"/>
    </row>
    <row r="1244">
      <c r="B1244" s="4"/>
    </row>
    <row r="1245">
      <c r="B1245" s="4"/>
    </row>
    <row r="1246">
      <c r="B1246" s="4"/>
    </row>
    <row r="1247">
      <c r="B1247" s="4"/>
    </row>
    <row r="1248">
      <c r="B1248" s="4"/>
    </row>
    <row r="1249">
      <c r="B1249" s="4"/>
    </row>
    <row r="1250">
      <c r="B1250" s="4"/>
    </row>
    <row r="1251">
      <c r="B1251" s="4"/>
    </row>
    <row r="1252">
      <c r="B1252" s="4"/>
    </row>
    <row r="1253">
      <c r="B1253" s="4"/>
    </row>
    <row r="1254">
      <c r="B1254" s="4"/>
    </row>
    <row r="1255">
      <c r="B1255" s="4"/>
    </row>
    <row r="1256">
      <c r="B1256" s="4"/>
    </row>
    <row r="1257">
      <c r="B1257" s="4"/>
    </row>
    <row r="1258">
      <c r="B1258" s="4"/>
    </row>
    <row r="1259">
      <c r="B1259" s="4"/>
    </row>
    <row r="1260">
      <c r="B1260" s="4"/>
    </row>
    <row r="1261">
      <c r="B1261" s="4"/>
    </row>
    <row r="1262">
      <c r="B1262" s="4"/>
    </row>
    <row r="1263">
      <c r="B1263" s="4"/>
    </row>
    <row r="1264">
      <c r="B1264" s="4"/>
    </row>
    <row r="1265">
      <c r="B1265" s="4"/>
    </row>
    <row r="1266">
      <c r="B1266" s="4"/>
    </row>
    <row r="1267">
      <c r="B1267" s="4"/>
    </row>
    <row r="1268">
      <c r="B1268" s="4"/>
    </row>
    <row r="1269">
      <c r="B1269" s="4"/>
    </row>
    <row r="1270">
      <c r="B1270" s="4"/>
    </row>
    <row r="1271">
      <c r="B1271" s="4"/>
    </row>
    <row r="1272">
      <c r="B1272" s="4"/>
    </row>
    <row r="1273">
      <c r="B1273" s="4"/>
    </row>
    <row r="1274">
      <c r="B1274" s="4"/>
    </row>
    <row r="1275">
      <c r="B1275" s="4"/>
    </row>
    <row r="1276">
      <c r="B1276" s="4"/>
    </row>
    <row r="1277">
      <c r="B1277" s="4"/>
    </row>
    <row r="1278">
      <c r="B1278" s="4"/>
    </row>
    <row r="1279">
      <c r="B1279" s="4"/>
    </row>
    <row r="1280">
      <c r="B1280" s="4"/>
    </row>
    <row r="1281">
      <c r="B1281" s="4"/>
    </row>
    <row r="1282">
      <c r="B1282" s="4"/>
    </row>
    <row r="1283">
      <c r="B1283" s="4"/>
    </row>
    <row r="1284">
      <c r="B1284" s="4"/>
    </row>
    <row r="1285">
      <c r="B1285" s="4"/>
    </row>
    <row r="1286">
      <c r="B1286" s="4"/>
    </row>
    <row r="1287">
      <c r="B1287" s="4"/>
    </row>
    <row r="1288">
      <c r="B1288" s="4"/>
    </row>
    <row r="1289">
      <c r="B1289" s="4"/>
    </row>
    <row r="1290">
      <c r="B1290" s="4"/>
    </row>
    <row r="1291">
      <c r="B1291" s="4"/>
    </row>
    <row r="1292">
      <c r="B1292" s="4"/>
    </row>
    <row r="1293">
      <c r="B1293" s="4"/>
    </row>
    <row r="1294">
      <c r="B1294" s="4"/>
    </row>
    <row r="1295">
      <c r="B1295" s="4"/>
    </row>
    <row r="1296">
      <c r="B1296" s="4"/>
    </row>
    <row r="1297">
      <c r="B1297" s="4"/>
    </row>
    <row r="1298">
      <c r="B1298" s="4"/>
    </row>
    <row r="1299">
      <c r="B1299" s="4"/>
    </row>
    <row r="1300">
      <c r="B1300" s="4"/>
    </row>
    <row r="1301">
      <c r="B1301" s="4"/>
    </row>
    <row r="1302">
      <c r="B1302" s="4"/>
    </row>
    <row r="1303">
      <c r="B1303" s="4"/>
    </row>
    <row r="1304">
      <c r="B1304" s="4"/>
    </row>
    <row r="1305">
      <c r="B1305" s="4"/>
    </row>
    <row r="1306">
      <c r="B1306" s="4"/>
    </row>
    <row r="1307">
      <c r="B1307" s="4"/>
    </row>
    <row r="1308">
      <c r="B1308" s="4"/>
    </row>
    <row r="1309">
      <c r="B1309" s="4"/>
    </row>
    <row r="1310">
      <c r="B1310" s="4"/>
    </row>
    <row r="1311">
      <c r="B1311" s="4"/>
    </row>
    <row r="1312">
      <c r="B1312" s="4"/>
    </row>
    <row r="1313">
      <c r="B1313" s="4"/>
    </row>
    <row r="1314">
      <c r="B1314" s="4"/>
    </row>
    <row r="1315">
      <c r="B1315" s="4"/>
    </row>
    <row r="1316">
      <c r="B1316" s="4"/>
    </row>
    <row r="1317">
      <c r="B1317" s="4"/>
    </row>
    <row r="1318">
      <c r="B1318" s="4"/>
    </row>
    <row r="1319">
      <c r="B1319" s="4"/>
    </row>
    <row r="1320">
      <c r="B1320" s="4"/>
    </row>
    <row r="1321">
      <c r="B1321" s="4"/>
    </row>
    <row r="1322">
      <c r="B1322" s="4"/>
    </row>
    <row r="1323">
      <c r="B1323" s="4"/>
    </row>
    <row r="1324">
      <c r="B1324" s="4"/>
    </row>
    <row r="1325">
      <c r="B1325" s="4"/>
    </row>
    <row r="1326">
      <c r="B1326" s="4"/>
    </row>
    <row r="1327">
      <c r="B1327" s="4"/>
    </row>
    <row r="1328">
      <c r="B1328" s="4"/>
    </row>
    <row r="1329">
      <c r="B1329" s="4"/>
    </row>
    <row r="1330">
      <c r="B1330" s="4"/>
    </row>
    <row r="1331">
      <c r="B1331" s="4"/>
    </row>
    <row r="1332">
      <c r="B1332" s="4"/>
    </row>
    <row r="1333">
      <c r="B1333" s="4"/>
    </row>
    <row r="1334">
      <c r="B1334" s="4"/>
    </row>
    <row r="1335">
      <c r="B1335" s="4"/>
    </row>
    <row r="1336">
      <c r="B1336" s="4"/>
    </row>
    <row r="1337">
      <c r="B1337" s="4"/>
    </row>
    <row r="1338">
      <c r="B1338" s="4"/>
    </row>
    <row r="1339">
      <c r="B1339" s="4"/>
    </row>
    <row r="1340">
      <c r="B1340" s="4"/>
    </row>
    <row r="1341">
      <c r="B1341" s="4"/>
    </row>
    <row r="1342">
      <c r="B1342" s="4"/>
    </row>
    <row r="1343">
      <c r="B1343" s="4"/>
    </row>
    <row r="1344">
      <c r="B1344" s="4"/>
    </row>
    <row r="1345">
      <c r="B1345" s="4"/>
    </row>
    <row r="1346">
      <c r="B1346" s="4"/>
    </row>
    <row r="1347">
      <c r="B1347" s="4"/>
    </row>
    <row r="1348">
      <c r="B1348" s="4"/>
    </row>
    <row r="1349">
      <c r="B1349" s="4"/>
    </row>
    <row r="1350">
      <c r="B1350" s="4"/>
    </row>
    <row r="1351">
      <c r="B1351" s="4"/>
    </row>
    <row r="1352">
      <c r="B1352" s="4"/>
    </row>
    <row r="1353">
      <c r="B1353" s="4"/>
    </row>
    <row r="1354">
      <c r="B1354" s="4"/>
    </row>
    <row r="1355">
      <c r="B1355" s="4"/>
    </row>
    <row r="1356">
      <c r="B1356" s="4"/>
    </row>
    <row r="1357">
      <c r="B1357" s="4"/>
    </row>
    <row r="1358">
      <c r="B1358" s="4"/>
    </row>
    <row r="1359">
      <c r="B1359" s="4"/>
    </row>
    <row r="1360">
      <c r="B1360" s="4"/>
    </row>
    <row r="1361">
      <c r="B1361" s="4"/>
    </row>
    <row r="1362">
      <c r="B1362" s="4"/>
    </row>
    <row r="1363">
      <c r="B1363" s="4"/>
    </row>
    <row r="1364">
      <c r="B1364" s="4"/>
    </row>
    <row r="1365">
      <c r="B1365" s="4"/>
    </row>
    <row r="1366">
      <c r="B1366" s="4"/>
    </row>
    <row r="1367">
      <c r="B1367" s="4"/>
    </row>
    <row r="1368">
      <c r="B1368" s="4"/>
    </row>
    <row r="1369">
      <c r="B1369" s="4"/>
    </row>
    <row r="1370">
      <c r="B1370" s="4"/>
    </row>
    <row r="1371">
      <c r="B1371" s="4"/>
    </row>
    <row r="1372">
      <c r="B1372" s="4"/>
    </row>
    <row r="1373">
      <c r="B1373" s="4"/>
    </row>
    <row r="1374">
      <c r="B1374" s="4"/>
    </row>
    <row r="1375">
      <c r="B1375" s="4"/>
    </row>
    <row r="1376">
      <c r="B1376" s="4"/>
    </row>
    <row r="1377">
      <c r="B1377" s="4"/>
    </row>
    <row r="1378">
      <c r="B1378" s="4"/>
    </row>
    <row r="1379">
      <c r="B1379" s="4"/>
    </row>
    <row r="1380">
      <c r="B1380" s="4"/>
    </row>
    <row r="1381">
      <c r="B1381" s="4"/>
    </row>
    <row r="1382">
      <c r="B1382" s="4"/>
    </row>
    <row r="1383">
      <c r="B1383" s="4"/>
    </row>
    <row r="1384">
      <c r="B1384" s="4"/>
    </row>
    <row r="1385">
      <c r="B1385" s="4"/>
    </row>
    <row r="1386">
      <c r="B1386" s="4"/>
    </row>
    <row r="1387">
      <c r="B1387" s="4"/>
    </row>
    <row r="1388">
      <c r="B1388" s="4"/>
    </row>
    <row r="1389">
      <c r="B1389" s="4"/>
    </row>
    <row r="1390">
      <c r="B1390" s="4"/>
    </row>
    <row r="1391">
      <c r="B1391" s="4"/>
    </row>
    <row r="1392">
      <c r="B1392" s="4"/>
    </row>
    <row r="1393">
      <c r="B1393" s="4"/>
    </row>
    <row r="1394">
      <c r="B1394" s="4"/>
    </row>
    <row r="1395">
      <c r="B1395" s="4"/>
    </row>
    <row r="1396">
      <c r="B1396" s="4"/>
    </row>
    <row r="1397">
      <c r="B1397" s="4"/>
    </row>
    <row r="1398">
      <c r="B1398" s="4"/>
    </row>
    <row r="1399">
      <c r="B1399" s="4"/>
    </row>
    <row r="1400">
      <c r="B1400" s="4"/>
    </row>
    <row r="1401">
      <c r="B1401" s="4"/>
    </row>
    <row r="1402">
      <c r="B1402" s="4"/>
    </row>
    <row r="1403">
      <c r="B1403" s="4"/>
    </row>
    <row r="1404">
      <c r="B1404" s="4"/>
    </row>
    <row r="1405">
      <c r="B1405" s="4"/>
    </row>
    <row r="1406">
      <c r="B1406" s="4"/>
    </row>
    <row r="1407">
      <c r="B1407" s="4"/>
    </row>
    <row r="1408">
      <c r="B1408" s="4"/>
    </row>
    <row r="1409">
      <c r="B1409" s="4"/>
    </row>
    <row r="1410">
      <c r="B1410" s="4"/>
    </row>
    <row r="1411">
      <c r="B1411" s="4"/>
    </row>
    <row r="1412">
      <c r="B1412" s="4"/>
    </row>
    <row r="1413">
      <c r="B1413" s="4"/>
    </row>
    <row r="1414">
      <c r="B1414" s="4"/>
    </row>
    <row r="1415">
      <c r="B1415" s="4"/>
    </row>
    <row r="1416">
      <c r="B1416" s="4"/>
    </row>
    <row r="1417">
      <c r="B1417" s="4"/>
    </row>
    <row r="1418">
      <c r="B1418" s="4"/>
    </row>
    <row r="1419">
      <c r="B1419" s="4"/>
    </row>
    <row r="1420">
      <c r="B1420" s="4"/>
    </row>
    <row r="1421">
      <c r="B1421" s="4"/>
    </row>
    <row r="1422">
      <c r="B1422" s="4"/>
    </row>
    <row r="1423">
      <c r="B1423" s="4"/>
    </row>
    <row r="1424">
      <c r="B1424" s="4"/>
    </row>
    <row r="1425">
      <c r="B1425" s="4"/>
    </row>
    <row r="1426">
      <c r="B1426" s="4"/>
    </row>
    <row r="1427">
      <c r="B1427" s="4"/>
    </row>
    <row r="1428">
      <c r="B1428" s="4"/>
    </row>
    <row r="1429">
      <c r="B1429" s="4"/>
    </row>
    <row r="1430">
      <c r="B1430" s="4"/>
    </row>
    <row r="1431">
      <c r="B1431" s="4"/>
    </row>
    <row r="1432">
      <c r="B1432" s="4"/>
    </row>
    <row r="1433">
      <c r="B1433" s="4"/>
    </row>
    <row r="1434">
      <c r="B1434" s="4"/>
    </row>
    <row r="1435">
      <c r="B1435" s="4"/>
    </row>
    <row r="1436">
      <c r="B1436" s="4"/>
    </row>
    <row r="1437">
      <c r="B1437" s="4"/>
    </row>
    <row r="1438">
      <c r="B1438" s="4"/>
    </row>
    <row r="1439">
      <c r="B1439" s="4"/>
    </row>
    <row r="1440">
      <c r="B1440" s="4"/>
    </row>
    <row r="1441">
      <c r="B1441" s="4"/>
    </row>
    <row r="1442">
      <c r="B1442" s="4"/>
    </row>
    <row r="1443">
      <c r="B1443" s="4"/>
    </row>
    <row r="1444">
      <c r="B1444" s="4"/>
    </row>
    <row r="1445">
      <c r="B1445" s="4"/>
    </row>
    <row r="1446">
      <c r="B1446" s="4"/>
    </row>
    <row r="1447">
      <c r="B1447" s="4"/>
    </row>
    <row r="1448">
      <c r="B1448" s="4"/>
    </row>
    <row r="1449">
      <c r="B1449" s="4"/>
    </row>
    <row r="1450">
      <c r="B1450" s="4"/>
    </row>
    <row r="1451">
      <c r="B1451" s="4"/>
    </row>
    <row r="1452">
      <c r="B1452" s="4"/>
    </row>
    <row r="1453">
      <c r="B1453" s="4"/>
    </row>
    <row r="1454">
      <c r="B1454" s="4"/>
    </row>
    <row r="1455">
      <c r="B1455" s="4"/>
    </row>
    <row r="1456">
      <c r="B1456" s="4"/>
    </row>
    <row r="1457">
      <c r="B1457" s="4"/>
    </row>
    <row r="1458">
      <c r="B1458" s="4"/>
    </row>
    <row r="1459">
      <c r="B1459" s="4"/>
    </row>
    <row r="1460">
      <c r="B1460" s="4"/>
    </row>
    <row r="1461">
      <c r="B1461" s="4"/>
    </row>
    <row r="1462">
      <c r="B1462" s="4"/>
    </row>
    <row r="1463">
      <c r="B1463" s="4"/>
    </row>
    <row r="1464">
      <c r="B1464" s="4"/>
    </row>
    <row r="1465">
      <c r="B1465" s="4"/>
    </row>
    <row r="1466">
      <c r="B1466" s="4"/>
    </row>
    <row r="1467">
      <c r="B1467" s="4"/>
    </row>
    <row r="1468">
      <c r="B1468" s="4"/>
    </row>
    <row r="1469">
      <c r="B1469" s="4"/>
    </row>
    <row r="1470">
      <c r="B1470" s="4"/>
    </row>
    <row r="1471">
      <c r="B1471" s="4"/>
    </row>
    <row r="1472">
      <c r="B1472" s="4"/>
    </row>
    <row r="1473">
      <c r="B1473" s="4"/>
    </row>
    <row r="1474">
      <c r="B1474" s="4"/>
    </row>
    <row r="1475">
      <c r="B1475" s="4"/>
    </row>
    <row r="1476">
      <c r="B1476" s="4"/>
    </row>
    <row r="1477">
      <c r="B1477" s="4"/>
    </row>
    <row r="1478">
      <c r="B1478" s="4"/>
    </row>
    <row r="1479">
      <c r="B1479" s="4"/>
    </row>
    <row r="1480">
      <c r="B1480" s="4"/>
    </row>
    <row r="1481">
      <c r="B1481" s="4"/>
    </row>
    <row r="1482">
      <c r="B1482" s="4"/>
    </row>
    <row r="1483">
      <c r="B1483" s="4"/>
    </row>
    <row r="1484">
      <c r="B1484" s="4"/>
    </row>
    <row r="1485">
      <c r="B1485" s="4"/>
    </row>
    <row r="1486">
      <c r="B1486" s="4"/>
    </row>
    <row r="1487">
      <c r="B1487" s="4"/>
    </row>
    <row r="1488">
      <c r="B1488" s="4"/>
    </row>
    <row r="1489">
      <c r="B1489" s="4"/>
    </row>
    <row r="1490">
      <c r="B1490" s="4"/>
    </row>
    <row r="1491">
      <c r="B1491" s="4"/>
    </row>
    <row r="1492">
      <c r="B1492" s="4"/>
    </row>
    <row r="1493">
      <c r="B1493" s="4"/>
    </row>
    <row r="1494">
      <c r="B1494" s="4"/>
    </row>
    <row r="1495">
      <c r="B1495" s="4"/>
    </row>
    <row r="1496">
      <c r="B1496" s="4"/>
    </row>
    <row r="1497">
      <c r="B1497" s="4"/>
    </row>
    <row r="1498">
      <c r="B1498" s="4"/>
    </row>
    <row r="1499">
      <c r="B1499" s="4"/>
    </row>
    <row r="1500">
      <c r="B1500" s="4"/>
    </row>
    <row r="1501">
      <c r="B1501" s="4"/>
    </row>
    <row r="1502">
      <c r="B1502" s="4"/>
    </row>
    <row r="1503">
      <c r="B1503" s="4"/>
    </row>
    <row r="1504">
      <c r="B1504" s="4"/>
    </row>
    <row r="1505">
      <c r="B1505" s="4"/>
    </row>
    <row r="1506">
      <c r="B1506" s="4"/>
    </row>
    <row r="1507">
      <c r="B1507" s="4"/>
    </row>
    <row r="1508">
      <c r="B1508" s="4"/>
    </row>
    <row r="1509">
      <c r="B1509" s="4"/>
    </row>
    <row r="1510">
      <c r="B1510" s="4"/>
    </row>
    <row r="1511">
      <c r="B1511" s="4"/>
    </row>
    <row r="1512">
      <c r="B1512" s="4"/>
    </row>
    <row r="1513">
      <c r="B1513" s="4"/>
    </row>
    <row r="1514">
      <c r="B1514" s="4"/>
    </row>
    <row r="1515">
      <c r="B1515" s="4"/>
    </row>
    <row r="1516">
      <c r="B1516" s="4"/>
    </row>
    <row r="1517">
      <c r="B1517" s="4"/>
    </row>
    <row r="1518">
      <c r="B1518" s="4"/>
    </row>
    <row r="1519">
      <c r="B1519" s="4"/>
    </row>
    <row r="1520">
      <c r="B1520" s="4"/>
    </row>
    <row r="1521">
      <c r="B1521" s="4"/>
    </row>
    <row r="1522">
      <c r="B1522" s="4"/>
    </row>
    <row r="1523">
      <c r="B1523" s="4"/>
    </row>
    <row r="1524">
      <c r="B1524" s="4"/>
    </row>
    <row r="1525">
      <c r="B1525" s="4"/>
    </row>
    <row r="1526">
      <c r="B1526" s="4"/>
    </row>
    <row r="1527">
      <c r="B1527" s="4"/>
    </row>
    <row r="1528">
      <c r="B1528" s="4"/>
    </row>
    <row r="1529">
      <c r="B1529" s="4"/>
    </row>
    <row r="1530">
      <c r="B1530" s="4"/>
    </row>
    <row r="1531">
      <c r="B1531" s="4"/>
    </row>
    <row r="1532">
      <c r="B1532" s="4"/>
    </row>
    <row r="1533">
      <c r="B1533" s="4"/>
    </row>
    <row r="1534">
      <c r="B1534" s="4"/>
    </row>
    <row r="1535">
      <c r="B1535" s="4"/>
    </row>
    <row r="1536">
      <c r="B1536" s="4"/>
    </row>
    <row r="1537">
      <c r="B1537" s="4"/>
    </row>
    <row r="1538">
      <c r="B1538" s="4"/>
    </row>
    <row r="1539">
      <c r="B1539" s="4"/>
    </row>
    <row r="1540">
      <c r="B1540" s="4"/>
    </row>
    <row r="1541">
      <c r="B1541" s="4"/>
    </row>
    <row r="1542">
      <c r="B1542" s="4"/>
    </row>
    <row r="1543">
      <c r="B1543" s="4"/>
    </row>
    <row r="1544">
      <c r="B1544" s="4"/>
    </row>
    <row r="1545">
      <c r="B1545" s="4"/>
    </row>
    <row r="1546">
      <c r="B1546" s="4"/>
    </row>
    <row r="1547">
      <c r="B1547" s="4"/>
    </row>
    <row r="1548">
      <c r="B1548" s="4"/>
    </row>
    <row r="1549">
      <c r="B1549" s="4"/>
    </row>
    <row r="1550">
      <c r="B1550" s="4"/>
    </row>
    <row r="1551">
      <c r="B1551" s="4"/>
    </row>
    <row r="1552">
      <c r="B1552" s="4"/>
    </row>
    <row r="1553">
      <c r="B1553" s="4"/>
    </row>
    <row r="1554">
      <c r="B1554" s="4"/>
    </row>
    <row r="1555">
      <c r="B1555" s="4"/>
    </row>
    <row r="1556">
      <c r="B1556" s="4"/>
    </row>
    <row r="1557">
      <c r="B1557" s="4"/>
    </row>
    <row r="1558">
      <c r="B1558" s="4"/>
    </row>
    <row r="1559">
      <c r="B1559" s="4"/>
    </row>
    <row r="1560">
      <c r="B1560" s="4"/>
    </row>
    <row r="1561">
      <c r="B1561" s="4"/>
    </row>
    <row r="1562">
      <c r="B1562" s="4"/>
    </row>
    <row r="1563">
      <c r="B1563" s="4"/>
    </row>
    <row r="1564">
      <c r="B1564" s="4"/>
    </row>
    <row r="1565">
      <c r="B1565" s="4"/>
    </row>
    <row r="1566">
      <c r="B1566" s="4"/>
    </row>
    <row r="1567">
      <c r="B1567" s="4"/>
    </row>
    <row r="1568">
      <c r="B1568" s="4"/>
    </row>
    <row r="1569">
      <c r="B1569" s="4"/>
    </row>
    <row r="1570">
      <c r="B1570" s="4"/>
    </row>
    <row r="1571">
      <c r="B1571" s="4"/>
    </row>
    <row r="1572">
      <c r="B1572" s="4"/>
    </row>
    <row r="1573">
      <c r="B1573" s="4"/>
    </row>
    <row r="1574">
      <c r="B1574" s="4"/>
    </row>
    <row r="1575">
      <c r="B1575" s="4"/>
    </row>
    <row r="1576">
      <c r="B1576" s="4"/>
    </row>
    <row r="1577">
      <c r="B1577" s="4"/>
    </row>
    <row r="1578">
      <c r="B1578" s="4"/>
    </row>
    <row r="1579">
      <c r="B1579" s="4"/>
    </row>
    <row r="1580">
      <c r="B1580" s="4"/>
    </row>
    <row r="1581">
      <c r="B1581" s="4"/>
    </row>
    <row r="1582">
      <c r="B1582" s="4"/>
    </row>
    <row r="1583">
      <c r="B1583" s="4"/>
    </row>
    <row r="1584">
      <c r="B1584" s="4"/>
    </row>
    <row r="1585">
      <c r="B1585" s="4"/>
    </row>
    <row r="1586">
      <c r="B1586" s="4"/>
    </row>
    <row r="1587">
      <c r="B1587" s="4"/>
    </row>
    <row r="1588">
      <c r="B1588" s="4"/>
    </row>
    <row r="1589">
      <c r="B1589" s="4"/>
    </row>
    <row r="1590">
      <c r="B1590" s="4"/>
    </row>
    <row r="1591">
      <c r="B1591" s="4"/>
    </row>
    <row r="1592">
      <c r="B1592" s="4"/>
    </row>
    <row r="1593">
      <c r="B1593" s="4"/>
    </row>
    <row r="1594">
      <c r="B1594" s="4"/>
    </row>
    <row r="1595">
      <c r="B1595" s="4"/>
    </row>
    <row r="1596">
      <c r="B1596" s="4"/>
    </row>
    <row r="1597">
      <c r="B1597" s="4"/>
    </row>
    <row r="1598">
      <c r="B1598" s="4"/>
    </row>
    <row r="1599">
      <c r="B1599" s="4"/>
    </row>
    <row r="1600">
      <c r="B1600" s="4"/>
    </row>
    <row r="1601">
      <c r="B1601" s="4"/>
    </row>
    <row r="1602">
      <c r="B1602" s="4"/>
    </row>
    <row r="1603">
      <c r="B1603" s="4"/>
    </row>
    <row r="1604">
      <c r="B1604" s="4"/>
    </row>
    <row r="1605">
      <c r="B1605" s="4"/>
    </row>
    <row r="1606">
      <c r="B1606" s="4"/>
    </row>
    <row r="1607">
      <c r="B1607" s="4"/>
    </row>
    <row r="1608">
      <c r="B1608" s="4"/>
    </row>
    <row r="1609">
      <c r="B1609" s="4"/>
    </row>
    <row r="1610">
      <c r="B1610" s="4"/>
    </row>
    <row r="1611">
      <c r="B1611" s="4"/>
    </row>
    <row r="1612">
      <c r="B1612" s="4"/>
    </row>
    <row r="1613">
      <c r="B1613" s="4"/>
    </row>
    <row r="1614">
      <c r="B1614" s="4"/>
    </row>
    <row r="1615">
      <c r="B1615" s="4"/>
    </row>
    <row r="1616">
      <c r="B1616" s="4"/>
    </row>
    <row r="1617">
      <c r="B1617" s="4"/>
    </row>
    <row r="1618">
      <c r="B1618" s="4"/>
    </row>
    <row r="1619">
      <c r="B1619" s="4"/>
    </row>
    <row r="1620">
      <c r="B1620" s="4"/>
    </row>
    <row r="1621">
      <c r="B1621" s="4"/>
    </row>
    <row r="1622">
      <c r="B1622" s="4"/>
    </row>
    <row r="1623">
      <c r="B1623" s="4"/>
    </row>
    <row r="1624">
      <c r="B1624" s="4"/>
    </row>
    <row r="1625">
      <c r="B1625" s="4"/>
    </row>
    <row r="1626">
      <c r="B1626" s="4"/>
    </row>
    <row r="1627">
      <c r="B1627" s="4"/>
    </row>
    <row r="1628">
      <c r="B1628" s="4"/>
    </row>
    <row r="1629">
      <c r="B1629" s="4"/>
    </row>
    <row r="1630">
      <c r="B1630" s="4"/>
    </row>
    <row r="1631">
      <c r="B1631" s="4"/>
    </row>
    <row r="1632">
      <c r="B1632" s="4"/>
    </row>
    <row r="1633">
      <c r="B1633" s="4"/>
    </row>
    <row r="1634">
      <c r="B1634" s="4"/>
    </row>
    <row r="1635">
      <c r="B1635" s="4"/>
    </row>
    <row r="1636">
      <c r="B1636" s="4"/>
    </row>
    <row r="1637">
      <c r="B1637" s="4"/>
    </row>
    <row r="1638">
      <c r="B1638" s="4"/>
    </row>
    <row r="1639">
      <c r="B1639" s="4"/>
    </row>
    <row r="1640">
      <c r="B1640" s="4"/>
    </row>
    <row r="1641">
      <c r="B1641" s="4"/>
    </row>
    <row r="1642">
      <c r="B1642" s="4"/>
    </row>
    <row r="1643">
      <c r="B1643" s="4"/>
    </row>
    <row r="1644">
      <c r="B1644" s="4"/>
    </row>
    <row r="1645">
      <c r="B1645" s="4"/>
    </row>
    <row r="1646">
      <c r="B1646" s="4"/>
    </row>
    <row r="1647">
      <c r="B1647" s="4"/>
    </row>
    <row r="1648">
      <c r="B1648" s="4"/>
    </row>
    <row r="1649">
      <c r="B1649" s="4"/>
    </row>
    <row r="1650">
      <c r="B1650" s="4"/>
    </row>
    <row r="1651">
      <c r="B1651" s="4"/>
    </row>
    <row r="1652">
      <c r="B1652" s="4"/>
    </row>
    <row r="1653">
      <c r="B1653" s="4"/>
    </row>
    <row r="1654">
      <c r="B1654" s="4"/>
    </row>
    <row r="1655">
      <c r="B1655" s="4"/>
    </row>
    <row r="1656">
      <c r="B1656" s="4"/>
    </row>
    <row r="1657">
      <c r="B1657" s="4"/>
    </row>
    <row r="1658">
      <c r="B1658" s="4"/>
    </row>
    <row r="1659">
      <c r="B1659" s="4"/>
    </row>
    <row r="1660">
      <c r="B1660" s="4"/>
    </row>
    <row r="1661">
      <c r="B1661" s="4"/>
    </row>
    <row r="1662">
      <c r="B1662" s="4"/>
    </row>
    <row r="1663">
      <c r="B1663" s="4"/>
    </row>
    <row r="1664">
      <c r="B1664" s="4"/>
    </row>
    <row r="1665">
      <c r="B1665" s="4"/>
    </row>
    <row r="1666">
      <c r="B1666" s="4"/>
    </row>
    <row r="1667">
      <c r="B1667" s="4"/>
    </row>
    <row r="1668">
      <c r="B1668" s="4"/>
    </row>
    <row r="1669">
      <c r="B1669" s="4"/>
    </row>
    <row r="1670">
      <c r="B1670" s="4"/>
    </row>
    <row r="1671">
      <c r="B1671" s="4"/>
    </row>
    <row r="1672">
      <c r="B1672" s="4"/>
    </row>
    <row r="1673">
      <c r="B1673" s="4"/>
    </row>
    <row r="1674">
      <c r="B1674" s="4"/>
    </row>
    <row r="1675">
      <c r="B1675" s="4"/>
    </row>
    <row r="1676">
      <c r="B1676" s="4"/>
    </row>
    <row r="1677">
      <c r="B1677" s="4"/>
    </row>
    <row r="1678">
      <c r="B1678" s="4"/>
    </row>
    <row r="1679">
      <c r="B1679" s="4"/>
    </row>
    <row r="1680">
      <c r="B1680" s="4"/>
    </row>
    <row r="1681">
      <c r="B1681" s="4"/>
    </row>
    <row r="1682">
      <c r="B1682" s="4"/>
    </row>
    <row r="1683">
      <c r="B1683" s="4"/>
    </row>
    <row r="1684">
      <c r="B1684" s="4"/>
    </row>
    <row r="1685">
      <c r="B1685" s="4"/>
    </row>
    <row r="1686">
      <c r="B1686" s="4"/>
    </row>
    <row r="1687">
      <c r="B1687" s="4"/>
    </row>
    <row r="1688">
      <c r="B1688" s="4"/>
    </row>
    <row r="1689">
      <c r="B1689" s="4"/>
    </row>
    <row r="1690">
      <c r="B1690" s="4"/>
    </row>
    <row r="1691">
      <c r="B1691" s="4"/>
    </row>
    <row r="1692">
      <c r="B1692" s="4"/>
    </row>
    <row r="1693">
      <c r="B1693" s="4"/>
    </row>
    <row r="1694">
      <c r="B1694" s="4"/>
    </row>
    <row r="1695">
      <c r="B1695" s="4"/>
    </row>
    <row r="1696">
      <c r="B1696" s="4"/>
    </row>
    <row r="1697">
      <c r="B1697" s="4"/>
    </row>
    <row r="1698">
      <c r="B1698" s="4"/>
    </row>
    <row r="1699">
      <c r="B1699" s="4"/>
    </row>
    <row r="1700">
      <c r="B1700" s="4"/>
    </row>
    <row r="1701">
      <c r="B1701" s="4"/>
    </row>
    <row r="1702">
      <c r="B1702" s="4"/>
    </row>
    <row r="1703">
      <c r="B1703" s="4"/>
    </row>
    <row r="1704">
      <c r="B1704" s="4"/>
    </row>
    <row r="1705">
      <c r="B1705" s="4"/>
    </row>
    <row r="1706">
      <c r="B1706" s="4"/>
    </row>
    <row r="1707">
      <c r="B1707" s="4"/>
    </row>
    <row r="1708">
      <c r="B1708" s="4"/>
    </row>
    <row r="1709">
      <c r="B1709" s="4"/>
    </row>
    <row r="1710">
      <c r="B1710" s="4"/>
    </row>
    <row r="1711">
      <c r="B1711" s="4"/>
    </row>
    <row r="1712">
      <c r="B1712" s="4"/>
    </row>
    <row r="1713">
      <c r="B1713" s="4"/>
    </row>
    <row r="1714">
      <c r="B1714" s="4"/>
    </row>
    <row r="1715">
      <c r="B1715" s="4"/>
    </row>
    <row r="1716">
      <c r="B1716" s="4"/>
    </row>
    <row r="1717">
      <c r="B1717" s="4"/>
    </row>
    <row r="1718">
      <c r="B1718" s="4"/>
    </row>
    <row r="1719">
      <c r="B1719" s="4"/>
    </row>
    <row r="1720">
      <c r="B1720" s="4"/>
    </row>
    <row r="1721">
      <c r="B1721" s="4"/>
    </row>
    <row r="1722">
      <c r="B1722" s="4"/>
    </row>
    <row r="1723">
      <c r="B1723" s="4"/>
    </row>
    <row r="1724">
      <c r="B1724" s="4"/>
    </row>
    <row r="1725">
      <c r="B1725" s="4"/>
    </row>
    <row r="1726">
      <c r="B1726" s="4"/>
    </row>
    <row r="1727">
      <c r="B1727" s="4"/>
    </row>
    <row r="1728">
      <c r="B1728" s="4"/>
    </row>
    <row r="1729">
      <c r="B1729" s="4"/>
    </row>
    <row r="1730">
      <c r="B1730" s="4"/>
    </row>
    <row r="1731">
      <c r="B1731" s="4"/>
    </row>
    <row r="1732">
      <c r="B1732" s="4"/>
    </row>
    <row r="1733">
      <c r="B1733" s="4"/>
    </row>
    <row r="1734">
      <c r="B1734" s="4"/>
    </row>
    <row r="1735">
      <c r="B1735" s="4"/>
    </row>
    <row r="1736">
      <c r="B1736" s="4"/>
    </row>
    <row r="1737">
      <c r="B1737" s="4"/>
    </row>
    <row r="1738">
      <c r="B1738" s="4"/>
    </row>
    <row r="1739">
      <c r="B1739" s="4"/>
    </row>
    <row r="1740">
      <c r="B1740" s="4"/>
    </row>
    <row r="1741">
      <c r="B1741" s="4"/>
    </row>
    <row r="1742">
      <c r="B1742" s="4"/>
    </row>
    <row r="1743">
      <c r="B1743" s="4"/>
    </row>
    <row r="1744">
      <c r="B1744" s="4"/>
    </row>
    <row r="1745">
      <c r="B1745" s="4"/>
    </row>
    <row r="1746">
      <c r="B1746" s="4"/>
    </row>
    <row r="1747">
      <c r="B1747" s="4"/>
    </row>
    <row r="1748">
      <c r="B1748" s="4"/>
    </row>
    <row r="1749">
      <c r="B1749" s="4"/>
    </row>
    <row r="1750">
      <c r="B1750" s="4"/>
    </row>
    <row r="1751">
      <c r="B1751" s="4"/>
    </row>
    <row r="1752">
      <c r="B1752" s="4"/>
    </row>
    <row r="1753">
      <c r="B1753" s="4"/>
    </row>
    <row r="1754">
      <c r="B1754" s="4"/>
    </row>
    <row r="1755">
      <c r="B1755" s="4"/>
    </row>
    <row r="1756">
      <c r="B1756" s="4"/>
    </row>
    <row r="1757">
      <c r="B1757" s="4"/>
    </row>
    <row r="1758">
      <c r="B1758" s="4"/>
    </row>
    <row r="1759">
      <c r="B1759" s="4"/>
    </row>
    <row r="1760">
      <c r="B1760" s="4"/>
    </row>
    <row r="1761">
      <c r="B1761" s="4"/>
    </row>
    <row r="1762">
      <c r="B1762" s="4"/>
    </row>
    <row r="1763">
      <c r="B1763" s="4"/>
    </row>
    <row r="1764">
      <c r="B1764" s="4"/>
    </row>
    <row r="1765">
      <c r="B1765" s="4"/>
    </row>
    <row r="1766">
      <c r="B1766" s="4"/>
    </row>
    <row r="1767">
      <c r="B1767" s="4"/>
    </row>
    <row r="1768">
      <c r="B1768" s="4"/>
    </row>
    <row r="1769">
      <c r="B1769" s="4"/>
    </row>
    <row r="1770">
      <c r="B1770" s="4"/>
    </row>
    <row r="1771">
      <c r="B1771" s="4"/>
    </row>
    <row r="1772">
      <c r="B1772" s="4"/>
    </row>
    <row r="1773">
      <c r="B1773" s="4"/>
    </row>
    <row r="1774">
      <c r="B1774" s="4"/>
    </row>
    <row r="1775">
      <c r="B1775" s="4"/>
    </row>
    <row r="1776">
      <c r="B1776" s="4"/>
    </row>
    <row r="1777">
      <c r="B1777" s="4"/>
    </row>
    <row r="1778">
      <c r="B1778" s="4"/>
    </row>
    <row r="1779">
      <c r="B1779" s="4"/>
    </row>
    <row r="1780">
      <c r="B1780" s="4"/>
    </row>
    <row r="1781">
      <c r="B1781" s="4"/>
    </row>
    <row r="1782">
      <c r="B1782" s="4"/>
    </row>
    <row r="1783">
      <c r="B1783" s="4"/>
    </row>
    <row r="1784">
      <c r="B1784" s="4"/>
    </row>
    <row r="1785">
      <c r="B1785" s="4"/>
    </row>
    <row r="1786">
      <c r="B1786" s="4"/>
    </row>
    <row r="1787">
      <c r="B1787" s="4"/>
    </row>
    <row r="1788">
      <c r="B1788" s="4"/>
    </row>
    <row r="1789">
      <c r="B1789" s="4"/>
    </row>
    <row r="1790">
      <c r="B1790" s="4"/>
    </row>
    <row r="1791">
      <c r="B1791" s="4"/>
    </row>
    <row r="1792">
      <c r="B1792" s="4"/>
    </row>
    <row r="1793">
      <c r="B1793" s="4"/>
    </row>
    <row r="1794">
      <c r="B1794" s="4"/>
    </row>
    <row r="1795">
      <c r="B1795" s="4"/>
    </row>
    <row r="1796">
      <c r="B1796" s="4"/>
    </row>
    <row r="1797">
      <c r="B1797" s="4"/>
    </row>
    <row r="1798">
      <c r="B1798" s="4"/>
    </row>
    <row r="1799">
      <c r="B1799" s="4"/>
    </row>
    <row r="1800">
      <c r="B1800" s="4"/>
    </row>
    <row r="1801">
      <c r="B1801" s="4"/>
    </row>
    <row r="1802">
      <c r="B1802" s="4"/>
    </row>
    <row r="1803">
      <c r="B1803" s="4"/>
    </row>
    <row r="1804">
      <c r="B1804" s="4"/>
    </row>
    <row r="1805">
      <c r="B1805" s="4"/>
    </row>
    <row r="1806">
      <c r="B1806" s="4"/>
    </row>
    <row r="1807">
      <c r="B1807" s="4"/>
    </row>
    <row r="1808">
      <c r="B1808" s="4"/>
    </row>
    <row r="1809">
      <c r="B1809" s="4"/>
    </row>
    <row r="1810">
      <c r="B1810" s="4"/>
    </row>
    <row r="1811">
      <c r="B1811" s="4"/>
    </row>
    <row r="1812">
      <c r="B1812" s="4"/>
    </row>
    <row r="1813">
      <c r="B1813" s="4"/>
    </row>
    <row r="1814">
      <c r="B1814" s="4"/>
    </row>
    <row r="1815">
      <c r="B1815" s="4"/>
    </row>
    <row r="1816">
      <c r="B1816" s="4"/>
    </row>
    <row r="1817">
      <c r="B1817" s="4"/>
    </row>
    <row r="1818">
      <c r="B1818" s="4"/>
    </row>
    <row r="1819">
      <c r="B1819" s="4"/>
    </row>
    <row r="1820">
      <c r="B1820" s="4"/>
    </row>
    <row r="1821">
      <c r="B1821" s="4"/>
    </row>
    <row r="1822">
      <c r="B1822" s="4"/>
    </row>
    <row r="1823">
      <c r="B1823" s="4"/>
    </row>
    <row r="1824">
      <c r="B1824" s="4"/>
    </row>
    <row r="1825">
      <c r="B1825" s="4"/>
    </row>
    <row r="1826">
      <c r="B1826" s="4"/>
    </row>
    <row r="1827">
      <c r="B1827" s="4"/>
    </row>
    <row r="1828">
      <c r="B1828" s="4"/>
    </row>
    <row r="1829">
      <c r="B1829" s="4"/>
    </row>
    <row r="1830">
      <c r="B1830" s="4"/>
    </row>
    <row r="1831">
      <c r="B1831" s="4"/>
    </row>
    <row r="1832">
      <c r="B1832" s="4"/>
    </row>
    <row r="1833">
      <c r="B1833" s="4"/>
    </row>
    <row r="1834">
      <c r="B1834" s="4"/>
    </row>
    <row r="1835">
      <c r="B1835" s="4"/>
    </row>
    <row r="1836">
      <c r="B1836" s="4"/>
    </row>
    <row r="1837">
      <c r="B1837" s="4"/>
    </row>
    <row r="1838">
      <c r="B1838" s="4"/>
    </row>
    <row r="1839">
      <c r="B1839" s="4"/>
    </row>
    <row r="1840">
      <c r="B1840" s="4"/>
    </row>
    <row r="1841">
      <c r="B1841" s="4"/>
    </row>
    <row r="1842">
      <c r="B1842" s="4"/>
    </row>
    <row r="1843">
      <c r="B1843" s="4"/>
    </row>
    <row r="1844">
      <c r="B1844" s="4"/>
    </row>
    <row r="1845">
      <c r="B1845" s="4"/>
    </row>
    <row r="1846">
      <c r="B1846" s="4"/>
    </row>
    <row r="1847">
      <c r="B1847" s="4"/>
    </row>
    <row r="1848">
      <c r="B1848" s="4"/>
    </row>
    <row r="1849">
      <c r="B1849" s="4"/>
    </row>
    <row r="1850">
      <c r="B1850" s="4"/>
    </row>
    <row r="1851">
      <c r="B1851" s="4"/>
    </row>
    <row r="1852">
      <c r="B1852" s="4"/>
    </row>
    <row r="1853">
      <c r="B1853" s="4"/>
    </row>
    <row r="1854">
      <c r="B1854" s="4"/>
    </row>
    <row r="1855">
      <c r="B1855" s="4"/>
    </row>
    <row r="1856">
      <c r="B1856" s="4"/>
    </row>
    <row r="1857">
      <c r="B1857" s="4"/>
    </row>
    <row r="1858">
      <c r="B1858" s="4"/>
    </row>
    <row r="1859">
      <c r="B1859" s="4"/>
    </row>
    <row r="1860">
      <c r="B1860" s="4"/>
    </row>
    <row r="1861">
      <c r="B1861" s="4"/>
    </row>
    <row r="1862">
      <c r="B1862" s="4"/>
    </row>
    <row r="1863">
      <c r="B1863" s="4"/>
    </row>
    <row r="1864">
      <c r="B1864" s="4"/>
    </row>
    <row r="1865">
      <c r="B1865" s="4"/>
    </row>
    <row r="1866">
      <c r="B1866" s="4"/>
    </row>
    <row r="1867">
      <c r="B1867" s="4"/>
    </row>
    <row r="1868">
      <c r="B1868" s="4"/>
    </row>
    <row r="1869">
      <c r="B1869" s="4"/>
    </row>
    <row r="1870">
      <c r="B1870" s="4"/>
    </row>
    <row r="1871">
      <c r="B1871" s="4"/>
    </row>
    <row r="1872">
      <c r="B1872" s="4"/>
    </row>
    <row r="1873">
      <c r="B1873" s="4"/>
    </row>
    <row r="1874">
      <c r="B1874" s="4"/>
    </row>
    <row r="1875">
      <c r="B1875" s="4"/>
    </row>
    <row r="1876">
      <c r="B1876" s="4"/>
    </row>
    <row r="1877">
      <c r="B1877" s="4"/>
    </row>
    <row r="1878">
      <c r="B1878" s="4"/>
    </row>
    <row r="1879">
      <c r="B1879" s="4"/>
    </row>
    <row r="1880">
      <c r="B1880" s="4"/>
    </row>
    <row r="1881">
      <c r="B1881" s="4"/>
    </row>
    <row r="1882">
      <c r="B1882" s="4"/>
    </row>
    <row r="1883">
      <c r="B1883" s="4"/>
    </row>
    <row r="1884">
      <c r="B1884" s="4"/>
    </row>
    <row r="1885">
      <c r="B1885" s="4"/>
    </row>
    <row r="1886">
      <c r="B1886" s="4"/>
    </row>
    <row r="1887">
      <c r="B1887" s="4"/>
    </row>
    <row r="1888">
      <c r="B1888" s="4"/>
    </row>
    <row r="1889">
      <c r="B1889" s="4"/>
    </row>
    <row r="1890">
      <c r="B1890" s="4"/>
    </row>
    <row r="1891">
      <c r="B1891" s="4"/>
    </row>
    <row r="1892">
      <c r="B1892" s="4"/>
    </row>
    <row r="1893">
      <c r="B1893" s="4"/>
    </row>
    <row r="1894">
      <c r="B1894" s="4"/>
    </row>
    <row r="1895">
      <c r="B1895" s="4"/>
    </row>
    <row r="1896">
      <c r="B1896" s="4"/>
    </row>
    <row r="1897">
      <c r="B1897" s="4"/>
    </row>
    <row r="1898">
      <c r="B1898" s="4"/>
    </row>
    <row r="1899">
      <c r="B1899" s="4"/>
    </row>
    <row r="1900">
      <c r="B1900" s="4"/>
    </row>
    <row r="1901">
      <c r="B1901" s="4"/>
    </row>
    <row r="1902">
      <c r="B1902" s="4"/>
    </row>
    <row r="1903">
      <c r="B1903" s="4"/>
    </row>
    <row r="1904">
      <c r="B1904" s="4"/>
    </row>
    <row r="1905">
      <c r="B1905" s="4"/>
    </row>
    <row r="1906">
      <c r="B1906" s="4"/>
    </row>
    <row r="1907">
      <c r="B1907" s="4"/>
    </row>
    <row r="1908">
      <c r="B1908" s="4"/>
    </row>
    <row r="1909">
      <c r="B1909" s="4"/>
    </row>
    <row r="1910">
      <c r="B1910" s="4"/>
    </row>
    <row r="1911">
      <c r="B1911" s="4"/>
    </row>
    <row r="1912">
      <c r="B1912" s="4"/>
    </row>
    <row r="1913">
      <c r="B1913" s="4"/>
    </row>
    <row r="1914">
      <c r="B1914" s="4"/>
    </row>
    <row r="1915">
      <c r="B1915" s="4"/>
    </row>
    <row r="1916">
      <c r="B1916" s="4"/>
    </row>
    <row r="1917">
      <c r="B1917" s="4"/>
    </row>
    <row r="1918">
      <c r="B1918" s="4"/>
    </row>
    <row r="1919">
      <c r="B1919" s="4"/>
    </row>
    <row r="1920">
      <c r="B1920" s="4"/>
    </row>
    <row r="1921">
      <c r="B1921" s="4"/>
    </row>
    <row r="1922">
      <c r="B1922" s="4"/>
    </row>
    <row r="1923">
      <c r="B1923" s="4"/>
    </row>
    <row r="1924">
      <c r="B1924" s="4"/>
    </row>
    <row r="1925">
      <c r="B1925" s="4"/>
    </row>
    <row r="1926">
      <c r="B1926" s="4"/>
    </row>
    <row r="1927">
      <c r="B1927" s="4"/>
    </row>
    <row r="1928">
      <c r="B1928" s="4"/>
    </row>
    <row r="1929">
      <c r="B1929" s="4"/>
    </row>
    <row r="1930">
      <c r="B1930" s="4"/>
    </row>
    <row r="1931">
      <c r="B1931" s="4"/>
    </row>
    <row r="1932">
      <c r="B1932" s="4"/>
    </row>
    <row r="1933">
      <c r="B1933" s="4"/>
    </row>
    <row r="1934">
      <c r="B1934" s="4"/>
    </row>
    <row r="1935">
      <c r="B1935" s="4"/>
    </row>
    <row r="1936">
      <c r="B1936" s="4"/>
    </row>
    <row r="1937">
      <c r="B1937" s="4"/>
    </row>
    <row r="1938">
      <c r="B1938" s="4"/>
    </row>
    <row r="1939">
      <c r="B1939" s="4"/>
    </row>
    <row r="1940">
      <c r="B1940" s="4"/>
    </row>
    <row r="1941">
      <c r="B1941" s="4"/>
    </row>
    <row r="1942">
      <c r="B1942" s="4"/>
    </row>
    <row r="1943">
      <c r="B1943" s="4"/>
    </row>
    <row r="1944">
      <c r="B1944" s="4"/>
    </row>
    <row r="1945">
      <c r="B1945" s="4"/>
    </row>
    <row r="1946">
      <c r="B1946" s="4"/>
    </row>
    <row r="1947">
      <c r="B1947" s="4"/>
    </row>
    <row r="1948">
      <c r="B1948" s="4"/>
    </row>
    <row r="1949">
      <c r="B1949" s="4"/>
    </row>
    <row r="1950">
      <c r="B1950" s="4"/>
    </row>
    <row r="1951">
      <c r="B1951" s="4"/>
    </row>
    <row r="1952">
      <c r="B1952" s="4"/>
    </row>
    <row r="1953">
      <c r="B1953" s="4"/>
    </row>
    <row r="1954">
      <c r="B1954" s="4"/>
    </row>
    <row r="1955">
      <c r="B1955" s="4"/>
    </row>
    <row r="1956">
      <c r="B1956" s="4"/>
    </row>
    <row r="1957">
      <c r="B1957" s="4"/>
    </row>
    <row r="1958">
      <c r="B1958" s="4"/>
    </row>
    <row r="1959">
      <c r="B1959" s="4"/>
    </row>
    <row r="1960">
      <c r="B1960" s="4"/>
    </row>
    <row r="1961">
      <c r="B1961" s="4"/>
    </row>
    <row r="1962">
      <c r="B1962" s="4"/>
    </row>
    <row r="1963">
      <c r="B1963" s="4"/>
    </row>
    <row r="1964">
      <c r="B1964" s="4"/>
    </row>
    <row r="1965">
      <c r="B1965" s="4"/>
    </row>
    <row r="1966">
      <c r="B1966" s="4"/>
    </row>
    <row r="1967">
      <c r="B1967" s="4"/>
    </row>
    <row r="1968">
      <c r="B1968" s="4"/>
    </row>
    <row r="1969">
      <c r="B1969" s="4"/>
    </row>
    <row r="1970">
      <c r="B1970" s="4"/>
    </row>
    <row r="1971">
      <c r="B1971" s="4"/>
    </row>
    <row r="1972">
      <c r="B1972" s="4"/>
    </row>
    <row r="1973">
      <c r="B1973" s="4"/>
    </row>
    <row r="1974">
      <c r="B1974" s="4"/>
    </row>
    <row r="1975">
      <c r="B1975" s="4"/>
    </row>
    <row r="1976">
      <c r="B1976" s="4"/>
    </row>
    <row r="1977">
      <c r="B1977" s="4"/>
    </row>
    <row r="1978">
      <c r="B1978" s="4"/>
    </row>
    <row r="1979">
      <c r="B1979" s="4"/>
    </row>
    <row r="1980">
      <c r="B1980" s="4"/>
    </row>
    <row r="1981">
      <c r="B1981" s="4"/>
    </row>
    <row r="1982">
      <c r="B1982" s="4"/>
    </row>
    <row r="1983">
      <c r="B1983" s="4"/>
    </row>
    <row r="1984">
      <c r="B1984" s="4"/>
    </row>
    <row r="1985">
      <c r="B1985" s="4"/>
    </row>
    <row r="1986">
      <c r="B1986" s="4"/>
    </row>
    <row r="1987">
      <c r="B1987" s="4"/>
    </row>
    <row r="1988">
      <c r="B1988" s="4"/>
    </row>
    <row r="1989">
      <c r="B1989" s="4"/>
    </row>
    <row r="1990">
      <c r="B1990" s="4"/>
    </row>
    <row r="1991">
      <c r="B1991" s="4"/>
    </row>
    <row r="1992">
      <c r="B1992" s="4"/>
    </row>
    <row r="1993">
      <c r="B1993" s="4"/>
    </row>
    <row r="1994">
      <c r="B1994" s="4"/>
    </row>
    <row r="1995">
      <c r="B1995" s="4"/>
    </row>
    <row r="1996">
      <c r="B1996" s="4"/>
    </row>
    <row r="1997">
      <c r="B1997" s="4"/>
    </row>
    <row r="1998">
      <c r="B1998" s="4"/>
    </row>
    <row r="1999">
      <c r="B1999" s="4"/>
    </row>
    <row r="2000">
      <c r="B2000" s="4"/>
    </row>
    <row r="2001">
      <c r="B2001" s="4"/>
    </row>
    <row r="2002">
      <c r="B2002" s="4"/>
    </row>
    <row r="2003">
      <c r="B2003" s="4"/>
    </row>
    <row r="2004">
      <c r="B2004" s="4"/>
    </row>
    <row r="2005">
      <c r="B2005" s="4"/>
    </row>
    <row r="2006">
      <c r="B2006" s="4"/>
    </row>
    <row r="2007">
      <c r="B2007" s="4"/>
    </row>
    <row r="2008">
      <c r="B2008" s="4"/>
    </row>
    <row r="2009">
      <c r="B2009" s="4"/>
    </row>
    <row r="2010">
      <c r="B2010" s="4"/>
    </row>
    <row r="2011">
      <c r="B2011" s="4"/>
    </row>
    <row r="2012">
      <c r="B2012" s="4"/>
    </row>
    <row r="2013">
      <c r="B2013" s="4"/>
    </row>
    <row r="2014">
      <c r="B2014" s="4"/>
    </row>
    <row r="2015">
      <c r="B2015" s="4"/>
    </row>
    <row r="2016">
      <c r="B2016" s="4"/>
    </row>
    <row r="2017">
      <c r="B2017" s="4"/>
    </row>
    <row r="2018">
      <c r="B2018" s="4"/>
    </row>
    <row r="2019">
      <c r="B2019" s="4"/>
    </row>
    <row r="2020">
      <c r="B2020" s="4"/>
    </row>
    <row r="2021">
      <c r="B2021" s="4"/>
    </row>
    <row r="2022">
      <c r="B2022" s="4"/>
    </row>
    <row r="2023">
      <c r="B2023" s="4"/>
    </row>
    <row r="2024">
      <c r="B2024" s="4"/>
    </row>
    <row r="2025">
      <c r="B2025" s="4"/>
    </row>
    <row r="2026">
      <c r="B2026" s="4"/>
    </row>
    <row r="2027">
      <c r="B2027" s="4"/>
    </row>
    <row r="2028">
      <c r="B2028" s="4"/>
    </row>
    <row r="2029">
      <c r="B2029" s="4"/>
    </row>
    <row r="2030">
      <c r="B2030" s="4"/>
    </row>
    <row r="2031">
      <c r="B2031" s="4"/>
    </row>
    <row r="2032">
      <c r="B2032" s="4"/>
    </row>
    <row r="2033">
      <c r="B2033" s="4"/>
    </row>
    <row r="2034">
      <c r="B2034" s="4"/>
    </row>
    <row r="2035">
      <c r="B2035" s="4"/>
    </row>
    <row r="2036">
      <c r="B2036" s="4"/>
    </row>
    <row r="2037">
      <c r="B2037" s="4"/>
    </row>
    <row r="2038">
      <c r="B2038" s="4"/>
    </row>
    <row r="2039">
      <c r="B2039" s="4"/>
    </row>
    <row r="2040">
      <c r="B2040" s="4"/>
    </row>
    <row r="2041">
      <c r="B2041" s="4"/>
    </row>
    <row r="2042">
      <c r="B2042" s="4"/>
    </row>
    <row r="2043">
      <c r="B2043" s="4"/>
    </row>
    <row r="2044">
      <c r="B2044" s="4"/>
    </row>
    <row r="2045">
      <c r="B2045" s="4"/>
    </row>
    <row r="2046">
      <c r="B2046" s="4"/>
    </row>
    <row r="2047">
      <c r="B2047" s="4"/>
    </row>
    <row r="2048">
      <c r="B2048" s="4"/>
    </row>
    <row r="2049">
      <c r="B2049" s="4"/>
    </row>
    <row r="2050">
      <c r="B2050" s="4"/>
    </row>
    <row r="2051">
      <c r="B2051" s="4"/>
    </row>
    <row r="2052">
      <c r="B2052" s="4"/>
    </row>
    <row r="2053">
      <c r="B2053" s="4"/>
    </row>
    <row r="2054">
      <c r="B2054" s="4"/>
    </row>
    <row r="2055">
      <c r="B2055" s="4"/>
    </row>
    <row r="2056">
      <c r="B2056" s="4"/>
    </row>
    <row r="2057">
      <c r="B2057" s="4"/>
    </row>
    <row r="2058">
      <c r="B2058" s="4"/>
    </row>
    <row r="2059">
      <c r="B2059" s="4"/>
    </row>
    <row r="2060">
      <c r="B2060" s="4"/>
    </row>
    <row r="2061">
      <c r="B2061" s="4"/>
    </row>
    <row r="2062">
      <c r="B2062" s="4"/>
    </row>
    <row r="2063">
      <c r="B2063" s="4"/>
    </row>
    <row r="2064">
      <c r="B2064" s="4"/>
    </row>
    <row r="2065">
      <c r="B2065" s="4"/>
    </row>
    <row r="2066">
      <c r="B2066" s="4"/>
    </row>
    <row r="2067">
      <c r="B2067" s="4"/>
    </row>
    <row r="2068">
      <c r="B2068" s="4"/>
    </row>
    <row r="2069">
      <c r="B2069" s="4"/>
    </row>
    <row r="2070">
      <c r="B2070" s="4"/>
    </row>
    <row r="2071">
      <c r="B2071" s="4"/>
    </row>
    <row r="2072">
      <c r="B2072" s="4"/>
    </row>
    <row r="2073">
      <c r="B2073" s="4"/>
    </row>
    <row r="2074">
      <c r="B2074" s="4"/>
    </row>
    <row r="2075">
      <c r="B2075" s="4"/>
    </row>
    <row r="2076">
      <c r="B2076" s="4"/>
    </row>
    <row r="2077">
      <c r="B2077" s="4"/>
    </row>
    <row r="2078">
      <c r="B2078" s="4"/>
    </row>
    <row r="2079">
      <c r="B2079" s="4"/>
    </row>
    <row r="2080">
      <c r="B2080" s="4"/>
    </row>
    <row r="2081">
      <c r="B2081" s="4"/>
    </row>
    <row r="2082">
      <c r="B2082" s="4"/>
    </row>
    <row r="2083">
      <c r="B2083" s="4"/>
    </row>
    <row r="2084">
      <c r="B2084" s="4"/>
    </row>
    <row r="2085">
      <c r="B2085" s="4"/>
    </row>
    <row r="2086">
      <c r="B2086" s="4"/>
    </row>
    <row r="2087">
      <c r="B2087" s="4"/>
    </row>
    <row r="2088">
      <c r="B2088" s="4"/>
    </row>
    <row r="2089">
      <c r="B2089" s="4"/>
    </row>
    <row r="2090">
      <c r="B2090" s="4"/>
    </row>
    <row r="2091">
      <c r="B2091" s="4"/>
    </row>
    <row r="2092">
      <c r="B2092" s="4"/>
    </row>
    <row r="2093">
      <c r="B2093" s="4"/>
    </row>
    <row r="2094">
      <c r="B2094" s="4"/>
    </row>
    <row r="2095">
      <c r="B2095" s="4"/>
    </row>
    <row r="2096">
      <c r="B2096" s="4"/>
    </row>
    <row r="2097">
      <c r="B2097" s="4"/>
    </row>
    <row r="2098">
      <c r="B2098" s="4"/>
    </row>
    <row r="2099">
      <c r="B2099" s="4"/>
    </row>
    <row r="2100">
      <c r="B2100" s="4"/>
    </row>
    <row r="2101">
      <c r="B2101" s="4"/>
    </row>
    <row r="2102">
      <c r="B2102" s="4"/>
    </row>
    <row r="2103">
      <c r="B2103" s="4"/>
    </row>
    <row r="2104">
      <c r="B2104" s="4"/>
    </row>
    <row r="2105">
      <c r="B2105" s="4"/>
    </row>
    <row r="2106">
      <c r="B2106" s="4"/>
    </row>
    <row r="2107">
      <c r="B2107" s="4"/>
    </row>
    <row r="2108">
      <c r="B2108" s="4"/>
    </row>
    <row r="2109">
      <c r="B2109" s="4"/>
    </row>
    <row r="2110">
      <c r="B2110" s="4"/>
    </row>
    <row r="2111">
      <c r="B2111" s="4"/>
    </row>
    <row r="2112">
      <c r="B2112" s="4"/>
    </row>
    <row r="2113">
      <c r="B2113" s="4"/>
    </row>
    <row r="2114">
      <c r="B2114" s="4"/>
    </row>
    <row r="2115">
      <c r="B2115" s="4"/>
    </row>
    <row r="2116">
      <c r="B2116" s="4"/>
    </row>
    <row r="2117">
      <c r="B2117" s="4"/>
    </row>
    <row r="2118">
      <c r="B2118" s="4"/>
    </row>
    <row r="2119">
      <c r="B2119" s="4"/>
    </row>
    <row r="2120">
      <c r="B2120" s="4"/>
    </row>
    <row r="2121">
      <c r="B2121" s="4"/>
    </row>
    <row r="2122">
      <c r="B2122" s="4"/>
    </row>
    <row r="2123">
      <c r="B2123" s="4"/>
    </row>
    <row r="2124">
      <c r="B2124" s="4"/>
    </row>
    <row r="2125">
      <c r="B2125" s="4"/>
    </row>
    <row r="2126">
      <c r="B2126" s="4"/>
    </row>
    <row r="2127">
      <c r="B2127" s="4"/>
    </row>
    <row r="2128">
      <c r="B2128" s="4"/>
    </row>
    <row r="2129">
      <c r="B2129" s="4"/>
    </row>
    <row r="2130">
      <c r="B2130" s="4"/>
    </row>
    <row r="2131">
      <c r="B2131" s="4"/>
    </row>
    <row r="2132">
      <c r="B2132" s="4"/>
    </row>
    <row r="2133">
      <c r="B2133" s="4"/>
    </row>
    <row r="2134">
      <c r="B2134" s="4"/>
    </row>
    <row r="2135">
      <c r="B2135" s="4"/>
    </row>
    <row r="2136">
      <c r="B2136" s="4"/>
    </row>
    <row r="2137">
      <c r="B2137" s="4"/>
    </row>
    <row r="2138">
      <c r="B2138" s="4"/>
    </row>
    <row r="2139">
      <c r="B2139" s="4"/>
    </row>
    <row r="2140">
      <c r="B2140" s="4"/>
    </row>
    <row r="2141">
      <c r="B2141" s="4"/>
    </row>
    <row r="2142">
      <c r="B2142" s="4"/>
    </row>
    <row r="2143">
      <c r="B2143" s="4"/>
    </row>
    <row r="2144">
      <c r="B2144" s="4"/>
    </row>
    <row r="2145">
      <c r="B2145" s="4"/>
    </row>
    <row r="2146">
      <c r="B2146" s="4"/>
    </row>
    <row r="2147">
      <c r="B2147" s="4"/>
    </row>
    <row r="2148">
      <c r="B2148" s="4"/>
    </row>
    <row r="2149">
      <c r="B2149" s="4"/>
    </row>
    <row r="2150">
      <c r="B2150" s="4"/>
    </row>
    <row r="2151">
      <c r="B2151" s="4"/>
    </row>
    <row r="2152">
      <c r="B2152" s="4"/>
    </row>
    <row r="2153">
      <c r="B2153" s="4"/>
    </row>
    <row r="2154">
      <c r="B2154" s="4"/>
    </row>
    <row r="2155">
      <c r="B2155" s="4"/>
    </row>
    <row r="2156">
      <c r="B2156" s="4"/>
    </row>
    <row r="2157">
      <c r="B2157" s="4"/>
    </row>
    <row r="2158">
      <c r="B2158" s="4"/>
    </row>
    <row r="2159">
      <c r="B2159" s="4"/>
    </row>
    <row r="2160">
      <c r="B2160" s="4"/>
    </row>
    <row r="2161">
      <c r="B2161" s="4"/>
    </row>
    <row r="2162">
      <c r="B2162" s="4"/>
    </row>
    <row r="2163">
      <c r="B2163" s="4"/>
    </row>
    <row r="2164">
      <c r="B2164" s="4"/>
    </row>
    <row r="2165">
      <c r="B2165" s="4"/>
    </row>
    <row r="2166">
      <c r="B2166" s="4"/>
    </row>
    <row r="2167">
      <c r="B2167" s="4"/>
    </row>
    <row r="2168">
      <c r="B2168" s="4"/>
    </row>
    <row r="2169">
      <c r="B2169" s="4"/>
    </row>
    <row r="2170">
      <c r="B2170" s="4"/>
    </row>
    <row r="2171">
      <c r="B2171" s="4"/>
    </row>
    <row r="2172">
      <c r="B2172" s="4"/>
    </row>
    <row r="2173">
      <c r="B2173" s="4"/>
    </row>
    <row r="2174">
      <c r="B2174" s="4"/>
    </row>
    <row r="2175">
      <c r="B2175" s="4"/>
    </row>
    <row r="2176">
      <c r="B2176" s="4"/>
    </row>
    <row r="2177">
      <c r="B2177" s="4"/>
    </row>
    <row r="2178">
      <c r="B2178" s="4"/>
    </row>
    <row r="2179">
      <c r="B2179" s="4"/>
    </row>
    <row r="2180">
      <c r="B2180" s="4"/>
    </row>
    <row r="2181">
      <c r="B2181" s="4"/>
    </row>
    <row r="2182">
      <c r="B2182" s="4"/>
    </row>
    <row r="2183">
      <c r="B2183" s="4"/>
    </row>
    <row r="2184">
      <c r="B2184" s="4"/>
    </row>
    <row r="2185">
      <c r="B2185" s="4"/>
    </row>
    <row r="2186">
      <c r="B2186" s="4"/>
    </row>
    <row r="2187">
      <c r="B2187" s="4"/>
    </row>
    <row r="2188">
      <c r="B2188" s="4"/>
    </row>
    <row r="2189">
      <c r="B2189" s="4"/>
    </row>
    <row r="2190">
      <c r="B2190" s="4"/>
    </row>
    <row r="2191">
      <c r="B2191" s="4"/>
    </row>
    <row r="2192">
      <c r="B2192" s="4"/>
    </row>
    <row r="2193">
      <c r="B2193" s="4"/>
    </row>
    <row r="2194">
      <c r="B2194" s="4"/>
    </row>
    <row r="2195">
      <c r="B2195" s="4"/>
    </row>
    <row r="2196">
      <c r="B2196" s="4"/>
    </row>
    <row r="2197">
      <c r="B2197" s="4"/>
    </row>
    <row r="2198">
      <c r="B2198" s="4"/>
    </row>
    <row r="2199">
      <c r="B2199" s="4"/>
    </row>
    <row r="2200">
      <c r="B2200" s="4"/>
    </row>
    <row r="2201">
      <c r="B2201" s="4"/>
    </row>
    <row r="2202">
      <c r="B2202" s="4"/>
    </row>
    <row r="2203">
      <c r="B2203" s="4"/>
    </row>
    <row r="2204">
      <c r="B2204" s="4"/>
    </row>
    <row r="2205">
      <c r="B2205" s="4"/>
    </row>
    <row r="2206">
      <c r="B2206" s="4"/>
    </row>
    <row r="2207">
      <c r="B2207" s="4"/>
    </row>
    <row r="2208">
      <c r="B2208" s="4"/>
    </row>
    <row r="2209">
      <c r="B2209" s="4"/>
    </row>
    <row r="2210">
      <c r="B2210" s="4"/>
    </row>
    <row r="2211">
      <c r="B2211" s="4"/>
    </row>
    <row r="2212">
      <c r="B2212" s="4"/>
    </row>
    <row r="2213">
      <c r="B2213" s="4"/>
    </row>
    <row r="2214">
      <c r="B2214" s="4"/>
    </row>
    <row r="2215">
      <c r="B2215" s="4"/>
    </row>
    <row r="2216">
      <c r="B2216" s="4"/>
    </row>
    <row r="2217">
      <c r="B2217" s="4"/>
    </row>
    <row r="2218">
      <c r="B2218" s="4"/>
    </row>
    <row r="2219">
      <c r="B2219" s="4"/>
    </row>
    <row r="2220">
      <c r="B2220" s="4"/>
    </row>
    <row r="2221">
      <c r="B2221" s="4"/>
    </row>
    <row r="2222">
      <c r="B2222" s="4"/>
    </row>
    <row r="2223">
      <c r="B2223" s="4"/>
    </row>
    <row r="2224">
      <c r="B2224" s="4"/>
    </row>
    <row r="2225">
      <c r="B2225" s="4"/>
    </row>
    <row r="2226">
      <c r="B2226" s="4"/>
    </row>
    <row r="2227">
      <c r="B2227" s="4"/>
    </row>
    <row r="2228">
      <c r="B2228" s="4"/>
    </row>
    <row r="2229">
      <c r="B2229" s="4"/>
    </row>
    <row r="2230">
      <c r="B2230" s="4"/>
    </row>
    <row r="2231">
      <c r="B2231" s="4"/>
    </row>
    <row r="2232">
      <c r="B2232" s="4"/>
    </row>
    <row r="2233">
      <c r="B2233" s="4"/>
    </row>
    <row r="2234">
      <c r="B2234" s="4"/>
    </row>
    <row r="2235">
      <c r="B2235" s="4"/>
    </row>
    <row r="2236">
      <c r="B2236" s="4"/>
    </row>
    <row r="2237">
      <c r="B2237" s="4"/>
    </row>
    <row r="2238">
      <c r="B2238" s="4"/>
    </row>
    <row r="2239">
      <c r="B2239" s="4"/>
    </row>
    <row r="2240">
      <c r="B2240" s="4"/>
    </row>
    <row r="2241">
      <c r="B2241" s="4"/>
    </row>
    <row r="2242">
      <c r="B2242" s="4"/>
    </row>
    <row r="2243">
      <c r="B2243" s="4"/>
    </row>
    <row r="2244">
      <c r="B2244" s="4"/>
    </row>
    <row r="2245">
      <c r="B2245" s="4"/>
    </row>
    <row r="2246">
      <c r="B2246" s="4"/>
    </row>
    <row r="2247">
      <c r="B2247" s="4"/>
    </row>
    <row r="2248">
      <c r="B2248" s="4"/>
    </row>
    <row r="2249">
      <c r="B2249" s="4"/>
    </row>
    <row r="2250">
      <c r="B2250" s="4"/>
    </row>
    <row r="2251">
      <c r="B2251" s="4"/>
    </row>
    <row r="2252">
      <c r="B2252" s="4"/>
    </row>
    <row r="2253">
      <c r="B2253" s="4"/>
    </row>
    <row r="2254">
      <c r="B2254" s="4"/>
    </row>
    <row r="2255">
      <c r="B2255" s="4"/>
    </row>
    <row r="2256">
      <c r="B2256" s="4"/>
    </row>
    <row r="2257">
      <c r="B2257" s="4"/>
    </row>
    <row r="2258">
      <c r="B2258" s="4"/>
    </row>
    <row r="2259">
      <c r="B2259" s="4"/>
    </row>
    <row r="2260">
      <c r="B2260" s="4"/>
    </row>
    <row r="2261">
      <c r="B2261" s="4"/>
    </row>
    <row r="2262">
      <c r="B2262" s="4"/>
    </row>
    <row r="2263">
      <c r="B2263" s="4"/>
    </row>
    <row r="2264">
      <c r="B2264" s="4"/>
    </row>
    <row r="2265">
      <c r="B2265" s="4"/>
    </row>
    <row r="2266">
      <c r="B2266" s="4"/>
    </row>
    <row r="2267">
      <c r="B2267" s="4"/>
    </row>
    <row r="2268">
      <c r="B2268" s="4"/>
    </row>
    <row r="2269">
      <c r="B2269" s="4"/>
    </row>
    <row r="2270">
      <c r="B2270" s="4"/>
    </row>
    <row r="2271">
      <c r="B2271" s="4"/>
    </row>
    <row r="2272">
      <c r="B2272" s="4"/>
    </row>
    <row r="2273">
      <c r="B2273" s="4"/>
    </row>
    <row r="2274">
      <c r="B2274" s="4"/>
    </row>
    <row r="2275">
      <c r="B2275" s="4"/>
    </row>
    <row r="2276">
      <c r="B2276" s="4"/>
    </row>
    <row r="2277">
      <c r="B2277" s="4"/>
    </row>
    <row r="2278">
      <c r="B2278" s="4"/>
    </row>
    <row r="2279">
      <c r="B2279" s="4"/>
    </row>
    <row r="2280">
      <c r="B2280" s="4"/>
    </row>
    <row r="2281">
      <c r="B2281" s="4"/>
    </row>
    <row r="2282">
      <c r="B2282" s="4"/>
    </row>
    <row r="2283">
      <c r="B2283" s="4"/>
    </row>
    <row r="2284">
      <c r="B2284" s="4"/>
    </row>
    <row r="2285">
      <c r="B2285" s="4"/>
    </row>
    <row r="2286">
      <c r="B2286" s="4"/>
    </row>
    <row r="2287">
      <c r="B2287" s="4"/>
    </row>
    <row r="2288">
      <c r="B2288" s="4"/>
    </row>
    <row r="2289">
      <c r="B2289" s="4"/>
    </row>
    <row r="2290">
      <c r="B2290" s="4"/>
    </row>
    <row r="2291">
      <c r="B2291" s="4"/>
    </row>
    <row r="2292">
      <c r="B2292" s="4"/>
    </row>
    <row r="2293">
      <c r="B2293" s="4"/>
    </row>
    <row r="2294">
      <c r="B2294" s="4"/>
    </row>
    <row r="2295">
      <c r="B2295" s="4"/>
    </row>
    <row r="2296">
      <c r="B2296" s="4"/>
    </row>
    <row r="2297">
      <c r="B2297" s="4"/>
    </row>
    <row r="2298">
      <c r="B2298" s="4"/>
    </row>
    <row r="2299">
      <c r="B2299" s="4"/>
    </row>
    <row r="2300">
      <c r="B2300" s="4"/>
    </row>
    <row r="2301">
      <c r="B2301" s="4"/>
    </row>
    <row r="2302">
      <c r="B2302" s="4"/>
    </row>
    <row r="2303">
      <c r="B2303" s="4"/>
    </row>
    <row r="2304">
      <c r="B2304" s="4"/>
    </row>
    <row r="2305">
      <c r="B2305" s="4"/>
    </row>
    <row r="2306">
      <c r="B2306" s="4"/>
    </row>
    <row r="2307">
      <c r="B2307" s="4"/>
    </row>
    <row r="2308">
      <c r="B2308" s="4"/>
    </row>
    <row r="2309">
      <c r="B2309" s="4"/>
    </row>
    <row r="2310">
      <c r="B2310" s="4"/>
    </row>
    <row r="2311">
      <c r="B2311" s="4"/>
    </row>
    <row r="2312">
      <c r="B2312" s="4"/>
    </row>
    <row r="2313">
      <c r="B2313" s="4"/>
    </row>
    <row r="2314">
      <c r="B2314" s="4"/>
    </row>
    <row r="2315">
      <c r="B2315" s="4"/>
    </row>
    <row r="2316">
      <c r="B2316" s="4"/>
    </row>
    <row r="2317">
      <c r="B2317" s="4"/>
    </row>
    <row r="2318">
      <c r="B2318" s="4"/>
    </row>
    <row r="2319">
      <c r="B2319" s="4"/>
    </row>
    <row r="2320">
      <c r="B2320" s="4"/>
    </row>
    <row r="2321">
      <c r="B2321" s="4"/>
    </row>
    <row r="2322">
      <c r="B2322" s="4"/>
    </row>
    <row r="2323">
      <c r="B2323" s="4"/>
    </row>
    <row r="2324">
      <c r="B2324" s="4"/>
    </row>
    <row r="2325">
      <c r="B2325" s="4"/>
    </row>
    <row r="2326">
      <c r="B2326" s="4"/>
    </row>
    <row r="2327">
      <c r="B2327" s="4"/>
    </row>
    <row r="2328">
      <c r="B2328" s="4"/>
    </row>
    <row r="2329">
      <c r="B2329" s="4"/>
    </row>
    <row r="2330">
      <c r="B2330" s="4"/>
    </row>
    <row r="2331">
      <c r="B2331" s="4"/>
    </row>
    <row r="2332">
      <c r="B2332" s="4"/>
    </row>
    <row r="2333">
      <c r="B2333" s="4"/>
    </row>
    <row r="2334">
      <c r="B2334" s="4"/>
    </row>
    <row r="2335">
      <c r="B2335" s="4"/>
    </row>
    <row r="2336">
      <c r="B2336" s="4"/>
    </row>
    <row r="2337">
      <c r="B2337" s="4"/>
    </row>
    <row r="2338">
      <c r="B2338" s="4"/>
    </row>
    <row r="2339">
      <c r="B2339" s="4"/>
    </row>
    <row r="2340">
      <c r="B2340" s="4"/>
    </row>
    <row r="2341">
      <c r="B2341" s="4"/>
    </row>
    <row r="2342">
      <c r="B2342" s="4"/>
    </row>
    <row r="2343">
      <c r="B2343" s="4"/>
    </row>
    <row r="2344">
      <c r="B2344" s="4"/>
    </row>
    <row r="2345">
      <c r="B2345" s="4"/>
    </row>
    <row r="2346">
      <c r="B2346" s="4"/>
    </row>
    <row r="2347">
      <c r="B2347" s="4"/>
    </row>
    <row r="2348">
      <c r="B2348" s="4"/>
    </row>
    <row r="2349">
      <c r="B2349" s="4"/>
    </row>
    <row r="2350">
      <c r="B2350" s="4"/>
    </row>
    <row r="2351">
      <c r="B2351" s="4"/>
    </row>
    <row r="2352">
      <c r="B2352" s="4"/>
    </row>
    <row r="2353">
      <c r="B2353" s="4"/>
    </row>
    <row r="2354">
      <c r="B2354" s="4"/>
    </row>
    <row r="2355">
      <c r="B2355" s="4"/>
    </row>
    <row r="2356">
      <c r="B2356" s="4"/>
    </row>
    <row r="2357">
      <c r="B2357" s="4"/>
    </row>
    <row r="2358">
      <c r="B2358" s="4"/>
    </row>
    <row r="2359">
      <c r="B2359" s="4"/>
    </row>
    <row r="2360">
      <c r="B2360" s="4"/>
    </row>
    <row r="2361">
      <c r="B2361" s="4"/>
    </row>
    <row r="2362">
      <c r="B2362" s="4"/>
    </row>
    <row r="2363">
      <c r="B2363" s="4"/>
    </row>
    <row r="2364">
      <c r="B2364" s="4"/>
    </row>
    <row r="2365">
      <c r="B2365" s="4"/>
    </row>
    <row r="2366">
      <c r="B2366" s="4"/>
    </row>
    <row r="2367">
      <c r="B2367" s="4"/>
    </row>
    <row r="2368">
      <c r="B2368" s="4"/>
    </row>
    <row r="2369">
      <c r="B2369" s="4"/>
    </row>
    <row r="2370">
      <c r="B2370" s="4"/>
    </row>
    <row r="2371">
      <c r="B2371" s="4"/>
    </row>
    <row r="2372">
      <c r="B2372" s="4"/>
    </row>
    <row r="2373">
      <c r="B2373" s="4"/>
    </row>
    <row r="2374">
      <c r="B2374" s="4"/>
    </row>
    <row r="2375">
      <c r="B2375" s="4"/>
    </row>
    <row r="2376">
      <c r="B2376" s="4"/>
    </row>
    <row r="2377">
      <c r="B2377" s="4"/>
    </row>
    <row r="2378">
      <c r="B2378" s="4"/>
    </row>
    <row r="2379">
      <c r="B2379" s="4"/>
    </row>
    <row r="2380">
      <c r="B2380" s="4"/>
    </row>
    <row r="2381">
      <c r="B2381" s="4"/>
    </row>
    <row r="2382">
      <c r="B2382" s="4"/>
    </row>
    <row r="2383">
      <c r="B2383" s="4"/>
    </row>
    <row r="2384">
      <c r="B2384" s="4"/>
    </row>
    <row r="2385">
      <c r="B2385" s="4"/>
    </row>
    <row r="2386">
      <c r="B2386" s="4"/>
    </row>
    <row r="2387">
      <c r="B2387" s="4"/>
    </row>
    <row r="2388">
      <c r="B2388" s="4"/>
    </row>
    <row r="2389">
      <c r="B2389" s="4"/>
    </row>
    <row r="2390">
      <c r="B2390" s="4"/>
    </row>
    <row r="2391">
      <c r="B2391" s="4"/>
    </row>
    <row r="2392">
      <c r="B2392" s="4"/>
    </row>
    <row r="2393">
      <c r="B2393" s="4"/>
    </row>
    <row r="2394">
      <c r="B2394" s="4"/>
    </row>
    <row r="2395">
      <c r="B2395" s="4"/>
    </row>
    <row r="2396">
      <c r="B2396" s="4"/>
    </row>
    <row r="2397">
      <c r="B2397" s="4"/>
    </row>
    <row r="2398">
      <c r="B2398" s="4"/>
    </row>
    <row r="2399">
      <c r="B2399" s="4"/>
    </row>
    <row r="2400">
      <c r="B2400" s="4"/>
    </row>
    <row r="2401">
      <c r="B2401" s="4"/>
    </row>
    <row r="2402">
      <c r="B2402" s="4"/>
    </row>
    <row r="2403">
      <c r="B2403" s="4"/>
    </row>
    <row r="2404">
      <c r="B2404" s="4"/>
    </row>
    <row r="2405">
      <c r="B2405" s="4"/>
    </row>
    <row r="2406">
      <c r="B2406" s="4"/>
    </row>
    <row r="2407">
      <c r="B2407" s="4"/>
    </row>
    <row r="2408">
      <c r="B2408" s="4"/>
    </row>
    <row r="2409">
      <c r="B2409" s="4"/>
    </row>
    <row r="2410">
      <c r="B2410" s="4"/>
    </row>
    <row r="2411">
      <c r="B2411" s="4"/>
    </row>
    <row r="2412">
      <c r="B2412" s="4"/>
    </row>
    <row r="2413">
      <c r="B2413" s="4"/>
    </row>
    <row r="2414">
      <c r="B2414" s="4"/>
    </row>
    <row r="2415">
      <c r="B2415" s="4"/>
    </row>
    <row r="2416">
      <c r="B2416" s="4"/>
    </row>
    <row r="2417">
      <c r="B2417" s="4"/>
    </row>
    <row r="2418">
      <c r="B2418" s="4"/>
    </row>
    <row r="2419">
      <c r="B2419" s="4"/>
    </row>
    <row r="2420">
      <c r="B2420" s="4"/>
    </row>
    <row r="2421">
      <c r="B2421" s="4"/>
    </row>
    <row r="2422">
      <c r="B2422" s="4"/>
    </row>
    <row r="2423">
      <c r="B2423" s="4"/>
    </row>
    <row r="2424">
      <c r="B2424" s="4"/>
    </row>
    <row r="2425">
      <c r="B2425" s="4"/>
    </row>
    <row r="2426">
      <c r="B2426" s="4"/>
    </row>
    <row r="2427">
      <c r="B2427" s="4"/>
    </row>
    <row r="2428">
      <c r="B2428" s="4"/>
    </row>
    <row r="2429">
      <c r="B2429" s="4"/>
    </row>
    <row r="2430">
      <c r="B2430" s="4"/>
    </row>
    <row r="2431">
      <c r="B2431" s="4"/>
    </row>
    <row r="2432">
      <c r="B2432" s="4"/>
    </row>
    <row r="2433">
      <c r="B2433" s="4"/>
    </row>
    <row r="2434">
      <c r="B2434" s="4"/>
    </row>
    <row r="2435">
      <c r="B2435" s="4"/>
    </row>
    <row r="2436">
      <c r="B2436" s="4"/>
    </row>
    <row r="2437">
      <c r="B2437" s="4"/>
    </row>
    <row r="2438">
      <c r="B2438" s="4"/>
    </row>
    <row r="2439">
      <c r="B2439" s="4"/>
    </row>
    <row r="2440">
      <c r="B2440" s="4"/>
    </row>
    <row r="2441">
      <c r="B2441" s="4"/>
    </row>
    <row r="2442">
      <c r="B2442" s="4"/>
    </row>
    <row r="2443">
      <c r="B2443" s="4"/>
    </row>
    <row r="2444">
      <c r="B2444" s="4"/>
    </row>
    <row r="2445">
      <c r="B2445" s="4"/>
    </row>
    <row r="2446">
      <c r="B2446" s="4"/>
    </row>
    <row r="2447">
      <c r="B2447" s="4"/>
    </row>
    <row r="2448">
      <c r="B2448" s="4"/>
    </row>
    <row r="2449">
      <c r="B2449" s="4"/>
    </row>
    <row r="2450">
      <c r="B2450" s="4"/>
    </row>
    <row r="2451">
      <c r="B2451" s="4"/>
    </row>
    <row r="2452">
      <c r="B2452" s="4"/>
    </row>
    <row r="2453">
      <c r="B2453" s="4"/>
    </row>
    <row r="2454">
      <c r="B2454" s="4"/>
    </row>
    <row r="2455">
      <c r="B2455" s="4"/>
    </row>
    <row r="2456">
      <c r="B2456" s="4"/>
    </row>
    <row r="2457">
      <c r="B2457" s="4"/>
    </row>
    <row r="2458">
      <c r="B2458" s="4"/>
    </row>
    <row r="2459">
      <c r="B2459" s="4"/>
    </row>
    <row r="2460">
      <c r="B2460" s="4"/>
    </row>
    <row r="2461">
      <c r="B2461" s="4"/>
    </row>
    <row r="2462">
      <c r="B2462" s="4"/>
    </row>
    <row r="2463">
      <c r="B2463" s="4"/>
    </row>
    <row r="2464">
      <c r="B2464" s="4"/>
    </row>
    <row r="2465">
      <c r="B2465" s="4"/>
    </row>
    <row r="2466">
      <c r="B2466" s="4"/>
    </row>
    <row r="2467">
      <c r="B2467" s="4"/>
    </row>
    <row r="2468">
      <c r="B2468" s="4"/>
    </row>
    <row r="2469">
      <c r="B2469" s="4"/>
    </row>
    <row r="2470">
      <c r="B2470" s="4"/>
    </row>
    <row r="2471">
      <c r="B2471" s="4"/>
    </row>
    <row r="2472">
      <c r="B2472" s="4"/>
    </row>
    <row r="2473">
      <c r="B2473" s="4"/>
    </row>
    <row r="2474">
      <c r="B2474" s="4"/>
    </row>
    <row r="2475">
      <c r="B2475" s="4"/>
    </row>
    <row r="2476">
      <c r="B2476" s="4"/>
    </row>
    <row r="2477">
      <c r="B2477" s="4"/>
    </row>
    <row r="2478">
      <c r="B2478" s="4"/>
    </row>
    <row r="2479">
      <c r="B2479" s="4"/>
    </row>
    <row r="2480">
      <c r="B2480" s="4"/>
    </row>
    <row r="2481">
      <c r="B2481" s="4"/>
    </row>
    <row r="2482">
      <c r="B2482" s="4"/>
    </row>
    <row r="2483">
      <c r="B2483" s="4"/>
    </row>
    <row r="2484">
      <c r="B2484" s="4"/>
    </row>
    <row r="2485">
      <c r="B2485" s="4"/>
    </row>
    <row r="2486">
      <c r="B2486" s="4"/>
    </row>
    <row r="2487">
      <c r="B2487" s="4"/>
    </row>
    <row r="2488">
      <c r="B2488" s="4"/>
    </row>
    <row r="2489">
      <c r="B2489" s="4"/>
    </row>
    <row r="2490">
      <c r="B2490" s="4"/>
    </row>
    <row r="2491">
      <c r="B2491" s="4"/>
    </row>
    <row r="2492">
      <c r="B2492" s="4"/>
    </row>
    <row r="2493">
      <c r="B2493" s="4"/>
    </row>
    <row r="2494">
      <c r="B2494" s="4"/>
    </row>
    <row r="2495">
      <c r="B2495" s="4"/>
    </row>
    <row r="2496">
      <c r="B2496" s="4"/>
    </row>
    <row r="2497">
      <c r="B2497" s="4"/>
    </row>
    <row r="2498">
      <c r="B2498" s="4"/>
    </row>
    <row r="2499">
      <c r="B2499" s="4"/>
    </row>
    <row r="2500">
      <c r="B2500" s="4"/>
    </row>
    <row r="2501">
      <c r="B2501" s="4"/>
    </row>
    <row r="2502">
      <c r="B2502" s="4"/>
    </row>
    <row r="2503">
      <c r="B2503" s="4"/>
    </row>
    <row r="2504">
      <c r="B2504" s="4"/>
    </row>
    <row r="2505">
      <c r="B2505" s="4"/>
    </row>
    <row r="2506">
      <c r="B2506" s="4"/>
    </row>
    <row r="2507">
      <c r="B2507" s="4"/>
    </row>
    <row r="2508">
      <c r="B2508" s="4"/>
    </row>
    <row r="2509">
      <c r="B2509" s="4"/>
    </row>
    <row r="2510">
      <c r="B2510" s="4"/>
    </row>
    <row r="2511">
      <c r="B2511" s="4"/>
    </row>
    <row r="2512">
      <c r="B2512" s="4"/>
    </row>
    <row r="2513">
      <c r="B2513" s="4"/>
    </row>
    <row r="2514">
      <c r="B2514" s="4"/>
    </row>
    <row r="2515">
      <c r="B2515" s="4"/>
    </row>
    <row r="2516">
      <c r="B2516" s="4"/>
    </row>
    <row r="2517">
      <c r="B2517" s="4"/>
    </row>
    <row r="2518">
      <c r="B2518" s="4"/>
    </row>
    <row r="2519">
      <c r="B2519" s="4"/>
    </row>
    <row r="2520">
      <c r="B2520" s="4"/>
    </row>
    <row r="2521">
      <c r="B2521" s="4"/>
    </row>
    <row r="2522">
      <c r="B2522" s="4"/>
    </row>
    <row r="2523">
      <c r="B2523" s="4"/>
    </row>
    <row r="2524">
      <c r="B2524" s="4"/>
    </row>
    <row r="2525">
      <c r="B2525" s="4"/>
    </row>
    <row r="2526">
      <c r="B2526" s="4"/>
    </row>
    <row r="2527">
      <c r="B2527" s="4"/>
    </row>
    <row r="2528">
      <c r="B2528" s="4"/>
    </row>
    <row r="2529">
      <c r="B2529" s="4"/>
    </row>
    <row r="2530">
      <c r="B2530" s="4"/>
    </row>
    <row r="2531">
      <c r="B2531" s="4"/>
    </row>
    <row r="2532">
      <c r="B2532" s="4"/>
    </row>
    <row r="2533">
      <c r="B2533" s="4"/>
    </row>
    <row r="2534">
      <c r="B2534" s="4"/>
    </row>
    <row r="2535">
      <c r="B2535" s="4"/>
    </row>
    <row r="2536">
      <c r="B2536" s="4"/>
    </row>
    <row r="2537">
      <c r="B2537" s="4"/>
    </row>
    <row r="2538">
      <c r="B2538" s="4"/>
    </row>
    <row r="2539">
      <c r="B2539" s="4"/>
    </row>
    <row r="2540">
      <c r="B2540" s="4"/>
    </row>
    <row r="2541">
      <c r="B2541" s="4"/>
    </row>
    <row r="2542">
      <c r="B2542" s="4"/>
    </row>
    <row r="2543">
      <c r="B2543" s="4"/>
    </row>
    <row r="2544">
      <c r="B2544" s="4"/>
    </row>
    <row r="2545">
      <c r="B2545" s="4"/>
    </row>
    <row r="2546">
      <c r="B2546" s="4"/>
    </row>
    <row r="2547">
      <c r="B2547" s="4"/>
    </row>
    <row r="2548">
      <c r="B2548" s="4"/>
    </row>
    <row r="2549">
      <c r="B2549" s="4"/>
    </row>
    <row r="2550">
      <c r="B2550" s="4"/>
    </row>
    <row r="2551">
      <c r="B2551" s="4"/>
    </row>
    <row r="2552">
      <c r="B2552" s="4"/>
    </row>
    <row r="2553">
      <c r="B2553" s="4"/>
    </row>
    <row r="2554">
      <c r="B2554" s="4"/>
    </row>
    <row r="2555">
      <c r="B2555" s="4"/>
    </row>
    <row r="2556">
      <c r="B2556" s="4"/>
    </row>
    <row r="2557">
      <c r="B2557" s="4"/>
    </row>
    <row r="2558">
      <c r="B2558" s="4"/>
    </row>
    <row r="2559">
      <c r="B2559" s="4"/>
    </row>
    <row r="2560">
      <c r="B2560" s="4"/>
    </row>
    <row r="2561">
      <c r="B2561" s="4"/>
    </row>
    <row r="2562">
      <c r="B2562" s="4"/>
    </row>
    <row r="2563">
      <c r="B2563" s="4"/>
    </row>
    <row r="2564">
      <c r="B2564" s="4"/>
    </row>
    <row r="2565">
      <c r="B2565" s="4"/>
    </row>
    <row r="2566">
      <c r="B2566" s="4"/>
    </row>
    <row r="2567">
      <c r="B2567" s="4"/>
    </row>
    <row r="2568">
      <c r="B2568" s="4"/>
    </row>
    <row r="2569">
      <c r="B2569" s="4"/>
    </row>
    <row r="2570">
      <c r="B2570" s="4"/>
    </row>
    <row r="2571">
      <c r="B2571" s="4"/>
    </row>
    <row r="2572">
      <c r="B2572" s="4"/>
    </row>
    <row r="2573">
      <c r="B2573" s="4"/>
    </row>
    <row r="2574">
      <c r="B2574" s="4"/>
    </row>
    <row r="2575">
      <c r="B2575" s="4"/>
    </row>
    <row r="2576">
      <c r="B2576" s="4"/>
    </row>
    <row r="2577">
      <c r="B2577" s="4"/>
    </row>
    <row r="2578">
      <c r="B2578" s="4"/>
    </row>
    <row r="2579">
      <c r="B2579" s="4"/>
    </row>
    <row r="2580">
      <c r="B2580" s="4"/>
    </row>
    <row r="2581">
      <c r="B2581" s="4"/>
    </row>
    <row r="2582">
      <c r="B2582" s="4"/>
    </row>
    <row r="2583">
      <c r="B2583" s="4"/>
    </row>
    <row r="2584">
      <c r="B2584" s="4"/>
    </row>
    <row r="2585">
      <c r="B2585" s="4"/>
    </row>
    <row r="2586">
      <c r="B2586" s="4"/>
    </row>
    <row r="2587">
      <c r="B2587" s="4"/>
    </row>
    <row r="2588">
      <c r="B2588" s="4"/>
    </row>
    <row r="2589">
      <c r="B2589" s="4"/>
    </row>
    <row r="2590">
      <c r="B2590" s="4"/>
    </row>
    <row r="2591">
      <c r="B2591" s="4"/>
    </row>
    <row r="2592">
      <c r="B2592" s="4"/>
    </row>
    <row r="2593">
      <c r="B2593" s="4"/>
    </row>
    <row r="2594">
      <c r="B2594" s="4"/>
    </row>
    <row r="2595">
      <c r="B2595" s="4"/>
    </row>
    <row r="2596">
      <c r="B2596" s="4"/>
    </row>
    <row r="2597">
      <c r="B2597" s="4"/>
    </row>
    <row r="2598">
      <c r="B2598" s="4"/>
    </row>
    <row r="2599">
      <c r="B2599" s="4"/>
    </row>
    <row r="2600">
      <c r="B2600" s="4"/>
    </row>
    <row r="2601">
      <c r="B2601" s="4"/>
    </row>
    <row r="2602">
      <c r="B2602" s="4"/>
    </row>
    <row r="2603">
      <c r="B2603" s="4"/>
    </row>
    <row r="2604">
      <c r="B2604" s="4"/>
    </row>
    <row r="2605">
      <c r="B2605" s="4"/>
    </row>
    <row r="2606">
      <c r="B2606" s="4"/>
    </row>
    <row r="2607">
      <c r="B2607" s="4"/>
    </row>
    <row r="2608">
      <c r="B2608" s="4"/>
    </row>
    <row r="2609">
      <c r="B2609" s="4"/>
    </row>
    <row r="2610">
      <c r="B2610" s="4"/>
    </row>
    <row r="2611">
      <c r="B2611" s="4"/>
    </row>
    <row r="2612">
      <c r="B2612" s="4"/>
    </row>
    <row r="2613">
      <c r="B2613" s="4"/>
    </row>
    <row r="2614">
      <c r="B2614" s="4"/>
    </row>
    <row r="2615">
      <c r="B2615" s="4"/>
    </row>
    <row r="2616">
      <c r="B2616" s="4"/>
    </row>
    <row r="2617">
      <c r="B2617" s="4"/>
    </row>
    <row r="2618">
      <c r="B2618" s="4"/>
    </row>
    <row r="2619">
      <c r="B2619" s="4"/>
    </row>
    <row r="2620">
      <c r="B2620" s="4"/>
    </row>
    <row r="2621">
      <c r="B2621" s="4"/>
    </row>
    <row r="2622">
      <c r="B2622" s="4"/>
    </row>
    <row r="2623">
      <c r="B2623" s="4"/>
    </row>
    <row r="2624">
      <c r="B2624" s="4"/>
    </row>
    <row r="2625">
      <c r="B2625" s="4"/>
    </row>
    <row r="2626">
      <c r="B2626" s="4"/>
    </row>
    <row r="2627">
      <c r="B2627" s="4"/>
    </row>
    <row r="2628">
      <c r="B2628" s="4"/>
    </row>
    <row r="2629">
      <c r="B2629" s="4"/>
    </row>
    <row r="2630">
      <c r="B2630" s="4"/>
    </row>
    <row r="2631">
      <c r="B2631" s="4"/>
    </row>
    <row r="2632">
      <c r="B2632" s="4"/>
    </row>
    <row r="2633">
      <c r="B2633" s="4"/>
    </row>
    <row r="2634">
      <c r="B2634" s="4"/>
    </row>
    <row r="2635">
      <c r="B2635" s="4"/>
    </row>
    <row r="2636">
      <c r="B2636" s="4"/>
    </row>
    <row r="2637">
      <c r="B2637" s="4"/>
    </row>
    <row r="2638">
      <c r="B2638" s="4"/>
    </row>
    <row r="2639">
      <c r="B2639" s="4"/>
    </row>
    <row r="2640">
      <c r="B2640" s="4"/>
    </row>
    <row r="2641">
      <c r="B2641" s="4"/>
    </row>
    <row r="2642">
      <c r="B2642" s="4"/>
    </row>
    <row r="2643">
      <c r="B2643" s="4"/>
    </row>
    <row r="2644">
      <c r="B2644" s="4"/>
    </row>
    <row r="2645">
      <c r="B2645" s="4"/>
    </row>
    <row r="2646">
      <c r="B2646" s="4"/>
    </row>
    <row r="2647">
      <c r="B2647" s="4"/>
    </row>
    <row r="2648">
      <c r="B2648" s="4"/>
    </row>
    <row r="2649">
      <c r="B2649" s="4"/>
    </row>
    <row r="2650">
      <c r="B2650" s="4"/>
    </row>
    <row r="2651">
      <c r="B2651" s="4"/>
    </row>
    <row r="2652">
      <c r="B2652" s="4"/>
    </row>
    <row r="2653">
      <c r="B2653" s="4"/>
    </row>
    <row r="2654">
      <c r="B2654" s="4"/>
    </row>
    <row r="2655">
      <c r="B2655" s="4"/>
    </row>
    <row r="2656">
      <c r="B2656" s="4"/>
    </row>
    <row r="2657">
      <c r="B2657" s="4"/>
    </row>
    <row r="2658">
      <c r="B2658" s="4"/>
    </row>
    <row r="2659">
      <c r="B2659" s="4"/>
    </row>
    <row r="2660">
      <c r="B2660" s="4"/>
    </row>
    <row r="2661">
      <c r="B2661" s="4"/>
    </row>
    <row r="2662">
      <c r="B2662" s="4"/>
    </row>
    <row r="2663">
      <c r="B2663" s="4"/>
    </row>
    <row r="2664">
      <c r="B2664" s="4"/>
    </row>
    <row r="2665">
      <c r="B2665" s="4"/>
    </row>
    <row r="2666">
      <c r="B2666" s="4"/>
    </row>
    <row r="2667">
      <c r="B2667" s="4"/>
    </row>
    <row r="2668">
      <c r="B2668" s="4"/>
    </row>
    <row r="2669">
      <c r="B2669" s="4"/>
    </row>
    <row r="2670">
      <c r="B2670" s="4"/>
    </row>
    <row r="2671">
      <c r="B2671" s="4"/>
    </row>
    <row r="2672">
      <c r="B2672" s="4"/>
    </row>
    <row r="2673">
      <c r="B2673" s="4"/>
    </row>
    <row r="2674">
      <c r="B2674" s="4"/>
    </row>
    <row r="2675">
      <c r="B2675" s="4"/>
    </row>
    <row r="2676">
      <c r="B2676" s="4"/>
    </row>
    <row r="2677">
      <c r="B2677" s="4"/>
    </row>
    <row r="2678">
      <c r="B2678" s="4"/>
    </row>
    <row r="2679">
      <c r="B2679" s="4"/>
    </row>
    <row r="2680">
      <c r="B2680" s="4"/>
    </row>
    <row r="2681">
      <c r="B2681" s="4"/>
    </row>
    <row r="2682">
      <c r="B2682" s="4"/>
    </row>
    <row r="2683">
      <c r="B2683" s="4"/>
    </row>
    <row r="2684">
      <c r="B2684" s="4"/>
    </row>
    <row r="2685">
      <c r="B2685" s="4"/>
    </row>
    <row r="2686">
      <c r="B2686" s="4"/>
    </row>
    <row r="2687">
      <c r="B2687" s="4"/>
    </row>
    <row r="2688">
      <c r="B2688" s="4"/>
    </row>
    <row r="2689">
      <c r="B2689" s="4"/>
    </row>
    <row r="2690">
      <c r="B2690" s="4"/>
    </row>
    <row r="2691">
      <c r="B2691" s="4"/>
    </row>
    <row r="2692">
      <c r="B2692" s="4"/>
    </row>
    <row r="2693">
      <c r="B2693" s="4"/>
    </row>
    <row r="2694">
      <c r="B2694" s="4"/>
    </row>
    <row r="2695">
      <c r="B2695" s="4"/>
    </row>
    <row r="2696">
      <c r="B2696" s="4"/>
    </row>
    <row r="2697">
      <c r="B2697" s="4"/>
    </row>
    <row r="2698">
      <c r="B2698" s="4"/>
    </row>
    <row r="2699">
      <c r="B2699" s="4"/>
    </row>
    <row r="2700">
      <c r="B2700" s="4"/>
    </row>
    <row r="2701">
      <c r="B2701" s="4"/>
    </row>
    <row r="2702">
      <c r="B2702" s="4"/>
    </row>
    <row r="2703">
      <c r="B2703" s="4"/>
    </row>
    <row r="2704">
      <c r="B2704" s="4"/>
    </row>
    <row r="2705">
      <c r="B2705" s="4"/>
    </row>
    <row r="2706">
      <c r="B2706" s="4"/>
    </row>
    <row r="2707">
      <c r="B2707" s="4"/>
    </row>
    <row r="2708">
      <c r="B2708" s="4"/>
    </row>
    <row r="2709">
      <c r="B2709" s="4"/>
    </row>
    <row r="2710">
      <c r="B2710" s="4"/>
    </row>
    <row r="2711">
      <c r="B2711" s="4"/>
    </row>
    <row r="2712">
      <c r="B2712" s="4"/>
    </row>
    <row r="2713">
      <c r="B2713" s="4"/>
    </row>
    <row r="2714">
      <c r="B2714" s="4"/>
    </row>
    <row r="2715">
      <c r="B2715" s="4"/>
    </row>
    <row r="2716">
      <c r="B2716" s="4"/>
    </row>
    <row r="2717">
      <c r="B2717" s="4"/>
    </row>
    <row r="2718">
      <c r="B2718" s="4"/>
    </row>
    <row r="2719">
      <c r="B2719" s="4"/>
    </row>
    <row r="2720">
      <c r="B2720" s="4"/>
    </row>
    <row r="2721">
      <c r="B2721" s="4"/>
    </row>
    <row r="2722">
      <c r="B2722" s="4"/>
    </row>
    <row r="2723">
      <c r="B2723" s="4"/>
    </row>
    <row r="2724">
      <c r="B2724" s="4"/>
    </row>
    <row r="2725">
      <c r="B2725" s="4"/>
    </row>
    <row r="2726">
      <c r="B2726" s="4"/>
    </row>
    <row r="2727">
      <c r="B2727" s="4"/>
    </row>
    <row r="2728">
      <c r="B2728" s="4"/>
    </row>
    <row r="2729">
      <c r="B2729" s="4"/>
    </row>
    <row r="2730">
      <c r="B2730" s="4"/>
    </row>
    <row r="2731">
      <c r="B2731" s="4"/>
    </row>
    <row r="2732">
      <c r="B2732" s="4"/>
    </row>
    <row r="2733">
      <c r="B2733" s="4"/>
    </row>
    <row r="2734">
      <c r="B2734" s="4"/>
    </row>
    <row r="2735">
      <c r="B2735" s="4"/>
    </row>
    <row r="2736">
      <c r="B2736" s="4"/>
    </row>
    <row r="2737">
      <c r="B2737" s="4"/>
    </row>
    <row r="2738">
      <c r="B2738" s="4"/>
    </row>
    <row r="2739">
      <c r="B2739" s="4"/>
    </row>
    <row r="2740">
      <c r="B2740" s="4"/>
    </row>
    <row r="2741">
      <c r="B2741" s="4"/>
    </row>
    <row r="2742">
      <c r="B2742" s="4"/>
    </row>
    <row r="2743">
      <c r="B2743" s="4"/>
    </row>
    <row r="2744">
      <c r="B2744" s="4"/>
    </row>
    <row r="2745">
      <c r="B2745" s="4"/>
    </row>
    <row r="2746">
      <c r="B2746" s="4"/>
    </row>
    <row r="2747">
      <c r="B2747" s="4"/>
    </row>
    <row r="2748">
      <c r="B2748" s="4"/>
    </row>
    <row r="2749">
      <c r="B2749" s="4"/>
    </row>
    <row r="2750">
      <c r="B2750" s="4"/>
    </row>
    <row r="2751">
      <c r="B2751" s="4"/>
    </row>
    <row r="2752">
      <c r="B2752" s="4"/>
    </row>
    <row r="2753">
      <c r="B2753" s="4"/>
    </row>
    <row r="2754">
      <c r="B2754" s="4"/>
    </row>
    <row r="2755">
      <c r="B2755" s="4"/>
    </row>
    <row r="2756">
      <c r="B2756" s="4"/>
    </row>
    <row r="2757">
      <c r="B2757" s="4"/>
    </row>
    <row r="2758">
      <c r="B2758" s="4"/>
    </row>
    <row r="2759">
      <c r="B2759" s="4"/>
    </row>
    <row r="2760">
      <c r="B2760" s="4"/>
    </row>
    <row r="2761">
      <c r="B2761" s="4"/>
    </row>
    <row r="2762">
      <c r="B2762" s="4"/>
    </row>
    <row r="2763">
      <c r="B2763" s="4"/>
    </row>
    <row r="2764">
      <c r="B2764" s="4"/>
    </row>
    <row r="2765">
      <c r="B2765" s="4"/>
    </row>
    <row r="2766">
      <c r="B2766" s="4"/>
    </row>
    <row r="2767">
      <c r="B2767" s="4"/>
    </row>
    <row r="2768">
      <c r="B2768" s="4"/>
    </row>
    <row r="2769">
      <c r="B2769" s="4"/>
    </row>
    <row r="2770">
      <c r="B2770" s="4"/>
    </row>
    <row r="2771">
      <c r="B2771" s="4"/>
    </row>
    <row r="2772">
      <c r="B2772" s="4"/>
    </row>
    <row r="2773">
      <c r="B2773" s="4"/>
    </row>
    <row r="2774">
      <c r="B2774" s="4"/>
    </row>
    <row r="2775">
      <c r="B2775" s="4"/>
    </row>
    <row r="2776">
      <c r="B2776" s="4"/>
    </row>
    <row r="2777">
      <c r="B2777" s="4"/>
    </row>
    <row r="2778">
      <c r="B2778" s="4"/>
    </row>
    <row r="2779">
      <c r="B2779" s="4"/>
    </row>
    <row r="2780">
      <c r="B2780" s="4"/>
    </row>
    <row r="2781">
      <c r="B2781" s="4"/>
    </row>
    <row r="2782">
      <c r="B2782" s="4"/>
    </row>
    <row r="2783">
      <c r="B2783" s="4"/>
    </row>
    <row r="2784">
      <c r="B2784" s="4"/>
    </row>
    <row r="2785">
      <c r="B2785" s="4"/>
    </row>
    <row r="2786">
      <c r="B2786" s="4"/>
    </row>
    <row r="2787">
      <c r="B2787" s="4"/>
    </row>
    <row r="2788">
      <c r="B2788" s="4"/>
    </row>
    <row r="2789">
      <c r="B2789" s="4"/>
    </row>
    <row r="2790">
      <c r="B2790" s="4"/>
    </row>
    <row r="2791">
      <c r="B2791" s="4"/>
    </row>
    <row r="2792">
      <c r="B2792" s="4"/>
    </row>
    <row r="2793">
      <c r="B2793" s="4"/>
    </row>
    <row r="2794">
      <c r="B2794" s="4"/>
    </row>
    <row r="2795">
      <c r="B2795" s="4"/>
    </row>
    <row r="2796">
      <c r="B2796" s="4"/>
    </row>
    <row r="2797">
      <c r="B2797" s="4"/>
    </row>
    <row r="2798">
      <c r="B2798" s="4"/>
    </row>
    <row r="2799">
      <c r="B2799" s="4"/>
    </row>
    <row r="2800">
      <c r="B2800" s="4"/>
    </row>
    <row r="2801">
      <c r="B2801" s="4"/>
    </row>
    <row r="2802">
      <c r="B2802" s="4"/>
    </row>
    <row r="2803">
      <c r="B2803" s="4"/>
    </row>
    <row r="2804">
      <c r="B2804" s="4"/>
    </row>
    <row r="2805">
      <c r="B2805" s="4"/>
    </row>
    <row r="2806">
      <c r="B2806" s="4"/>
    </row>
    <row r="2807">
      <c r="B2807" s="4"/>
    </row>
    <row r="2808">
      <c r="B2808" s="4"/>
    </row>
    <row r="2809">
      <c r="B2809" s="4"/>
    </row>
    <row r="2810">
      <c r="B2810" s="4"/>
    </row>
    <row r="2811">
      <c r="B2811" s="4"/>
    </row>
    <row r="2812">
      <c r="B2812" s="4"/>
    </row>
    <row r="2813">
      <c r="B2813" s="4"/>
    </row>
    <row r="2814">
      <c r="B2814" s="4"/>
    </row>
    <row r="2815">
      <c r="B2815" s="4"/>
    </row>
    <row r="2816">
      <c r="B2816" s="4"/>
    </row>
    <row r="2817">
      <c r="B2817" s="4"/>
    </row>
    <row r="2818">
      <c r="B2818" s="4"/>
    </row>
    <row r="2819">
      <c r="B2819" s="4"/>
    </row>
    <row r="2820">
      <c r="B2820" s="4"/>
    </row>
    <row r="2821">
      <c r="B2821" s="4"/>
    </row>
    <row r="2822">
      <c r="B2822" s="4"/>
    </row>
    <row r="2823">
      <c r="B2823" s="4"/>
    </row>
    <row r="2824">
      <c r="B2824" s="4"/>
    </row>
    <row r="2825">
      <c r="B2825" s="4"/>
    </row>
    <row r="2826">
      <c r="B2826" s="4"/>
    </row>
    <row r="2827">
      <c r="B2827" s="4"/>
    </row>
    <row r="2828">
      <c r="B2828" s="4"/>
    </row>
    <row r="2829">
      <c r="B2829" s="4"/>
    </row>
    <row r="2830">
      <c r="B2830" s="4"/>
    </row>
    <row r="2831">
      <c r="B2831" s="4"/>
    </row>
    <row r="2832">
      <c r="B2832" s="4"/>
    </row>
    <row r="2833">
      <c r="B2833" s="4"/>
    </row>
    <row r="2834">
      <c r="B2834" s="4"/>
    </row>
    <row r="2835">
      <c r="B2835" s="4"/>
    </row>
    <row r="2836">
      <c r="B2836" s="4"/>
    </row>
    <row r="2837">
      <c r="B2837" s="4"/>
    </row>
    <row r="2838">
      <c r="B2838" s="4"/>
    </row>
    <row r="2839">
      <c r="B2839" s="4"/>
    </row>
    <row r="2840">
      <c r="B2840" s="4"/>
    </row>
    <row r="2841">
      <c r="B2841" s="4"/>
    </row>
    <row r="2842">
      <c r="B2842" s="4"/>
    </row>
    <row r="2843">
      <c r="B2843" s="4"/>
    </row>
    <row r="2844">
      <c r="B2844" s="4"/>
    </row>
    <row r="2845">
      <c r="B2845" s="4"/>
    </row>
    <row r="2846">
      <c r="B2846" s="4"/>
    </row>
    <row r="2847">
      <c r="B2847" s="4"/>
    </row>
    <row r="2848">
      <c r="B2848" s="4"/>
    </row>
    <row r="2849">
      <c r="B2849" s="4"/>
    </row>
    <row r="2850">
      <c r="B2850" s="4"/>
    </row>
    <row r="2851">
      <c r="B2851" s="4"/>
    </row>
    <row r="2852">
      <c r="B2852" s="4"/>
    </row>
    <row r="2853">
      <c r="B2853" s="4"/>
    </row>
    <row r="2854">
      <c r="B2854" s="4"/>
    </row>
    <row r="2855">
      <c r="B2855" s="4"/>
    </row>
    <row r="2856">
      <c r="B2856" s="4"/>
    </row>
    <row r="2857">
      <c r="B2857" s="4"/>
    </row>
    <row r="2858">
      <c r="B2858" s="4"/>
    </row>
    <row r="2859">
      <c r="B2859" s="4"/>
    </row>
    <row r="2860">
      <c r="B2860" s="4"/>
    </row>
    <row r="2861">
      <c r="B2861" s="4"/>
    </row>
    <row r="2862">
      <c r="B2862" s="4"/>
    </row>
    <row r="2863">
      <c r="B2863" s="4"/>
    </row>
    <row r="2864">
      <c r="B2864" s="4"/>
    </row>
    <row r="2865">
      <c r="B2865" s="4"/>
    </row>
    <row r="2866">
      <c r="B2866" s="4"/>
    </row>
    <row r="2867">
      <c r="B2867" s="4"/>
    </row>
    <row r="2868">
      <c r="B2868" s="4"/>
    </row>
    <row r="2869">
      <c r="B2869" s="4"/>
    </row>
    <row r="2870">
      <c r="B2870" s="4"/>
    </row>
    <row r="2871">
      <c r="B2871" s="4"/>
    </row>
    <row r="2872">
      <c r="B2872" s="4"/>
    </row>
    <row r="2873">
      <c r="B2873" s="4"/>
    </row>
    <row r="2874">
      <c r="B2874" s="4"/>
    </row>
    <row r="2875">
      <c r="B2875" s="4"/>
    </row>
    <row r="2876">
      <c r="B2876" s="4"/>
    </row>
    <row r="2877">
      <c r="B2877" s="4"/>
    </row>
    <row r="2878">
      <c r="B2878" s="4"/>
    </row>
    <row r="2879">
      <c r="B2879" s="4"/>
    </row>
    <row r="2880">
      <c r="B2880" s="4"/>
    </row>
    <row r="2881">
      <c r="B2881" s="4"/>
    </row>
    <row r="2882">
      <c r="B2882" s="4"/>
    </row>
    <row r="2883">
      <c r="B2883" s="4"/>
    </row>
    <row r="2884">
      <c r="B2884" s="4"/>
    </row>
    <row r="2885">
      <c r="B2885" s="4"/>
    </row>
    <row r="2886">
      <c r="B2886" s="4"/>
    </row>
    <row r="2887">
      <c r="B2887" s="4"/>
    </row>
    <row r="2888">
      <c r="B2888" s="4"/>
    </row>
    <row r="2889">
      <c r="B2889" s="4"/>
    </row>
    <row r="2890">
      <c r="B2890" s="4"/>
    </row>
    <row r="2891">
      <c r="B2891" s="4"/>
    </row>
    <row r="2892">
      <c r="B2892" s="4"/>
    </row>
    <row r="2893">
      <c r="B2893" s="4"/>
    </row>
    <row r="2894">
      <c r="B2894" s="4"/>
    </row>
    <row r="2895">
      <c r="B2895" s="4"/>
    </row>
    <row r="2896">
      <c r="B2896" s="4"/>
    </row>
    <row r="2897">
      <c r="B2897" s="4"/>
    </row>
    <row r="2898">
      <c r="B2898" s="4"/>
    </row>
    <row r="2899">
      <c r="B2899" s="4"/>
    </row>
    <row r="2900">
      <c r="B2900" s="4"/>
    </row>
    <row r="2901">
      <c r="B2901" s="4"/>
    </row>
    <row r="2902">
      <c r="B2902" s="4"/>
    </row>
    <row r="2903">
      <c r="B2903" s="4"/>
    </row>
    <row r="2904">
      <c r="B2904" s="4"/>
    </row>
    <row r="2905">
      <c r="B2905" s="4"/>
    </row>
    <row r="2906">
      <c r="B2906" s="4"/>
    </row>
    <row r="2907">
      <c r="B2907" s="4"/>
    </row>
    <row r="2908">
      <c r="B2908" s="4"/>
    </row>
    <row r="2909">
      <c r="B2909" s="4"/>
    </row>
    <row r="2910">
      <c r="B2910" s="4"/>
    </row>
    <row r="2911">
      <c r="B2911" s="4"/>
    </row>
    <row r="2912">
      <c r="B2912" s="4"/>
    </row>
    <row r="2913">
      <c r="B2913" s="4"/>
    </row>
    <row r="2914">
      <c r="B2914" s="4"/>
    </row>
    <row r="2915">
      <c r="B2915" s="4"/>
    </row>
    <row r="2916">
      <c r="B2916" s="4"/>
    </row>
    <row r="2917">
      <c r="B2917" s="4"/>
    </row>
    <row r="2918">
      <c r="B2918" s="4"/>
    </row>
    <row r="2919">
      <c r="B2919" s="4"/>
    </row>
    <row r="2920">
      <c r="B2920" s="4"/>
    </row>
    <row r="2921">
      <c r="B2921" s="4"/>
    </row>
    <row r="2922">
      <c r="B2922" s="4"/>
    </row>
    <row r="2923">
      <c r="B2923" s="4"/>
    </row>
    <row r="2924">
      <c r="B2924" s="4"/>
    </row>
    <row r="2925">
      <c r="B2925" s="4"/>
    </row>
    <row r="2926">
      <c r="B2926" s="4"/>
    </row>
    <row r="2927">
      <c r="B2927" s="4"/>
    </row>
    <row r="2928">
      <c r="B2928" s="4"/>
    </row>
    <row r="2929">
      <c r="B2929" s="4"/>
    </row>
    <row r="2930">
      <c r="B2930" s="4"/>
    </row>
    <row r="2931">
      <c r="B2931" s="4"/>
    </row>
    <row r="2932">
      <c r="B2932" s="4"/>
    </row>
    <row r="2933">
      <c r="B2933" s="4"/>
    </row>
    <row r="2934">
      <c r="B2934" s="4"/>
    </row>
    <row r="2935">
      <c r="B2935" s="4"/>
    </row>
    <row r="2936">
      <c r="B2936" s="4"/>
    </row>
    <row r="2937">
      <c r="B2937" s="4"/>
    </row>
    <row r="2938">
      <c r="B2938" s="4"/>
    </row>
    <row r="2939">
      <c r="B2939" s="4"/>
    </row>
    <row r="2940">
      <c r="B2940" s="4"/>
    </row>
    <row r="2941">
      <c r="B2941" s="4"/>
    </row>
    <row r="2942">
      <c r="B2942" s="4"/>
    </row>
    <row r="2943">
      <c r="B2943" s="4"/>
    </row>
    <row r="2944">
      <c r="B2944" s="4"/>
    </row>
    <row r="2945">
      <c r="B2945" s="4"/>
    </row>
    <row r="2946">
      <c r="B2946" s="4"/>
    </row>
    <row r="2947">
      <c r="B2947" s="4"/>
    </row>
    <row r="2948">
      <c r="B2948" s="4"/>
    </row>
    <row r="2949">
      <c r="B2949" s="4"/>
    </row>
    <row r="2950">
      <c r="B2950" s="4"/>
    </row>
    <row r="2951">
      <c r="B2951" s="4"/>
    </row>
    <row r="2952">
      <c r="B2952" s="4"/>
    </row>
    <row r="2953">
      <c r="B2953" s="4"/>
    </row>
    <row r="2954">
      <c r="B2954" s="4"/>
    </row>
    <row r="2955">
      <c r="B2955" s="4"/>
    </row>
    <row r="2956">
      <c r="B2956" s="4"/>
    </row>
    <row r="2957">
      <c r="B2957" s="4"/>
    </row>
    <row r="2958">
      <c r="B2958" s="4"/>
    </row>
    <row r="2959">
      <c r="B2959" s="4"/>
    </row>
    <row r="2960">
      <c r="B2960" s="4"/>
    </row>
    <row r="2961">
      <c r="B2961" s="4"/>
    </row>
    <row r="2962">
      <c r="B2962" s="4"/>
    </row>
    <row r="2963">
      <c r="B2963" s="4"/>
    </row>
    <row r="2964">
      <c r="B2964" s="4"/>
    </row>
    <row r="2965">
      <c r="B2965" s="4"/>
    </row>
    <row r="2966">
      <c r="B2966" s="4"/>
    </row>
    <row r="2967">
      <c r="B2967" s="4"/>
    </row>
    <row r="2968">
      <c r="B2968" s="4"/>
    </row>
    <row r="2969">
      <c r="B2969" s="4"/>
    </row>
    <row r="2970">
      <c r="B2970" s="4"/>
    </row>
    <row r="2971">
      <c r="B2971" s="4"/>
    </row>
    <row r="2972">
      <c r="B2972" s="4"/>
    </row>
    <row r="2973">
      <c r="B2973" s="4"/>
    </row>
    <row r="2974">
      <c r="B2974" s="4"/>
    </row>
    <row r="2975">
      <c r="B2975" s="4"/>
    </row>
    <row r="2976">
      <c r="B2976" s="4"/>
    </row>
    <row r="2977">
      <c r="B2977" s="4"/>
    </row>
    <row r="2978">
      <c r="B2978" s="4"/>
    </row>
    <row r="2979">
      <c r="B2979" s="4"/>
    </row>
    <row r="2980">
      <c r="B2980" s="4"/>
    </row>
    <row r="2981">
      <c r="B2981" s="4"/>
    </row>
    <row r="2982">
      <c r="B2982" s="4"/>
    </row>
    <row r="2983">
      <c r="B2983" s="4"/>
    </row>
    <row r="2984">
      <c r="B2984" s="4"/>
    </row>
    <row r="2985">
      <c r="B2985" s="4"/>
    </row>
    <row r="2986">
      <c r="B2986" s="4"/>
    </row>
    <row r="2987">
      <c r="B2987" s="4"/>
    </row>
    <row r="2988">
      <c r="B2988" s="4"/>
    </row>
    <row r="2989">
      <c r="B2989" s="4"/>
    </row>
    <row r="2990">
      <c r="B2990" s="4"/>
    </row>
    <row r="2991">
      <c r="B2991" s="4"/>
    </row>
    <row r="2992">
      <c r="B2992" s="4"/>
    </row>
    <row r="2993">
      <c r="B2993" s="4"/>
    </row>
    <row r="2994">
      <c r="B2994" s="4"/>
    </row>
    <row r="2995">
      <c r="B2995" s="4"/>
    </row>
    <row r="2996">
      <c r="B2996" s="4"/>
    </row>
    <row r="2997">
      <c r="B2997" s="4"/>
    </row>
    <row r="2998">
      <c r="B2998" s="4"/>
    </row>
    <row r="2999">
      <c r="B2999" s="4"/>
    </row>
    <row r="3000">
      <c r="B3000" s="4"/>
    </row>
    <row r="3001">
      <c r="B3001" s="4"/>
    </row>
    <row r="3002">
      <c r="B3002" s="4"/>
    </row>
    <row r="3003">
      <c r="B3003" s="4"/>
    </row>
    <row r="3004">
      <c r="B3004" s="4"/>
    </row>
    <row r="3005">
      <c r="B3005" s="4"/>
    </row>
    <row r="3006">
      <c r="B3006" s="4"/>
    </row>
    <row r="3007">
      <c r="B3007" s="4"/>
    </row>
    <row r="3008">
      <c r="B3008" s="4"/>
    </row>
    <row r="3009">
      <c r="B3009" s="4"/>
    </row>
    <row r="3010">
      <c r="B3010" s="4"/>
    </row>
    <row r="3011">
      <c r="B3011" s="4"/>
    </row>
    <row r="3012">
      <c r="B3012" s="4"/>
    </row>
    <row r="3013">
      <c r="B3013" s="4"/>
    </row>
    <row r="3014">
      <c r="B3014" s="4"/>
    </row>
    <row r="3015">
      <c r="B3015" s="4"/>
    </row>
    <row r="3016">
      <c r="B3016" s="4"/>
    </row>
    <row r="3017">
      <c r="B3017" s="4"/>
    </row>
    <row r="3018">
      <c r="B3018" s="4"/>
    </row>
    <row r="3019">
      <c r="B3019" s="4"/>
    </row>
    <row r="3020">
      <c r="B3020" s="4"/>
    </row>
    <row r="3021">
      <c r="B3021" s="4"/>
    </row>
    <row r="3022">
      <c r="B3022" s="4"/>
    </row>
    <row r="3023">
      <c r="B3023" s="4"/>
    </row>
    <row r="3024">
      <c r="B3024" s="4"/>
    </row>
    <row r="3025">
      <c r="B3025" s="4"/>
    </row>
    <row r="3026">
      <c r="B3026" s="4"/>
    </row>
    <row r="3027">
      <c r="B3027" s="4"/>
    </row>
    <row r="3028">
      <c r="B3028" s="4"/>
    </row>
    <row r="3029">
      <c r="B3029" s="4"/>
    </row>
    <row r="3030">
      <c r="B3030" s="4"/>
    </row>
    <row r="3031">
      <c r="B3031" s="4"/>
    </row>
    <row r="3032">
      <c r="B3032" s="4"/>
    </row>
    <row r="3033">
      <c r="B3033" s="4"/>
    </row>
    <row r="3034">
      <c r="B3034" s="4"/>
    </row>
    <row r="3035">
      <c r="B3035" s="4"/>
    </row>
    <row r="3036">
      <c r="B3036" s="4"/>
    </row>
    <row r="3037">
      <c r="B3037" s="4"/>
    </row>
    <row r="3038">
      <c r="B3038" s="4"/>
    </row>
    <row r="3039">
      <c r="B3039" s="4"/>
    </row>
    <row r="3040">
      <c r="B3040" s="4"/>
    </row>
    <row r="3041">
      <c r="B3041" s="4"/>
    </row>
    <row r="3042">
      <c r="B3042" s="4"/>
    </row>
    <row r="3043">
      <c r="B3043" s="4"/>
    </row>
    <row r="3044">
      <c r="B3044" s="4"/>
    </row>
    <row r="3045">
      <c r="B3045" s="4"/>
    </row>
    <row r="3046">
      <c r="B3046" s="4"/>
    </row>
    <row r="3047">
      <c r="B3047" s="4"/>
    </row>
    <row r="3048">
      <c r="B3048" s="4"/>
    </row>
    <row r="3049">
      <c r="B3049" s="4"/>
    </row>
    <row r="3050">
      <c r="B3050" s="4"/>
    </row>
    <row r="3051">
      <c r="B3051" s="4"/>
    </row>
    <row r="3052">
      <c r="B3052" s="4"/>
    </row>
    <row r="3053">
      <c r="B3053" s="4"/>
    </row>
    <row r="3054">
      <c r="B3054" s="4"/>
    </row>
    <row r="3055">
      <c r="B3055" s="4"/>
    </row>
    <row r="3056">
      <c r="B3056" s="4"/>
    </row>
    <row r="3057">
      <c r="B3057" s="4"/>
    </row>
    <row r="3058">
      <c r="B3058" s="4"/>
    </row>
    <row r="3059">
      <c r="B3059" s="4"/>
    </row>
    <row r="3060">
      <c r="B3060" s="4"/>
    </row>
    <row r="3061">
      <c r="B3061" s="4"/>
    </row>
    <row r="3062">
      <c r="B3062" s="4"/>
    </row>
    <row r="3063">
      <c r="B3063" s="4"/>
    </row>
    <row r="3064">
      <c r="B3064" s="4"/>
    </row>
    <row r="3065">
      <c r="B3065" s="4"/>
    </row>
    <row r="3066">
      <c r="B3066" s="4"/>
    </row>
    <row r="3067">
      <c r="B3067" s="4"/>
    </row>
    <row r="3068">
      <c r="B3068" s="4"/>
    </row>
    <row r="3069">
      <c r="B3069" s="4"/>
    </row>
    <row r="3070">
      <c r="B3070" s="4"/>
    </row>
    <row r="3071">
      <c r="B3071" s="4"/>
    </row>
    <row r="3072">
      <c r="B3072" s="4"/>
    </row>
    <row r="3073">
      <c r="B3073" s="4"/>
    </row>
    <row r="3074">
      <c r="B3074" s="4"/>
    </row>
    <row r="3075">
      <c r="B3075" s="4"/>
    </row>
    <row r="3076">
      <c r="B3076" s="4"/>
    </row>
    <row r="3077">
      <c r="B3077" s="4"/>
    </row>
    <row r="3078">
      <c r="B3078" s="4"/>
    </row>
    <row r="3079">
      <c r="B3079" s="4"/>
    </row>
    <row r="3080">
      <c r="B3080" s="4"/>
    </row>
    <row r="3081">
      <c r="B3081" s="4"/>
    </row>
    <row r="3082">
      <c r="B3082" s="4"/>
    </row>
    <row r="3083">
      <c r="B3083" s="4"/>
    </row>
    <row r="3084">
      <c r="B3084" s="4"/>
    </row>
    <row r="3085">
      <c r="B3085" s="4"/>
    </row>
    <row r="3086">
      <c r="B3086" s="4"/>
    </row>
    <row r="3087">
      <c r="B3087" s="4"/>
    </row>
    <row r="3088">
      <c r="B3088" s="4"/>
    </row>
    <row r="3089">
      <c r="B3089" s="4"/>
    </row>
    <row r="3090">
      <c r="B3090" s="4"/>
    </row>
    <row r="3091">
      <c r="B3091" s="4"/>
    </row>
    <row r="3092">
      <c r="B3092" s="4"/>
    </row>
    <row r="3093">
      <c r="B3093" s="4"/>
    </row>
    <row r="3094">
      <c r="B3094" s="4"/>
    </row>
    <row r="3095">
      <c r="B3095" s="4"/>
    </row>
    <row r="3096">
      <c r="B3096" s="4"/>
    </row>
    <row r="3097">
      <c r="B3097" s="4"/>
    </row>
    <row r="3098">
      <c r="B3098" s="4"/>
    </row>
    <row r="3099">
      <c r="B3099" s="4"/>
    </row>
    <row r="3100">
      <c r="B3100" s="4"/>
    </row>
    <row r="3101">
      <c r="B3101" s="4"/>
    </row>
    <row r="3102">
      <c r="B3102" s="4"/>
    </row>
    <row r="3103">
      <c r="B3103" s="4"/>
    </row>
    <row r="3104">
      <c r="B3104" s="4"/>
    </row>
    <row r="3105">
      <c r="B3105" s="4"/>
    </row>
    <row r="3106">
      <c r="B3106" s="4"/>
    </row>
    <row r="3107">
      <c r="B3107" s="4"/>
    </row>
    <row r="3108">
      <c r="B3108" s="4"/>
    </row>
    <row r="3109">
      <c r="B3109" s="4"/>
    </row>
    <row r="3110">
      <c r="B3110" s="4"/>
    </row>
    <row r="3111">
      <c r="B3111" s="4"/>
    </row>
    <row r="3112">
      <c r="B3112" s="4"/>
    </row>
    <row r="3113">
      <c r="B3113" s="4"/>
    </row>
    <row r="3114">
      <c r="B3114" s="4"/>
    </row>
    <row r="3115">
      <c r="B3115" s="4"/>
    </row>
    <row r="3116">
      <c r="B3116" s="4"/>
    </row>
    <row r="3117">
      <c r="B3117" s="4"/>
    </row>
    <row r="3118">
      <c r="B3118" s="4"/>
    </row>
    <row r="3119">
      <c r="B3119" s="4"/>
    </row>
    <row r="3120">
      <c r="B3120" s="4"/>
    </row>
    <row r="3121">
      <c r="B3121" s="4"/>
    </row>
    <row r="3122">
      <c r="B3122" s="4"/>
    </row>
    <row r="3123">
      <c r="B3123" s="4"/>
    </row>
    <row r="3124">
      <c r="B3124" s="4"/>
    </row>
    <row r="3125">
      <c r="B3125" s="4"/>
    </row>
    <row r="3126">
      <c r="B3126" s="4"/>
    </row>
    <row r="3127">
      <c r="B3127" s="4"/>
    </row>
    <row r="3128">
      <c r="B3128" s="4"/>
    </row>
    <row r="3129">
      <c r="B3129" s="4"/>
    </row>
    <row r="3130">
      <c r="B3130" s="4"/>
    </row>
    <row r="3131">
      <c r="B3131" s="4"/>
    </row>
    <row r="3132">
      <c r="B3132" s="4"/>
    </row>
    <row r="3133">
      <c r="B3133" s="4"/>
    </row>
    <row r="3134">
      <c r="B3134" s="4"/>
    </row>
    <row r="3135">
      <c r="B3135" s="4"/>
    </row>
    <row r="3136">
      <c r="B3136" s="4"/>
    </row>
    <row r="3137">
      <c r="B3137" s="4"/>
    </row>
    <row r="3138">
      <c r="B3138" s="4"/>
    </row>
    <row r="3139">
      <c r="B3139" s="4"/>
    </row>
    <row r="3140">
      <c r="B3140" s="4"/>
    </row>
    <row r="3141">
      <c r="B3141" s="4"/>
    </row>
    <row r="3142">
      <c r="B3142" s="4"/>
    </row>
    <row r="3143">
      <c r="B3143" s="4"/>
    </row>
    <row r="3144">
      <c r="B3144" s="4"/>
    </row>
    <row r="3145">
      <c r="B3145" s="4"/>
    </row>
    <row r="3146">
      <c r="B3146" s="4"/>
    </row>
    <row r="3147">
      <c r="B3147" s="4"/>
    </row>
    <row r="3148">
      <c r="B3148" s="4"/>
    </row>
    <row r="3149">
      <c r="B3149" s="4"/>
    </row>
    <row r="3150">
      <c r="B3150" s="4"/>
    </row>
    <row r="3151">
      <c r="B3151" s="4"/>
    </row>
    <row r="3152">
      <c r="B3152" s="4"/>
    </row>
    <row r="3153">
      <c r="B3153" s="4"/>
    </row>
    <row r="3154">
      <c r="B3154" s="4"/>
    </row>
    <row r="3155">
      <c r="B3155" s="4"/>
    </row>
    <row r="3156">
      <c r="B3156" s="4"/>
    </row>
    <row r="3157">
      <c r="B3157" s="4"/>
    </row>
    <row r="3158">
      <c r="B3158" s="4"/>
    </row>
    <row r="3159">
      <c r="B3159" s="4"/>
    </row>
    <row r="3160">
      <c r="B3160" s="4"/>
    </row>
    <row r="3161">
      <c r="B3161" s="4"/>
    </row>
    <row r="3162">
      <c r="B3162" s="4"/>
    </row>
    <row r="3163">
      <c r="B3163" s="4"/>
    </row>
    <row r="3164">
      <c r="B3164" s="4"/>
    </row>
    <row r="3165">
      <c r="B3165" s="4"/>
    </row>
    <row r="3166">
      <c r="B3166" s="4"/>
    </row>
    <row r="3167">
      <c r="B3167" s="4"/>
    </row>
    <row r="3168">
      <c r="B3168" s="4"/>
    </row>
    <row r="3169">
      <c r="B3169" s="4"/>
    </row>
    <row r="3170">
      <c r="B3170" s="4"/>
    </row>
    <row r="3171">
      <c r="B3171" s="4"/>
    </row>
    <row r="3172">
      <c r="B3172" s="4"/>
    </row>
    <row r="3173">
      <c r="B3173" s="4"/>
    </row>
    <row r="3174">
      <c r="B3174" s="4"/>
    </row>
    <row r="3175">
      <c r="B3175" s="4"/>
    </row>
    <row r="3176">
      <c r="B3176" s="4"/>
    </row>
    <row r="3177">
      <c r="B3177" s="4"/>
    </row>
    <row r="3178">
      <c r="B3178" s="4"/>
    </row>
    <row r="3179">
      <c r="B3179" s="4"/>
    </row>
    <row r="3180">
      <c r="B3180" s="4"/>
    </row>
    <row r="3181">
      <c r="B3181" s="4"/>
    </row>
    <row r="3182">
      <c r="B3182" s="4"/>
    </row>
    <row r="3183">
      <c r="B3183" s="4"/>
    </row>
    <row r="3184">
      <c r="B3184" s="4"/>
    </row>
    <row r="3185">
      <c r="B3185" s="4"/>
    </row>
    <row r="3186">
      <c r="B3186" s="4"/>
    </row>
    <row r="3187">
      <c r="B3187" s="4"/>
    </row>
    <row r="3188">
      <c r="B3188" s="4"/>
    </row>
    <row r="3189">
      <c r="B3189" s="4"/>
    </row>
    <row r="3190">
      <c r="B3190" s="4"/>
    </row>
    <row r="3191">
      <c r="B3191" s="4"/>
    </row>
    <row r="3192">
      <c r="B3192" s="4"/>
    </row>
    <row r="3193">
      <c r="B3193" s="4"/>
    </row>
    <row r="3194">
      <c r="B3194" s="4"/>
    </row>
    <row r="3195">
      <c r="B3195" s="4"/>
    </row>
    <row r="3196">
      <c r="B3196" s="4"/>
    </row>
    <row r="3197">
      <c r="B3197" s="4"/>
    </row>
    <row r="3198">
      <c r="B3198" s="4"/>
    </row>
    <row r="3199">
      <c r="B3199" s="4"/>
    </row>
    <row r="3200">
      <c r="B3200" s="4"/>
    </row>
    <row r="3201">
      <c r="B3201" s="4"/>
    </row>
    <row r="3202">
      <c r="B3202" s="4"/>
    </row>
    <row r="3203">
      <c r="B3203" s="4"/>
    </row>
    <row r="3204">
      <c r="B3204" s="4"/>
    </row>
    <row r="3205">
      <c r="B3205" s="4"/>
    </row>
    <row r="3206">
      <c r="B3206" s="4"/>
    </row>
    <row r="3207">
      <c r="B3207" s="4"/>
    </row>
    <row r="3208">
      <c r="B3208" s="4"/>
    </row>
    <row r="3209">
      <c r="B3209" s="4"/>
    </row>
    <row r="3210">
      <c r="B3210" s="4"/>
    </row>
    <row r="3211">
      <c r="B3211" s="4"/>
    </row>
    <row r="3212">
      <c r="B3212" s="4"/>
    </row>
    <row r="3213">
      <c r="B3213" s="4"/>
    </row>
    <row r="3214">
      <c r="B3214" s="4"/>
    </row>
    <row r="3215">
      <c r="B3215" s="4"/>
    </row>
    <row r="3216">
      <c r="B3216" s="4"/>
    </row>
    <row r="3217">
      <c r="B3217" s="4"/>
    </row>
    <row r="3218">
      <c r="B3218" s="4"/>
    </row>
    <row r="3219">
      <c r="B3219" s="4"/>
    </row>
    <row r="3220">
      <c r="B3220" s="4"/>
    </row>
    <row r="3221">
      <c r="B3221" s="4"/>
    </row>
    <row r="3222">
      <c r="B3222" s="4"/>
    </row>
    <row r="3223">
      <c r="B3223" s="4"/>
    </row>
    <row r="3224">
      <c r="B3224" s="4"/>
    </row>
    <row r="3225">
      <c r="B3225" s="4"/>
    </row>
    <row r="3226">
      <c r="B3226" s="4"/>
    </row>
    <row r="3227">
      <c r="B3227" s="4"/>
    </row>
    <row r="3228">
      <c r="B3228" s="4"/>
    </row>
    <row r="3229">
      <c r="B3229" s="4"/>
    </row>
    <row r="3230">
      <c r="B3230" s="4"/>
    </row>
    <row r="3231">
      <c r="B3231" s="4"/>
    </row>
    <row r="3232">
      <c r="B3232" s="4"/>
    </row>
    <row r="3233">
      <c r="B3233" s="4"/>
    </row>
    <row r="3234">
      <c r="B3234" s="4"/>
    </row>
    <row r="3235">
      <c r="B3235" s="4"/>
    </row>
    <row r="3236">
      <c r="B3236" s="4"/>
    </row>
    <row r="3237">
      <c r="B3237" s="4"/>
    </row>
    <row r="3238">
      <c r="B3238" s="4"/>
    </row>
    <row r="3239">
      <c r="B3239" s="4"/>
    </row>
    <row r="3240">
      <c r="B3240" s="4"/>
    </row>
    <row r="3241">
      <c r="B3241" s="4"/>
    </row>
    <row r="3242">
      <c r="B3242" s="4"/>
    </row>
    <row r="3243">
      <c r="B3243" s="4"/>
    </row>
    <row r="3244">
      <c r="B3244" s="4"/>
    </row>
    <row r="3245">
      <c r="B3245" s="4"/>
    </row>
    <row r="3246">
      <c r="B3246" s="4"/>
    </row>
    <row r="3247">
      <c r="B3247" s="4"/>
    </row>
    <row r="3248">
      <c r="B3248" s="4"/>
    </row>
    <row r="3249">
      <c r="B3249" s="4"/>
    </row>
    <row r="3250">
      <c r="B3250" s="4"/>
    </row>
    <row r="3251">
      <c r="B3251" s="4"/>
    </row>
    <row r="3252">
      <c r="B3252" s="4"/>
    </row>
    <row r="3253">
      <c r="B3253" s="4"/>
    </row>
    <row r="3254">
      <c r="B3254" s="4"/>
    </row>
    <row r="3255">
      <c r="B3255" s="4"/>
    </row>
    <row r="3256">
      <c r="B3256" s="4"/>
    </row>
    <row r="3257">
      <c r="B3257" s="4"/>
    </row>
    <row r="3258">
      <c r="B3258" s="4"/>
    </row>
    <row r="3259">
      <c r="B3259" s="4"/>
    </row>
    <row r="3260">
      <c r="B3260" s="4"/>
    </row>
    <row r="3261">
      <c r="B3261" s="4"/>
    </row>
    <row r="3262">
      <c r="B3262" s="4"/>
    </row>
    <row r="3263">
      <c r="B3263" s="4"/>
    </row>
    <row r="3264">
      <c r="B3264" s="4"/>
    </row>
    <row r="3265">
      <c r="B3265" s="4"/>
    </row>
    <row r="3266">
      <c r="B3266" s="4"/>
    </row>
    <row r="3267">
      <c r="B3267" s="4"/>
    </row>
    <row r="3268">
      <c r="B3268" s="4"/>
    </row>
    <row r="3269">
      <c r="B3269" s="4"/>
    </row>
    <row r="3270">
      <c r="B3270" s="4"/>
    </row>
    <row r="3271">
      <c r="B3271" s="4"/>
    </row>
    <row r="3272">
      <c r="B3272" s="4"/>
    </row>
    <row r="3273">
      <c r="B3273" s="4"/>
    </row>
    <row r="3274">
      <c r="B3274" s="4"/>
    </row>
    <row r="3275">
      <c r="B3275" s="4"/>
    </row>
    <row r="3276">
      <c r="B3276" s="4"/>
    </row>
    <row r="3277">
      <c r="B3277" s="4"/>
    </row>
    <row r="3278">
      <c r="B3278" s="4"/>
    </row>
    <row r="3279">
      <c r="B3279" s="4"/>
    </row>
    <row r="3280">
      <c r="B3280" s="4"/>
    </row>
    <row r="3281">
      <c r="B3281" s="4"/>
    </row>
    <row r="3282">
      <c r="B3282" s="4"/>
    </row>
    <row r="3283">
      <c r="B3283" s="4"/>
    </row>
    <row r="3284">
      <c r="B3284" s="4"/>
    </row>
    <row r="3285">
      <c r="B3285" s="4"/>
    </row>
    <row r="3286">
      <c r="B3286" s="4"/>
    </row>
    <row r="3287">
      <c r="B3287" s="4"/>
    </row>
    <row r="3288">
      <c r="B3288" s="4"/>
    </row>
    <row r="3289">
      <c r="B3289" s="4"/>
    </row>
    <row r="3290">
      <c r="B3290" s="4"/>
    </row>
    <row r="3291">
      <c r="B3291" s="4"/>
    </row>
    <row r="3292">
      <c r="B3292" s="4"/>
    </row>
    <row r="3293">
      <c r="B3293" s="4"/>
    </row>
    <row r="3294">
      <c r="B3294" s="4"/>
    </row>
    <row r="3295">
      <c r="B3295" s="4"/>
    </row>
    <row r="3296">
      <c r="B3296" s="4"/>
    </row>
    <row r="3297">
      <c r="B3297" s="4"/>
    </row>
    <row r="3298">
      <c r="B3298" s="4"/>
    </row>
    <row r="3299">
      <c r="B3299" s="4"/>
    </row>
    <row r="3300">
      <c r="B3300" s="4"/>
    </row>
    <row r="3301">
      <c r="B3301" s="4"/>
    </row>
    <row r="3302">
      <c r="B3302" s="4"/>
    </row>
    <row r="3303">
      <c r="B3303" s="4"/>
    </row>
    <row r="3304">
      <c r="B3304" s="4"/>
    </row>
    <row r="3305">
      <c r="B3305" s="4"/>
    </row>
    <row r="3306">
      <c r="B3306" s="4"/>
    </row>
    <row r="3307">
      <c r="B3307" s="4"/>
    </row>
    <row r="3308">
      <c r="B3308" s="4"/>
    </row>
    <row r="3309">
      <c r="B3309" s="4"/>
    </row>
    <row r="3310">
      <c r="B3310" s="4"/>
    </row>
    <row r="3311">
      <c r="B3311" s="4"/>
    </row>
    <row r="3312">
      <c r="B3312" s="4"/>
    </row>
    <row r="3313">
      <c r="B3313" s="4"/>
    </row>
    <row r="3314">
      <c r="B3314" s="4"/>
    </row>
    <row r="3315">
      <c r="B3315" s="4"/>
    </row>
    <row r="3316">
      <c r="B3316" s="4"/>
    </row>
    <row r="3317">
      <c r="B3317" s="4"/>
    </row>
    <row r="3318">
      <c r="B3318" s="4"/>
    </row>
    <row r="3319">
      <c r="B3319" s="4"/>
    </row>
    <row r="3320">
      <c r="B3320" s="4"/>
    </row>
    <row r="3321">
      <c r="B3321" s="4"/>
    </row>
    <row r="3322">
      <c r="B3322" s="4"/>
    </row>
    <row r="3323">
      <c r="B3323" s="4"/>
    </row>
    <row r="3324">
      <c r="B3324" s="4"/>
    </row>
    <row r="3325">
      <c r="B3325" s="4"/>
    </row>
    <row r="3326">
      <c r="B3326" s="4"/>
    </row>
    <row r="3327">
      <c r="B3327" s="4"/>
    </row>
    <row r="3328">
      <c r="B3328" s="4"/>
    </row>
    <row r="3329">
      <c r="B3329" s="4"/>
    </row>
    <row r="3330">
      <c r="B3330" s="4"/>
    </row>
    <row r="3331">
      <c r="B3331" s="4"/>
    </row>
    <row r="3332">
      <c r="B3332" s="4"/>
    </row>
    <row r="3333">
      <c r="B3333" s="4"/>
    </row>
    <row r="3334">
      <c r="B3334" s="4"/>
    </row>
    <row r="3335">
      <c r="B3335" s="4"/>
    </row>
    <row r="3336">
      <c r="B3336" s="4"/>
    </row>
    <row r="3337">
      <c r="B3337" s="4"/>
    </row>
    <row r="3338">
      <c r="B3338" s="4"/>
    </row>
    <row r="3339">
      <c r="B3339" s="4"/>
    </row>
    <row r="3340">
      <c r="B3340" s="4"/>
    </row>
    <row r="3341">
      <c r="B3341" s="4"/>
    </row>
    <row r="3342">
      <c r="B3342" s="4"/>
    </row>
    <row r="3343">
      <c r="B3343" s="4"/>
    </row>
    <row r="3344">
      <c r="B3344" s="4"/>
    </row>
    <row r="3345">
      <c r="B3345" s="4"/>
    </row>
    <row r="3346">
      <c r="B3346" s="4"/>
    </row>
    <row r="3347">
      <c r="B3347" s="4"/>
    </row>
    <row r="3348">
      <c r="B3348" s="4"/>
    </row>
    <row r="3349">
      <c r="B3349" s="4"/>
    </row>
    <row r="3350">
      <c r="B3350" s="4"/>
    </row>
    <row r="3351">
      <c r="B3351" s="4"/>
    </row>
    <row r="3352">
      <c r="B3352" s="4"/>
    </row>
    <row r="3353">
      <c r="B3353" s="4"/>
    </row>
    <row r="3354">
      <c r="B3354" s="4"/>
    </row>
    <row r="3355">
      <c r="B3355" s="4"/>
    </row>
    <row r="3356">
      <c r="B3356" s="4"/>
    </row>
    <row r="3357">
      <c r="B3357" s="4"/>
    </row>
    <row r="3358">
      <c r="B3358" s="4"/>
    </row>
    <row r="3359">
      <c r="B3359" s="4"/>
    </row>
    <row r="3360">
      <c r="B3360" s="4"/>
    </row>
    <row r="3361">
      <c r="B3361" s="4"/>
    </row>
    <row r="3362">
      <c r="B3362" s="4"/>
    </row>
    <row r="3363">
      <c r="B3363" s="4"/>
    </row>
    <row r="3364">
      <c r="B3364" s="4"/>
    </row>
    <row r="3365">
      <c r="B3365" s="4"/>
    </row>
    <row r="3366">
      <c r="B3366" s="4"/>
    </row>
    <row r="3367">
      <c r="B3367" s="4"/>
    </row>
    <row r="3368">
      <c r="B3368" s="4"/>
    </row>
    <row r="3369">
      <c r="B3369" s="4"/>
    </row>
    <row r="3370">
      <c r="B3370" s="4"/>
    </row>
    <row r="3371">
      <c r="B3371" s="4"/>
    </row>
    <row r="3372">
      <c r="B3372" s="4"/>
    </row>
    <row r="3373">
      <c r="B3373" s="4"/>
    </row>
    <row r="3374">
      <c r="B3374" s="4"/>
    </row>
    <row r="3375">
      <c r="B3375" s="4"/>
    </row>
    <row r="3376">
      <c r="B3376" s="4"/>
    </row>
    <row r="3377">
      <c r="B3377" s="4"/>
    </row>
    <row r="3378">
      <c r="B3378" s="4"/>
    </row>
    <row r="3379">
      <c r="B3379" s="4"/>
    </row>
    <row r="3380">
      <c r="B3380" s="4"/>
    </row>
    <row r="3381">
      <c r="B3381" s="4"/>
    </row>
    <row r="3382">
      <c r="B3382" s="4"/>
    </row>
    <row r="3383">
      <c r="B3383" s="4"/>
    </row>
    <row r="3384">
      <c r="B3384" s="4"/>
    </row>
    <row r="3385">
      <c r="B3385" s="4"/>
    </row>
    <row r="3386">
      <c r="B3386" s="4"/>
    </row>
    <row r="3387">
      <c r="B3387" s="4"/>
    </row>
    <row r="3388">
      <c r="B3388" s="4"/>
    </row>
    <row r="3389">
      <c r="B3389" s="4"/>
    </row>
    <row r="3390">
      <c r="B3390" s="4"/>
    </row>
    <row r="3391">
      <c r="B3391" s="4"/>
    </row>
    <row r="3392">
      <c r="B3392" s="4"/>
    </row>
    <row r="3393">
      <c r="B3393" s="4"/>
    </row>
    <row r="3394">
      <c r="B3394" s="4"/>
    </row>
    <row r="3395">
      <c r="B3395" s="4"/>
    </row>
    <row r="3396">
      <c r="B3396" s="4"/>
    </row>
    <row r="3397">
      <c r="B3397" s="4"/>
    </row>
    <row r="3398">
      <c r="B3398" s="4"/>
    </row>
    <row r="3399">
      <c r="B3399" s="4"/>
    </row>
    <row r="3400">
      <c r="B3400" s="4"/>
    </row>
    <row r="3401">
      <c r="B3401" s="4"/>
    </row>
    <row r="3402">
      <c r="B3402" s="4"/>
    </row>
    <row r="3403">
      <c r="B3403" s="4"/>
    </row>
    <row r="3404">
      <c r="B3404" s="4"/>
    </row>
    <row r="3405">
      <c r="B3405" s="4"/>
    </row>
    <row r="3406">
      <c r="B3406" s="4"/>
    </row>
    <row r="3407">
      <c r="B3407" s="4"/>
    </row>
    <row r="3408">
      <c r="B3408" s="4"/>
    </row>
    <row r="3409">
      <c r="B3409" s="4"/>
    </row>
    <row r="3410">
      <c r="B3410" s="4"/>
    </row>
    <row r="3411">
      <c r="B3411" s="4"/>
    </row>
    <row r="3412">
      <c r="B3412" s="4"/>
    </row>
    <row r="3413">
      <c r="B3413" s="4"/>
    </row>
    <row r="3414">
      <c r="B3414" s="4"/>
    </row>
    <row r="3415">
      <c r="B3415" s="4"/>
    </row>
    <row r="3416">
      <c r="B3416" s="4"/>
    </row>
    <row r="3417">
      <c r="B3417" s="4"/>
    </row>
    <row r="3418">
      <c r="B3418" s="4"/>
    </row>
    <row r="3419">
      <c r="B3419" s="4"/>
    </row>
    <row r="3420">
      <c r="B3420" s="4"/>
    </row>
    <row r="3421">
      <c r="B3421" s="4"/>
    </row>
    <row r="3422">
      <c r="B3422" s="4"/>
    </row>
    <row r="3423">
      <c r="B3423" s="4"/>
    </row>
    <row r="3424">
      <c r="B3424" s="4"/>
    </row>
    <row r="3425">
      <c r="B3425" s="4"/>
    </row>
    <row r="3426">
      <c r="B3426" s="4"/>
    </row>
    <row r="3427">
      <c r="B3427" s="4"/>
    </row>
    <row r="3428">
      <c r="B3428" s="4"/>
    </row>
    <row r="3429">
      <c r="B3429" s="4"/>
    </row>
    <row r="3430">
      <c r="B3430" s="4"/>
    </row>
    <row r="3431">
      <c r="B3431" s="4"/>
    </row>
    <row r="3432">
      <c r="B3432" s="4"/>
    </row>
    <row r="3433">
      <c r="B3433" s="4"/>
    </row>
    <row r="3434">
      <c r="B3434" s="4"/>
    </row>
    <row r="3435">
      <c r="B3435" s="4"/>
    </row>
    <row r="3436">
      <c r="B3436" s="4"/>
    </row>
    <row r="3437">
      <c r="B3437" s="4"/>
    </row>
    <row r="3438">
      <c r="B3438" s="4"/>
    </row>
    <row r="3439">
      <c r="B3439" s="4"/>
    </row>
    <row r="3440">
      <c r="B3440" s="4"/>
    </row>
    <row r="3441">
      <c r="B3441" s="4"/>
    </row>
    <row r="3442">
      <c r="B3442" s="4"/>
    </row>
    <row r="3443">
      <c r="B3443" s="4"/>
    </row>
    <row r="3444">
      <c r="B3444" s="4"/>
    </row>
    <row r="3445">
      <c r="B3445" s="4"/>
    </row>
    <row r="3446">
      <c r="B3446" s="4"/>
    </row>
    <row r="3447">
      <c r="B3447" s="4"/>
    </row>
    <row r="3448">
      <c r="B3448" s="4"/>
    </row>
    <row r="3449">
      <c r="B3449" s="4"/>
    </row>
    <row r="3450">
      <c r="B3450" s="4"/>
    </row>
    <row r="3451">
      <c r="B3451" s="4"/>
    </row>
    <row r="3452">
      <c r="B3452" s="4"/>
    </row>
    <row r="3453">
      <c r="B3453" s="4"/>
    </row>
    <row r="3454">
      <c r="B3454" s="4"/>
    </row>
    <row r="3455">
      <c r="B3455" s="4"/>
    </row>
    <row r="3456">
      <c r="B3456" s="4"/>
    </row>
    <row r="3457">
      <c r="B3457" s="4"/>
    </row>
    <row r="3458">
      <c r="B3458" s="4"/>
    </row>
    <row r="3459">
      <c r="B3459" s="4"/>
    </row>
    <row r="3460">
      <c r="B3460" s="4"/>
    </row>
    <row r="3461">
      <c r="B3461" s="4"/>
    </row>
    <row r="3462">
      <c r="B3462" s="4"/>
    </row>
    <row r="3463">
      <c r="B3463" s="4"/>
    </row>
    <row r="3464">
      <c r="B3464" s="4"/>
    </row>
    <row r="3465">
      <c r="B3465" s="4"/>
    </row>
    <row r="3466">
      <c r="B3466" s="4"/>
    </row>
    <row r="3467">
      <c r="B3467" s="4"/>
    </row>
    <row r="3468">
      <c r="B3468" s="4"/>
    </row>
    <row r="3469">
      <c r="B3469" s="4"/>
    </row>
    <row r="3470">
      <c r="B3470" s="4"/>
    </row>
    <row r="3471">
      <c r="B3471" s="4"/>
    </row>
    <row r="3472">
      <c r="B3472" s="4"/>
    </row>
    <row r="3473">
      <c r="B3473" s="4"/>
    </row>
    <row r="3474">
      <c r="B3474" s="4"/>
    </row>
    <row r="3475">
      <c r="B3475" s="4"/>
    </row>
    <row r="3476">
      <c r="B3476" s="4"/>
    </row>
    <row r="3477">
      <c r="B3477" s="4"/>
    </row>
    <row r="3478">
      <c r="B3478" s="4"/>
    </row>
    <row r="3479">
      <c r="B3479" s="4"/>
    </row>
    <row r="3480">
      <c r="B3480" s="4"/>
    </row>
    <row r="3481">
      <c r="B3481" s="4"/>
    </row>
    <row r="3482">
      <c r="B3482" s="4"/>
    </row>
    <row r="3483">
      <c r="B3483" s="4"/>
    </row>
    <row r="3484">
      <c r="B3484" s="4"/>
    </row>
    <row r="3485">
      <c r="B3485" s="4"/>
    </row>
    <row r="3486">
      <c r="B3486" s="4"/>
    </row>
    <row r="3487">
      <c r="B3487" s="4"/>
    </row>
    <row r="3488">
      <c r="B3488" s="4"/>
    </row>
    <row r="3489">
      <c r="B3489" s="4"/>
    </row>
    <row r="3490">
      <c r="B3490" s="4"/>
    </row>
    <row r="3491">
      <c r="B3491" s="4"/>
    </row>
    <row r="3492">
      <c r="B3492" s="4"/>
    </row>
    <row r="3493">
      <c r="B3493" s="4"/>
    </row>
    <row r="3494">
      <c r="B3494" s="4"/>
    </row>
    <row r="3495">
      <c r="B3495" s="4"/>
    </row>
    <row r="3496">
      <c r="B3496" s="4"/>
    </row>
    <row r="3497">
      <c r="B3497" s="4"/>
    </row>
    <row r="3498">
      <c r="B3498" s="4"/>
    </row>
    <row r="3499">
      <c r="B3499" s="4"/>
    </row>
    <row r="3500">
      <c r="B3500" s="4"/>
    </row>
    <row r="3501">
      <c r="B3501" s="4"/>
    </row>
    <row r="3502">
      <c r="B3502" s="4"/>
    </row>
    <row r="3503">
      <c r="B3503" s="4"/>
    </row>
    <row r="3504">
      <c r="B3504" s="4"/>
    </row>
    <row r="3505">
      <c r="B3505" s="4"/>
    </row>
    <row r="3506">
      <c r="B3506" s="4"/>
    </row>
    <row r="3507">
      <c r="B3507" s="4"/>
    </row>
    <row r="3508">
      <c r="B3508" s="4"/>
    </row>
    <row r="3509">
      <c r="B3509" s="4"/>
    </row>
    <row r="3510">
      <c r="B3510" s="4"/>
    </row>
    <row r="3511">
      <c r="B3511" s="4"/>
    </row>
    <row r="3512">
      <c r="B3512" s="4"/>
    </row>
    <row r="3513">
      <c r="B3513" s="4"/>
    </row>
    <row r="3514">
      <c r="B3514" s="4"/>
    </row>
    <row r="3515">
      <c r="B3515" s="4"/>
    </row>
    <row r="3516">
      <c r="B3516" s="4"/>
    </row>
    <row r="3517">
      <c r="B3517" s="4"/>
    </row>
    <row r="3518">
      <c r="B3518" s="4"/>
    </row>
    <row r="3519">
      <c r="B3519" s="4"/>
    </row>
    <row r="3520">
      <c r="B3520" s="4"/>
    </row>
    <row r="3521">
      <c r="B3521" s="4"/>
    </row>
    <row r="3522">
      <c r="B3522" s="4"/>
    </row>
    <row r="3523">
      <c r="B3523" s="4"/>
    </row>
    <row r="3524">
      <c r="B3524" s="4"/>
    </row>
    <row r="3525">
      <c r="B3525" s="4"/>
    </row>
    <row r="3526">
      <c r="B3526" s="4"/>
    </row>
    <row r="3527">
      <c r="B3527" s="4"/>
    </row>
    <row r="3528">
      <c r="B3528" s="4"/>
    </row>
    <row r="3529">
      <c r="B3529" s="4"/>
    </row>
    <row r="3530">
      <c r="B3530" s="4"/>
    </row>
    <row r="3531">
      <c r="B3531" s="4"/>
    </row>
    <row r="3532">
      <c r="B3532" s="4"/>
    </row>
    <row r="3533">
      <c r="B3533" s="4"/>
    </row>
    <row r="3534">
      <c r="B3534" s="4"/>
    </row>
    <row r="3535">
      <c r="B3535" s="4"/>
    </row>
    <row r="3536">
      <c r="B3536" s="4"/>
    </row>
    <row r="3537">
      <c r="B3537" s="4"/>
    </row>
    <row r="3538">
      <c r="B3538" s="4"/>
    </row>
    <row r="3539">
      <c r="B3539" s="4"/>
    </row>
    <row r="3540">
      <c r="B3540" s="4"/>
    </row>
    <row r="3541">
      <c r="B3541" s="4"/>
    </row>
    <row r="3542">
      <c r="B3542" s="4"/>
    </row>
    <row r="3543">
      <c r="B3543" s="4"/>
    </row>
    <row r="3544">
      <c r="B3544" s="4"/>
    </row>
    <row r="3545">
      <c r="B3545" s="4"/>
    </row>
    <row r="3546">
      <c r="B3546" s="4"/>
    </row>
    <row r="3547">
      <c r="B3547" s="4"/>
    </row>
    <row r="3548">
      <c r="B3548" s="4"/>
    </row>
    <row r="3549">
      <c r="B3549" s="4"/>
    </row>
    <row r="3550">
      <c r="B3550" s="4"/>
    </row>
    <row r="3551">
      <c r="B3551" s="4"/>
    </row>
    <row r="3552">
      <c r="B3552" s="4"/>
    </row>
    <row r="3553">
      <c r="B3553" s="4"/>
    </row>
    <row r="3554">
      <c r="B3554" s="4"/>
    </row>
    <row r="3555">
      <c r="B3555" s="4"/>
    </row>
    <row r="3556">
      <c r="B3556" s="4"/>
    </row>
    <row r="3557">
      <c r="B3557" s="4"/>
    </row>
    <row r="3558">
      <c r="B3558" s="4"/>
    </row>
    <row r="3559">
      <c r="B3559" s="4"/>
    </row>
    <row r="3560">
      <c r="B3560" s="4"/>
    </row>
    <row r="3561">
      <c r="B3561" s="4"/>
    </row>
    <row r="3562">
      <c r="B3562" s="4"/>
    </row>
    <row r="3563">
      <c r="B3563" s="4"/>
    </row>
    <row r="3564">
      <c r="B3564" s="4"/>
    </row>
    <row r="3565">
      <c r="B3565" s="4"/>
    </row>
    <row r="3566">
      <c r="B3566" s="4"/>
    </row>
    <row r="3567">
      <c r="B3567" s="4"/>
    </row>
    <row r="3568">
      <c r="B3568" s="4"/>
    </row>
    <row r="3569">
      <c r="B3569" s="4"/>
    </row>
    <row r="3570">
      <c r="B3570" s="4"/>
    </row>
    <row r="3571">
      <c r="B3571" s="4"/>
    </row>
    <row r="3572">
      <c r="B3572" s="4"/>
    </row>
    <row r="3573">
      <c r="B3573" s="4"/>
    </row>
    <row r="3574">
      <c r="B3574" s="4"/>
    </row>
    <row r="3575">
      <c r="B3575" s="4"/>
    </row>
    <row r="3576">
      <c r="B3576" s="4"/>
    </row>
    <row r="3577">
      <c r="B3577" s="4"/>
    </row>
    <row r="3578">
      <c r="B3578" s="4"/>
    </row>
    <row r="3579">
      <c r="B3579" s="4"/>
    </row>
    <row r="3580">
      <c r="B3580" s="4"/>
    </row>
    <row r="3581">
      <c r="B3581" s="4"/>
    </row>
    <row r="3582">
      <c r="B3582" s="4"/>
    </row>
    <row r="3583">
      <c r="B3583" s="4"/>
    </row>
    <row r="3584">
      <c r="B3584" s="4"/>
    </row>
    <row r="3585">
      <c r="B3585" s="4"/>
    </row>
    <row r="3586">
      <c r="B3586" s="4"/>
    </row>
    <row r="3587">
      <c r="B3587" s="4"/>
    </row>
    <row r="3588">
      <c r="B3588" s="4"/>
    </row>
    <row r="3589">
      <c r="B3589" s="4"/>
    </row>
    <row r="3590">
      <c r="B3590" s="4"/>
    </row>
    <row r="3591">
      <c r="B3591" s="4"/>
    </row>
    <row r="3592">
      <c r="B3592" s="4"/>
    </row>
    <row r="3593">
      <c r="B3593" s="4"/>
    </row>
    <row r="3594">
      <c r="B3594" s="4"/>
    </row>
    <row r="3595">
      <c r="B3595" s="4"/>
    </row>
    <row r="3596">
      <c r="B3596" s="4"/>
    </row>
    <row r="3597">
      <c r="B3597" s="4"/>
    </row>
    <row r="3598">
      <c r="B3598" s="4"/>
    </row>
    <row r="3599">
      <c r="B3599" s="4"/>
    </row>
    <row r="3600">
      <c r="B3600" s="4"/>
    </row>
    <row r="3601">
      <c r="B3601" s="4"/>
    </row>
    <row r="3602">
      <c r="B3602" s="4"/>
    </row>
    <row r="3603">
      <c r="B3603" s="4"/>
    </row>
    <row r="3604">
      <c r="B3604" s="4"/>
    </row>
    <row r="3605">
      <c r="B3605" s="4"/>
    </row>
    <row r="3606">
      <c r="B3606" s="4"/>
    </row>
    <row r="3607">
      <c r="B3607" s="4"/>
    </row>
    <row r="3608">
      <c r="B3608" s="4"/>
    </row>
    <row r="3609">
      <c r="B3609" s="4"/>
    </row>
    <row r="3610">
      <c r="B3610" s="4"/>
    </row>
    <row r="3611">
      <c r="B3611" s="4"/>
    </row>
    <row r="3612">
      <c r="B3612" s="4"/>
    </row>
    <row r="3613">
      <c r="B3613" s="4"/>
    </row>
    <row r="3614">
      <c r="B3614" s="4"/>
    </row>
    <row r="3615">
      <c r="B3615" s="4"/>
    </row>
    <row r="3616">
      <c r="B3616" s="4"/>
    </row>
    <row r="3617">
      <c r="B3617" s="4"/>
    </row>
    <row r="3618">
      <c r="B3618" s="4"/>
    </row>
    <row r="3619">
      <c r="B3619" s="4"/>
    </row>
    <row r="3620">
      <c r="B3620" s="4"/>
    </row>
    <row r="3621">
      <c r="B3621" s="4"/>
    </row>
    <row r="3622">
      <c r="B3622" s="4"/>
    </row>
    <row r="3623">
      <c r="B3623" s="4"/>
    </row>
    <row r="3624">
      <c r="B3624" s="4"/>
    </row>
    <row r="3625">
      <c r="B3625" s="4"/>
    </row>
    <row r="3626">
      <c r="B3626" s="4"/>
    </row>
    <row r="3627">
      <c r="B3627" s="4"/>
    </row>
    <row r="3628">
      <c r="B3628" s="4"/>
    </row>
    <row r="3629">
      <c r="B3629" s="4"/>
    </row>
    <row r="3630">
      <c r="B3630" s="4"/>
    </row>
    <row r="3631">
      <c r="B3631" s="4"/>
    </row>
    <row r="3632">
      <c r="B3632" s="4"/>
    </row>
    <row r="3633">
      <c r="B3633" s="4"/>
    </row>
    <row r="3634">
      <c r="B3634" s="4"/>
    </row>
    <row r="3635">
      <c r="B3635" s="4"/>
    </row>
    <row r="3636">
      <c r="B3636" s="4"/>
    </row>
    <row r="3637">
      <c r="B3637" s="4"/>
    </row>
    <row r="3638">
      <c r="B3638" s="4"/>
    </row>
    <row r="3639">
      <c r="B3639" s="4"/>
    </row>
    <row r="3640">
      <c r="B3640" s="4"/>
    </row>
    <row r="3641">
      <c r="B3641" s="4"/>
    </row>
    <row r="3642">
      <c r="B3642" s="4"/>
    </row>
    <row r="3643">
      <c r="B3643" s="4"/>
    </row>
    <row r="3644">
      <c r="B3644" s="4"/>
    </row>
    <row r="3645">
      <c r="B3645" s="4"/>
    </row>
    <row r="3646">
      <c r="B3646" s="4"/>
    </row>
    <row r="3647">
      <c r="B3647" s="4"/>
    </row>
    <row r="3648">
      <c r="B3648" s="4"/>
    </row>
    <row r="3649">
      <c r="B3649" s="4"/>
    </row>
    <row r="3650">
      <c r="B3650" s="4"/>
    </row>
    <row r="3651">
      <c r="B3651" s="4"/>
    </row>
    <row r="3652">
      <c r="B3652" s="4"/>
    </row>
    <row r="3653">
      <c r="B3653" s="4"/>
    </row>
    <row r="3654">
      <c r="B3654" s="4"/>
    </row>
    <row r="3655">
      <c r="B3655" s="4"/>
    </row>
    <row r="3656">
      <c r="B3656" s="4"/>
    </row>
    <row r="3657">
      <c r="B3657" s="4"/>
    </row>
    <row r="3658">
      <c r="B3658" s="4"/>
    </row>
    <row r="3659">
      <c r="B3659" s="4"/>
    </row>
    <row r="3660">
      <c r="B3660" s="4"/>
    </row>
    <row r="3661">
      <c r="B3661" s="4"/>
    </row>
    <row r="3662">
      <c r="B3662" s="4"/>
    </row>
    <row r="3663">
      <c r="B3663" s="4"/>
    </row>
    <row r="3664">
      <c r="B3664" s="4"/>
    </row>
    <row r="3665">
      <c r="B3665" s="4"/>
    </row>
    <row r="3666">
      <c r="B3666" s="4"/>
    </row>
    <row r="3667">
      <c r="B3667" s="4"/>
    </row>
    <row r="3668">
      <c r="B3668" s="4"/>
    </row>
    <row r="3669">
      <c r="B3669" s="4"/>
    </row>
    <row r="3670">
      <c r="B3670" s="4"/>
    </row>
    <row r="3671">
      <c r="B3671" s="4"/>
    </row>
    <row r="3672">
      <c r="B3672" s="4"/>
    </row>
    <row r="3673">
      <c r="B3673" s="4"/>
    </row>
    <row r="3674">
      <c r="B3674" s="4"/>
    </row>
    <row r="3675">
      <c r="B3675" s="4"/>
    </row>
    <row r="3676">
      <c r="B3676" s="4"/>
    </row>
    <row r="3677">
      <c r="B3677" s="4"/>
    </row>
    <row r="3678">
      <c r="B3678" s="4"/>
    </row>
    <row r="3679">
      <c r="B3679" s="4"/>
    </row>
    <row r="3680">
      <c r="B3680" s="4"/>
    </row>
    <row r="3681">
      <c r="B3681" s="4"/>
    </row>
    <row r="3682">
      <c r="B3682" s="4"/>
    </row>
    <row r="3683">
      <c r="B3683" s="4"/>
    </row>
    <row r="3684">
      <c r="B3684" s="4"/>
    </row>
    <row r="3685">
      <c r="B3685" s="4"/>
    </row>
    <row r="3686">
      <c r="B3686" s="4"/>
    </row>
    <row r="3687">
      <c r="B3687" s="4"/>
    </row>
    <row r="3688">
      <c r="B3688" s="4"/>
    </row>
    <row r="3689">
      <c r="B3689" s="4"/>
    </row>
    <row r="3690">
      <c r="B3690" s="4"/>
    </row>
    <row r="3691">
      <c r="B3691" s="4"/>
    </row>
    <row r="3692">
      <c r="B3692" s="4"/>
    </row>
    <row r="3693">
      <c r="B3693" s="4"/>
    </row>
    <row r="3694">
      <c r="B3694" s="4"/>
    </row>
    <row r="3695">
      <c r="B3695" s="4"/>
    </row>
    <row r="3696">
      <c r="B3696" s="4"/>
    </row>
    <row r="3697">
      <c r="B3697" s="4"/>
    </row>
    <row r="3698">
      <c r="B3698" s="4"/>
    </row>
    <row r="3699">
      <c r="B3699" s="4"/>
    </row>
    <row r="3700">
      <c r="B3700" s="4"/>
    </row>
    <row r="3701">
      <c r="B3701" s="4"/>
    </row>
    <row r="3702">
      <c r="B3702" s="4"/>
    </row>
    <row r="3703">
      <c r="B3703" s="4"/>
    </row>
    <row r="3704">
      <c r="B3704" s="4"/>
    </row>
    <row r="3705">
      <c r="B3705" s="4"/>
    </row>
    <row r="3706">
      <c r="B3706" s="4"/>
    </row>
    <row r="3707">
      <c r="B3707" s="4"/>
    </row>
    <row r="3708">
      <c r="B3708" s="4"/>
    </row>
    <row r="3709">
      <c r="B3709" s="4"/>
    </row>
    <row r="3710">
      <c r="B3710" s="4"/>
    </row>
    <row r="3711">
      <c r="B3711" s="4"/>
    </row>
    <row r="3712">
      <c r="B3712" s="4"/>
    </row>
    <row r="3713">
      <c r="B3713" s="4"/>
    </row>
    <row r="3714">
      <c r="B3714" s="4"/>
    </row>
    <row r="3715">
      <c r="B3715" s="4"/>
    </row>
    <row r="3716">
      <c r="B3716" s="4"/>
    </row>
    <row r="3717">
      <c r="B3717" s="4"/>
    </row>
    <row r="3718">
      <c r="B3718" s="4"/>
    </row>
    <row r="3719">
      <c r="B3719" s="4"/>
    </row>
    <row r="3720">
      <c r="B3720" s="4"/>
    </row>
    <row r="3721">
      <c r="B3721" s="4"/>
    </row>
    <row r="3722">
      <c r="B3722" s="4"/>
    </row>
    <row r="3723">
      <c r="B3723" s="4"/>
    </row>
    <row r="3724">
      <c r="B3724" s="4"/>
    </row>
    <row r="3725">
      <c r="B3725" s="4"/>
    </row>
    <row r="3726">
      <c r="B3726" s="4"/>
    </row>
    <row r="3727">
      <c r="B3727" s="4"/>
    </row>
    <row r="3728">
      <c r="B3728" s="4"/>
    </row>
    <row r="3729">
      <c r="B3729" s="4"/>
    </row>
    <row r="3730">
      <c r="B3730" s="4"/>
    </row>
    <row r="3731">
      <c r="B3731" s="4"/>
    </row>
    <row r="3732">
      <c r="B3732" s="4"/>
    </row>
    <row r="3733">
      <c r="B3733" s="4"/>
    </row>
    <row r="3734">
      <c r="B3734" s="4"/>
    </row>
    <row r="3735">
      <c r="B3735" s="4"/>
    </row>
    <row r="3736">
      <c r="B3736" s="4"/>
    </row>
    <row r="3737">
      <c r="B3737" s="4"/>
    </row>
    <row r="3738">
      <c r="B3738" s="4"/>
    </row>
    <row r="3739">
      <c r="B3739" s="4"/>
    </row>
    <row r="3740">
      <c r="B3740" s="4"/>
    </row>
    <row r="3741">
      <c r="B3741" s="4"/>
    </row>
    <row r="3742">
      <c r="B3742" s="4"/>
    </row>
    <row r="3743">
      <c r="B3743" s="4"/>
    </row>
    <row r="3744">
      <c r="B3744" s="4"/>
    </row>
    <row r="3745">
      <c r="B3745" s="4"/>
    </row>
    <row r="3746">
      <c r="B3746" s="4"/>
    </row>
    <row r="3747">
      <c r="B3747" s="4"/>
    </row>
    <row r="3748">
      <c r="B3748" s="4"/>
    </row>
    <row r="3749">
      <c r="B3749" s="4"/>
    </row>
    <row r="3750">
      <c r="B3750" s="4"/>
    </row>
    <row r="3751">
      <c r="B3751" s="4"/>
    </row>
    <row r="3752">
      <c r="B3752" s="4"/>
    </row>
    <row r="3753">
      <c r="B3753" s="4"/>
    </row>
    <row r="3754">
      <c r="B3754" s="4"/>
    </row>
    <row r="3755">
      <c r="B3755" s="4"/>
    </row>
    <row r="3756">
      <c r="B3756" s="4"/>
    </row>
    <row r="3757">
      <c r="B3757" s="4"/>
    </row>
    <row r="3758">
      <c r="B3758" s="4"/>
    </row>
    <row r="3759">
      <c r="B3759" s="4"/>
    </row>
    <row r="3760">
      <c r="B3760" s="4"/>
    </row>
    <row r="3761">
      <c r="B3761" s="4"/>
    </row>
    <row r="3762">
      <c r="B3762" s="4"/>
    </row>
    <row r="3763">
      <c r="B3763" s="4"/>
    </row>
    <row r="3764">
      <c r="B3764" s="4"/>
    </row>
    <row r="3765">
      <c r="B3765" s="4"/>
    </row>
    <row r="3766">
      <c r="B3766" s="4"/>
    </row>
    <row r="3767">
      <c r="B3767" s="4"/>
    </row>
    <row r="3768">
      <c r="B3768" s="4"/>
    </row>
    <row r="3769">
      <c r="B3769" s="4"/>
    </row>
    <row r="3770">
      <c r="B3770" s="4"/>
    </row>
    <row r="3771">
      <c r="B3771" s="4"/>
    </row>
    <row r="3772">
      <c r="B3772" s="4"/>
    </row>
    <row r="3773">
      <c r="B3773" s="4"/>
    </row>
    <row r="3774">
      <c r="B3774" s="4"/>
    </row>
    <row r="3775">
      <c r="B3775" s="4"/>
    </row>
    <row r="3776">
      <c r="B3776" s="4"/>
    </row>
    <row r="3777">
      <c r="B3777" s="4"/>
    </row>
    <row r="3778">
      <c r="B3778" s="4"/>
    </row>
    <row r="3779">
      <c r="B3779" s="4"/>
    </row>
    <row r="3780">
      <c r="B3780" s="4"/>
    </row>
    <row r="3781">
      <c r="B3781" s="4"/>
    </row>
    <row r="3782">
      <c r="B3782" s="4"/>
    </row>
    <row r="3783">
      <c r="B3783" s="4"/>
    </row>
    <row r="3784">
      <c r="B3784" s="4"/>
    </row>
    <row r="3785">
      <c r="B3785" s="4"/>
    </row>
    <row r="3786">
      <c r="B3786" s="4"/>
    </row>
    <row r="3787">
      <c r="B3787" s="4"/>
    </row>
    <row r="3788">
      <c r="B3788" s="4"/>
    </row>
    <row r="3789">
      <c r="B3789" s="4"/>
    </row>
    <row r="3790">
      <c r="B3790" s="4"/>
    </row>
    <row r="3791">
      <c r="B3791" s="4"/>
    </row>
    <row r="3792">
      <c r="B3792" s="4"/>
    </row>
    <row r="3793">
      <c r="B3793" s="4"/>
    </row>
    <row r="3794">
      <c r="B3794" s="4"/>
    </row>
    <row r="3795">
      <c r="B3795" s="4"/>
    </row>
    <row r="3796">
      <c r="B3796" s="4"/>
    </row>
    <row r="3797">
      <c r="B3797" s="4"/>
    </row>
    <row r="3798">
      <c r="B3798" s="4"/>
    </row>
    <row r="3799">
      <c r="B3799" s="4"/>
    </row>
    <row r="3800">
      <c r="B3800" s="4"/>
    </row>
    <row r="3801">
      <c r="B3801" s="4"/>
    </row>
    <row r="3802">
      <c r="B3802" s="4"/>
    </row>
    <row r="3803">
      <c r="B3803" s="4"/>
    </row>
    <row r="3804">
      <c r="B3804" s="4"/>
    </row>
    <row r="3805">
      <c r="B3805" s="4"/>
    </row>
    <row r="3806">
      <c r="B3806" s="4"/>
    </row>
    <row r="3807">
      <c r="B3807" s="4"/>
    </row>
    <row r="3808">
      <c r="B3808" s="4"/>
    </row>
    <row r="3809">
      <c r="B3809" s="4"/>
    </row>
    <row r="3810">
      <c r="B3810" s="4"/>
    </row>
    <row r="3811">
      <c r="B3811" s="4"/>
    </row>
    <row r="3812">
      <c r="B3812" s="4"/>
    </row>
    <row r="3813">
      <c r="B3813" s="4"/>
    </row>
    <row r="3814">
      <c r="B3814" s="4"/>
    </row>
    <row r="3815">
      <c r="B3815" s="4"/>
    </row>
    <row r="3816">
      <c r="B3816" s="4"/>
    </row>
    <row r="3817">
      <c r="B3817" s="4"/>
    </row>
    <row r="3818">
      <c r="B3818" s="4"/>
    </row>
    <row r="3819">
      <c r="B3819" s="4"/>
    </row>
    <row r="3820">
      <c r="B3820" s="4"/>
    </row>
    <row r="3821">
      <c r="B3821" s="4"/>
    </row>
    <row r="3822">
      <c r="B3822" s="4"/>
    </row>
    <row r="3823">
      <c r="B3823" s="4"/>
    </row>
    <row r="3824">
      <c r="B3824" s="4"/>
    </row>
    <row r="3825">
      <c r="B3825" s="4"/>
    </row>
    <row r="3826">
      <c r="B3826" s="4"/>
    </row>
    <row r="3827">
      <c r="B3827" s="4"/>
    </row>
    <row r="3828">
      <c r="B3828" s="4"/>
    </row>
    <row r="3829">
      <c r="B3829" s="4"/>
    </row>
    <row r="3830">
      <c r="B3830" s="4"/>
    </row>
    <row r="3831">
      <c r="B3831" s="4"/>
    </row>
    <row r="3832">
      <c r="B3832" s="4"/>
    </row>
    <row r="3833">
      <c r="B3833" s="4"/>
    </row>
    <row r="3834">
      <c r="B3834" s="4"/>
    </row>
    <row r="3835">
      <c r="B3835" s="4"/>
    </row>
    <row r="3836">
      <c r="B3836" s="4"/>
    </row>
    <row r="3837">
      <c r="B3837" s="4"/>
    </row>
    <row r="3838">
      <c r="B3838" s="4"/>
    </row>
    <row r="3839">
      <c r="B3839" s="4"/>
    </row>
    <row r="3840">
      <c r="B3840" s="4"/>
    </row>
    <row r="3841">
      <c r="B3841" s="4"/>
    </row>
    <row r="3842">
      <c r="B3842" s="4"/>
    </row>
    <row r="3843">
      <c r="B3843" s="4"/>
    </row>
    <row r="3844">
      <c r="B3844" s="4"/>
    </row>
    <row r="3845">
      <c r="B3845" s="4"/>
    </row>
    <row r="3846">
      <c r="B3846" s="4"/>
    </row>
    <row r="3847">
      <c r="B3847" s="4"/>
    </row>
    <row r="3848">
      <c r="B3848" s="4"/>
    </row>
    <row r="3849">
      <c r="B3849" s="4"/>
    </row>
    <row r="3850">
      <c r="B3850" s="4"/>
    </row>
    <row r="3851">
      <c r="B3851" s="4"/>
    </row>
    <row r="3852">
      <c r="B3852" s="4"/>
    </row>
    <row r="3853">
      <c r="B3853" s="4"/>
    </row>
    <row r="3854">
      <c r="B3854" s="4"/>
    </row>
    <row r="3855">
      <c r="B3855" s="4"/>
    </row>
    <row r="3856">
      <c r="B3856" s="4"/>
    </row>
    <row r="3857">
      <c r="B3857" s="4"/>
    </row>
    <row r="3858">
      <c r="B3858" s="4"/>
    </row>
    <row r="3859">
      <c r="B3859" s="4"/>
    </row>
    <row r="3860">
      <c r="B3860" s="4"/>
    </row>
    <row r="3861">
      <c r="B3861" s="4"/>
    </row>
    <row r="3862">
      <c r="B3862" s="4"/>
    </row>
    <row r="3863">
      <c r="B3863" s="4"/>
    </row>
    <row r="3864">
      <c r="B3864" s="4"/>
    </row>
    <row r="3865">
      <c r="B3865" s="4"/>
    </row>
    <row r="3866">
      <c r="B3866" s="4"/>
    </row>
    <row r="3867">
      <c r="B3867" s="4"/>
    </row>
    <row r="3868">
      <c r="B3868" s="4"/>
    </row>
    <row r="3869">
      <c r="B3869" s="4"/>
    </row>
    <row r="3870">
      <c r="B3870" s="4"/>
    </row>
    <row r="3871">
      <c r="B3871" s="4"/>
    </row>
    <row r="3872">
      <c r="B3872" s="4"/>
    </row>
    <row r="3873">
      <c r="B3873" s="4"/>
    </row>
    <row r="3874">
      <c r="B3874" s="4"/>
    </row>
    <row r="3875">
      <c r="B3875" s="4"/>
    </row>
    <row r="3876">
      <c r="B3876" s="4"/>
    </row>
    <row r="3877">
      <c r="B3877" s="4"/>
    </row>
    <row r="3878">
      <c r="B3878" s="4"/>
    </row>
    <row r="3879">
      <c r="B3879" s="4"/>
    </row>
    <row r="3880">
      <c r="B3880" s="4"/>
    </row>
    <row r="3881">
      <c r="B3881" s="4"/>
    </row>
    <row r="3882">
      <c r="B3882" s="4"/>
    </row>
    <row r="3883">
      <c r="B3883" s="4"/>
    </row>
    <row r="3884">
      <c r="B3884" s="4"/>
    </row>
    <row r="3885">
      <c r="B3885" s="4"/>
    </row>
    <row r="3886">
      <c r="B3886" s="4"/>
    </row>
    <row r="3887">
      <c r="B3887" s="4"/>
    </row>
    <row r="3888">
      <c r="B3888" s="4"/>
    </row>
    <row r="3889">
      <c r="B3889" s="4"/>
    </row>
    <row r="3890">
      <c r="B3890" s="4"/>
    </row>
    <row r="3891">
      <c r="B3891" s="4"/>
    </row>
    <row r="3892">
      <c r="B3892" s="4"/>
    </row>
    <row r="3893">
      <c r="B3893" s="4"/>
    </row>
    <row r="3894">
      <c r="B3894" s="4"/>
    </row>
    <row r="3895">
      <c r="B3895" s="4"/>
    </row>
    <row r="3896">
      <c r="B3896" s="4"/>
    </row>
    <row r="3897">
      <c r="B3897" s="4"/>
    </row>
    <row r="3898">
      <c r="B3898" s="4"/>
    </row>
    <row r="3899">
      <c r="B3899" s="4"/>
    </row>
    <row r="3900">
      <c r="B3900" s="4"/>
    </row>
    <row r="3901">
      <c r="B3901" s="4"/>
    </row>
    <row r="3902">
      <c r="B3902" s="4"/>
    </row>
    <row r="3903">
      <c r="B3903" s="4"/>
    </row>
    <row r="3904">
      <c r="B3904" s="4"/>
    </row>
    <row r="3905">
      <c r="B3905" s="4"/>
    </row>
    <row r="3906">
      <c r="B3906" s="4"/>
    </row>
    <row r="3907">
      <c r="B3907" s="4"/>
    </row>
    <row r="3908">
      <c r="B3908" s="4"/>
    </row>
    <row r="3909">
      <c r="B3909" s="4"/>
    </row>
    <row r="3910">
      <c r="B3910" s="4"/>
    </row>
    <row r="3911">
      <c r="B3911" s="4"/>
    </row>
    <row r="3912">
      <c r="B3912" s="4"/>
    </row>
    <row r="3913">
      <c r="B3913" s="4"/>
    </row>
    <row r="3914">
      <c r="B3914" s="4"/>
    </row>
    <row r="3915">
      <c r="B3915" s="4"/>
    </row>
    <row r="3916">
      <c r="B3916" s="4"/>
    </row>
    <row r="3917">
      <c r="B3917" s="4"/>
    </row>
    <row r="3918">
      <c r="B3918" s="4"/>
    </row>
    <row r="3919">
      <c r="B3919" s="4"/>
    </row>
    <row r="3920">
      <c r="B3920" s="4"/>
    </row>
    <row r="3921">
      <c r="B3921" s="4"/>
    </row>
    <row r="3922">
      <c r="B3922" s="4"/>
    </row>
    <row r="3923">
      <c r="B3923" s="4"/>
    </row>
    <row r="3924">
      <c r="B3924" s="4"/>
    </row>
    <row r="3925">
      <c r="B3925" s="4"/>
    </row>
    <row r="3926">
      <c r="B3926" s="4"/>
    </row>
    <row r="3927">
      <c r="B3927" s="4"/>
    </row>
    <row r="3928">
      <c r="B3928" s="4"/>
    </row>
    <row r="3929">
      <c r="B3929" s="4"/>
    </row>
    <row r="3930">
      <c r="B3930" s="4"/>
    </row>
    <row r="3931">
      <c r="B3931" s="4"/>
    </row>
    <row r="3932">
      <c r="B3932" s="4"/>
    </row>
    <row r="3933">
      <c r="B3933" s="4"/>
    </row>
    <row r="3934">
      <c r="B3934" s="4"/>
    </row>
    <row r="3935">
      <c r="B3935" s="4"/>
    </row>
    <row r="3936">
      <c r="B3936" s="4"/>
    </row>
    <row r="3937">
      <c r="B3937" s="4"/>
    </row>
    <row r="3938">
      <c r="B3938" s="4"/>
    </row>
    <row r="3939">
      <c r="B3939" s="4"/>
    </row>
    <row r="3940">
      <c r="B3940" s="4"/>
    </row>
    <row r="3941">
      <c r="B3941" s="4"/>
    </row>
    <row r="3942">
      <c r="B3942" s="4"/>
    </row>
    <row r="3943">
      <c r="B3943" s="4"/>
    </row>
    <row r="3944">
      <c r="B3944" s="4"/>
    </row>
    <row r="3945">
      <c r="B3945" s="4"/>
    </row>
    <row r="3946">
      <c r="B3946" s="4"/>
    </row>
    <row r="3947">
      <c r="B3947" s="4"/>
    </row>
    <row r="3948">
      <c r="B3948" s="4"/>
    </row>
    <row r="3949">
      <c r="B3949" s="4"/>
    </row>
    <row r="3950">
      <c r="B3950" s="4"/>
    </row>
    <row r="3951">
      <c r="B3951" s="4"/>
    </row>
    <row r="3952">
      <c r="B3952" s="4"/>
    </row>
    <row r="3953">
      <c r="B3953" s="4"/>
    </row>
    <row r="3954">
      <c r="B3954" s="4"/>
    </row>
    <row r="3955">
      <c r="B3955" s="4"/>
    </row>
    <row r="3956">
      <c r="B3956" s="4"/>
    </row>
    <row r="3957">
      <c r="B3957" s="4"/>
    </row>
    <row r="3958">
      <c r="B3958" s="4"/>
    </row>
    <row r="3959">
      <c r="B3959" s="4"/>
    </row>
    <row r="3960">
      <c r="B3960" s="4"/>
    </row>
    <row r="3961">
      <c r="B3961" s="4"/>
    </row>
    <row r="3962">
      <c r="B3962" s="4"/>
    </row>
    <row r="3963">
      <c r="B3963" s="4"/>
    </row>
    <row r="3964">
      <c r="B3964" s="4"/>
    </row>
    <row r="3965">
      <c r="B3965" s="4"/>
    </row>
    <row r="3966">
      <c r="B3966" s="4"/>
    </row>
    <row r="3967">
      <c r="B3967" s="4"/>
    </row>
    <row r="3968">
      <c r="B3968" s="4"/>
    </row>
    <row r="3969">
      <c r="B3969" s="4"/>
    </row>
    <row r="3970">
      <c r="B3970" s="4"/>
    </row>
    <row r="3971">
      <c r="B3971" s="4"/>
    </row>
    <row r="3972">
      <c r="B3972" s="4"/>
    </row>
    <row r="3973">
      <c r="B3973" s="4"/>
    </row>
    <row r="3974">
      <c r="B3974" s="4"/>
    </row>
    <row r="3975">
      <c r="B3975" s="4"/>
    </row>
    <row r="3976">
      <c r="B3976" s="4"/>
    </row>
    <row r="3977">
      <c r="B3977" s="4"/>
    </row>
    <row r="3978">
      <c r="B3978" s="4"/>
    </row>
    <row r="3979">
      <c r="B3979" s="4"/>
    </row>
    <row r="3980">
      <c r="B3980" s="4"/>
    </row>
    <row r="3981">
      <c r="B3981" s="4"/>
    </row>
    <row r="3982">
      <c r="B3982" s="4"/>
    </row>
    <row r="3983">
      <c r="B3983" s="4"/>
    </row>
    <row r="3984">
      <c r="B3984" s="4"/>
    </row>
    <row r="3985">
      <c r="B3985" s="4"/>
    </row>
    <row r="3986">
      <c r="B3986" s="4"/>
    </row>
    <row r="3987">
      <c r="B3987" s="4"/>
    </row>
    <row r="3988">
      <c r="B3988" s="4"/>
    </row>
    <row r="3989">
      <c r="B3989" s="4"/>
    </row>
    <row r="3990">
      <c r="B3990" s="4"/>
    </row>
    <row r="3991">
      <c r="B3991" s="4"/>
    </row>
    <row r="3992">
      <c r="B3992" s="4"/>
    </row>
    <row r="3993">
      <c r="B3993" s="4"/>
    </row>
    <row r="3994">
      <c r="B3994" s="4"/>
    </row>
    <row r="3995">
      <c r="B3995" s="4"/>
    </row>
    <row r="3996">
      <c r="B3996" s="4"/>
    </row>
    <row r="3997">
      <c r="B3997" s="4"/>
    </row>
    <row r="3998">
      <c r="B3998" s="4"/>
    </row>
    <row r="3999">
      <c r="B3999" s="4"/>
    </row>
    <row r="4000">
      <c r="B4000" s="4"/>
    </row>
    <row r="4001">
      <c r="B4001" s="4"/>
    </row>
    <row r="4002">
      <c r="B4002" s="4"/>
    </row>
    <row r="4003">
      <c r="B4003" s="4"/>
    </row>
    <row r="4004">
      <c r="B4004" s="4"/>
    </row>
    <row r="4005">
      <c r="B4005" s="4"/>
    </row>
    <row r="4006">
      <c r="B4006" s="4"/>
    </row>
    <row r="4007">
      <c r="B4007" s="4"/>
    </row>
    <row r="4008">
      <c r="B4008" s="4"/>
    </row>
    <row r="4009">
      <c r="B4009" s="4"/>
    </row>
    <row r="4010">
      <c r="B4010" s="4"/>
    </row>
    <row r="4011">
      <c r="B4011" s="4"/>
    </row>
    <row r="4012">
      <c r="B4012" s="4"/>
    </row>
    <row r="4013">
      <c r="B4013" s="4"/>
    </row>
    <row r="4014">
      <c r="B4014" s="4"/>
    </row>
    <row r="4015">
      <c r="B4015" s="4"/>
    </row>
    <row r="4016">
      <c r="B4016" s="4"/>
    </row>
    <row r="4017">
      <c r="B4017" s="4"/>
    </row>
    <row r="4018">
      <c r="B4018" s="4"/>
    </row>
    <row r="4019">
      <c r="B4019" s="4"/>
    </row>
    <row r="4020">
      <c r="B4020" s="4"/>
    </row>
    <row r="4021">
      <c r="B4021" s="4"/>
    </row>
    <row r="4022">
      <c r="B4022" s="4"/>
    </row>
    <row r="4023">
      <c r="B4023" s="4"/>
    </row>
    <row r="4024">
      <c r="B4024" s="4"/>
    </row>
    <row r="4025">
      <c r="B4025" s="4"/>
    </row>
    <row r="4026">
      <c r="B4026" s="4"/>
    </row>
    <row r="4027">
      <c r="B4027" s="4"/>
    </row>
    <row r="4028">
      <c r="B4028" s="4"/>
    </row>
    <row r="4029">
      <c r="B4029" s="4"/>
    </row>
    <row r="4030">
      <c r="B4030" s="4"/>
    </row>
    <row r="4031">
      <c r="B4031" s="4"/>
    </row>
    <row r="4032">
      <c r="B4032" s="4"/>
    </row>
    <row r="4033">
      <c r="B4033" s="4"/>
    </row>
    <row r="4034">
      <c r="B4034" s="4"/>
    </row>
    <row r="4035">
      <c r="B4035" s="4"/>
    </row>
    <row r="4036">
      <c r="B4036" s="4"/>
    </row>
    <row r="4037">
      <c r="B4037" s="4"/>
    </row>
    <row r="4038">
      <c r="B4038" s="4"/>
    </row>
    <row r="4039">
      <c r="B4039" s="4"/>
    </row>
    <row r="4040">
      <c r="B4040" s="4"/>
    </row>
    <row r="4041">
      <c r="B4041" s="4"/>
    </row>
    <row r="4042">
      <c r="B4042" s="4"/>
    </row>
    <row r="4043">
      <c r="B4043" s="4"/>
    </row>
    <row r="4044">
      <c r="B4044" s="4"/>
    </row>
    <row r="4045">
      <c r="B4045" s="4"/>
    </row>
    <row r="4046">
      <c r="B4046" s="4"/>
    </row>
    <row r="4047">
      <c r="B4047" s="4"/>
    </row>
    <row r="4048">
      <c r="B4048" s="4"/>
    </row>
    <row r="4049">
      <c r="B4049" s="4"/>
    </row>
    <row r="4050">
      <c r="B4050" s="4"/>
    </row>
    <row r="4051">
      <c r="B4051" s="4"/>
    </row>
    <row r="4052">
      <c r="B4052" s="4"/>
    </row>
    <row r="4053">
      <c r="B4053" s="4"/>
    </row>
    <row r="4054">
      <c r="B4054" s="4"/>
    </row>
    <row r="4055">
      <c r="B4055" s="4"/>
    </row>
    <row r="4056">
      <c r="B4056" s="4"/>
    </row>
    <row r="4057">
      <c r="B4057" s="4"/>
    </row>
    <row r="4058">
      <c r="B4058" s="4"/>
    </row>
    <row r="4059">
      <c r="B4059" s="4"/>
    </row>
    <row r="4060">
      <c r="B4060" s="4"/>
    </row>
    <row r="4061">
      <c r="B4061" s="4"/>
    </row>
    <row r="4062">
      <c r="B4062" s="4"/>
    </row>
    <row r="4063">
      <c r="B4063" s="4"/>
    </row>
    <row r="4064">
      <c r="B4064" s="4"/>
    </row>
    <row r="4065">
      <c r="B4065" s="4"/>
    </row>
    <row r="4066">
      <c r="B4066" s="4"/>
    </row>
    <row r="4067">
      <c r="B4067" s="4"/>
    </row>
    <row r="4068">
      <c r="B4068" s="4"/>
    </row>
    <row r="4069">
      <c r="B4069" s="4"/>
    </row>
    <row r="4070">
      <c r="B4070" s="4"/>
    </row>
    <row r="4071">
      <c r="B4071" s="4"/>
    </row>
    <row r="4072">
      <c r="B4072" s="4"/>
    </row>
    <row r="4073">
      <c r="B4073" s="4"/>
    </row>
    <row r="4074">
      <c r="B4074" s="4"/>
    </row>
    <row r="4075">
      <c r="B4075" s="4"/>
    </row>
    <row r="4076">
      <c r="B4076" s="4"/>
    </row>
    <row r="4077">
      <c r="B4077" s="4"/>
    </row>
    <row r="4078">
      <c r="B4078" s="4"/>
    </row>
    <row r="4079">
      <c r="B4079" s="4"/>
    </row>
    <row r="4080">
      <c r="B4080" s="4"/>
    </row>
    <row r="4081">
      <c r="B4081" s="4"/>
    </row>
    <row r="4082">
      <c r="B4082" s="4"/>
    </row>
    <row r="4083">
      <c r="B4083" s="4"/>
    </row>
    <row r="4084">
      <c r="B4084" s="4"/>
    </row>
    <row r="4085">
      <c r="B4085" s="4"/>
    </row>
    <row r="4086">
      <c r="B4086" s="4"/>
    </row>
    <row r="4087">
      <c r="B4087" s="4"/>
    </row>
    <row r="4088">
      <c r="B4088" s="4"/>
    </row>
    <row r="4089">
      <c r="B4089" s="4"/>
    </row>
    <row r="4090">
      <c r="B4090" s="4"/>
    </row>
    <row r="4091">
      <c r="B4091" s="4"/>
    </row>
    <row r="4092">
      <c r="B4092" s="4"/>
    </row>
    <row r="4093">
      <c r="B4093" s="4"/>
    </row>
    <row r="4094">
      <c r="B4094" s="4"/>
    </row>
    <row r="4095">
      <c r="B4095" s="4"/>
    </row>
    <row r="4096">
      <c r="B4096" s="4"/>
    </row>
    <row r="4097">
      <c r="B4097" s="4"/>
    </row>
    <row r="4098">
      <c r="B4098" s="4"/>
    </row>
    <row r="4099">
      <c r="B4099" s="4"/>
    </row>
    <row r="4100">
      <c r="B4100" s="4"/>
    </row>
    <row r="4101">
      <c r="B4101" s="4"/>
    </row>
    <row r="4102">
      <c r="B4102" s="4"/>
    </row>
    <row r="4103">
      <c r="B4103" s="4"/>
    </row>
    <row r="4104">
      <c r="B4104" s="4"/>
    </row>
    <row r="4105">
      <c r="B4105" s="4"/>
    </row>
    <row r="4106">
      <c r="B4106" s="4"/>
    </row>
    <row r="4107">
      <c r="B4107" s="4"/>
    </row>
    <row r="4108">
      <c r="B4108" s="4"/>
    </row>
    <row r="4109">
      <c r="B4109" s="4"/>
    </row>
    <row r="4110">
      <c r="B4110" s="4"/>
    </row>
    <row r="4111">
      <c r="B4111" s="4"/>
    </row>
    <row r="4112">
      <c r="B4112" s="4"/>
    </row>
    <row r="4113">
      <c r="B4113" s="4"/>
    </row>
    <row r="4114">
      <c r="B4114" s="4"/>
    </row>
    <row r="4115">
      <c r="B4115" s="4"/>
    </row>
    <row r="4116">
      <c r="B4116" s="4"/>
    </row>
    <row r="4117">
      <c r="B4117" s="4"/>
    </row>
    <row r="4118">
      <c r="B4118" s="4"/>
    </row>
    <row r="4119">
      <c r="B4119" s="4"/>
    </row>
    <row r="4120">
      <c r="B4120" s="4"/>
    </row>
    <row r="4121">
      <c r="B4121" s="4"/>
    </row>
    <row r="4122">
      <c r="B4122" s="4"/>
    </row>
    <row r="4123">
      <c r="B4123" s="4"/>
    </row>
    <row r="4124">
      <c r="B4124" s="4"/>
    </row>
    <row r="4125">
      <c r="B4125" s="4"/>
    </row>
    <row r="4126">
      <c r="B4126" s="4"/>
    </row>
    <row r="4127">
      <c r="B4127" s="4"/>
    </row>
    <row r="4128">
      <c r="B4128" s="4"/>
    </row>
    <row r="4129">
      <c r="B4129" s="4"/>
    </row>
    <row r="4130">
      <c r="B4130" s="4"/>
    </row>
    <row r="4131">
      <c r="B4131" s="4"/>
    </row>
    <row r="4132">
      <c r="B4132" s="4"/>
    </row>
    <row r="4133">
      <c r="B4133" s="4"/>
    </row>
    <row r="4134">
      <c r="B4134" s="4"/>
    </row>
    <row r="4135">
      <c r="B4135" s="4"/>
    </row>
    <row r="4136">
      <c r="B4136" s="4"/>
    </row>
    <row r="4137">
      <c r="B4137" s="4"/>
    </row>
    <row r="4138">
      <c r="B4138" s="4"/>
    </row>
    <row r="4139">
      <c r="B4139" s="4"/>
    </row>
    <row r="4140">
      <c r="B4140" s="4"/>
    </row>
    <row r="4141">
      <c r="B4141" s="4"/>
    </row>
    <row r="4142">
      <c r="B4142" s="4"/>
    </row>
    <row r="4143">
      <c r="B4143" s="4"/>
    </row>
    <row r="4144">
      <c r="B4144" s="4"/>
    </row>
    <row r="4145">
      <c r="B4145" s="4"/>
    </row>
    <row r="4146">
      <c r="B4146" s="4"/>
    </row>
    <row r="4147">
      <c r="B4147" s="4"/>
    </row>
    <row r="4148">
      <c r="B4148" s="4"/>
    </row>
    <row r="4149">
      <c r="B4149" s="4"/>
    </row>
    <row r="4150">
      <c r="B4150" s="4"/>
    </row>
    <row r="4151">
      <c r="B4151" s="4"/>
    </row>
    <row r="4152">
      <c r="B4152" s="4"/>
    </row>
    <row r="4153">
      <c r="B4153" s="4"/>
    </row>
    <row r="4154">
      <c r="B4154" s="4"/>
    </row>
    <row r="4155">
      <c r="B4155" s="4"/>
    </row>
    <row r="4156">
      <c r="B4156" s="4"/>
    </row>
    <row r="4157">
      <c r="B4157" s="4"/>
    </row>
    <row r="4158">
      <c r="B4158" s="4"/>
    </row>
    <row r="4159">
      <c r="B4159" s="4"/>
    </row>
    <row r="4160">
      <c r="B4160" s="4"/>
    </row>
    <row r="4161">
      <c r="B4161" s="4"/>
    </row>
    <row r="4162">
      <c r="B4162" s="4"/>
    </row>
    <row r="4163">
      <c r="B4163" s="4"/>
    </row>
    <row r="4164">
      <c r="B4164" s="4"/>
    </row>
    <row r="4165">
      <c r="B4165" s="4"/>
    </row>
    <row r="4166">
      <c r="B4166" s="4"/>
    </row>
    <row r="4167">
      <c r="B4167" s="4"/>
    </row>
    <row r="4168">
      <c r="B4168" s="4"/>
    </row>
    <row r="4169">
      <c r="B4169" s="4"/>
    </row>
    <row r="4170">
      <c r="B4170" s="4"/>
    </row>
    <row r="4171">
      <c r="B4171" s="4"/>
    </row>
    <row r="4172">
      <c r="B4172" s="4"/>
    </row>
    <row r="4173">
      <c r="B4173" s="4"/>
    </row>
    <row r="4174">
      <c r="B4174" s="4"/>
    </row>
    <row r="4175">
      <c r="B4175" s="4"/>
    </row>
    <row r="4176">
      <c r="B4176" s="4"/>
    </row>
    <row r="4177">
      <c r="B4177" s="4"/>
    </row>
    <row r="4178">
      <c r="B4178" s="4"/>
    </row>
    <row r="4179">
      <c r="B4179" s="4"/>
    </row>
    <row r="4180">
      <c r="B4180" s="4"/>
    </row>
    <row r="4181">
      <c r="B4181" s="4"/>
    </row>
    <row r="4182">
      <c r="B4182" s="4"/>
    </row>
    <row r="4183">
      <c r="B4183" s="4"/>
    </row>
    <row r="4184">
      <c r="B4184" s="4"/>
    </row>
    <row r="4185">
      <c r="B4185" s="4"/>
    </row>
    <row r="4186">
      <c r="B4186" s="4"/>
    </row>
    <row r="4187">
      <c r="B4187" s="4"/>
    </row>
    <row r="4188">
      <c r="B4188" s="4"/>
    </row>
    <row r="4189">
      <c r="B4189" s="4"/>
    </row>
    <row r="4190">
      <c r="B4190" s="4"/>
    </row>
    <row r="4191">
      <c r="B4191" s="4"/>
    </row>
    <row r="4192">
      <c r="B4192" s="4"/>
    </row>
    <row r="4193">
      <c r="B4193" s="4"/>
    </row>
    <row r="4194">
      <c r="B4194" s="4"/>
    </row>
    <row r="4195">
      <c r="B4195" s="4"/>
    </row>
    <row r="4196">
      <c r="B4196" s="4"/>
    </row>
    <row r="4197">
      <c r="B4197" s="4"/>
    </row>
    <row r="4198">
      <c r="B4198" s="4"/>
    </row>
    <row r="4199">
      <c r="B4199" s="4"/>
    </row>
    <row r="4200">
      <c r="B4200" s="4"/>
    </row>
    <row r="4201">
      <c r="B4201" s="4"/>
    </row>
    <row r="4202">
      <c r="B4202" s="4"/>
    </row>
    <row r="4203">
      <c r="B4203" s="4"/>
    </row>
    <row r="4204">
      <c r="B4204" s="4"/>
    </row>
    <row r="4205">
      <c r="B4205" s="4"/>
    </row>
    <row r="4206">
      <c r="B4206" s="4"/>
    </row>
    <row r="4207">
      <c r="B4207" s="4"/>
    </row>
    <row r="4208">
      <c r="B4208" s="4"/>
    </row>
    <row r="4209">
      <c r="B4209" s="4"/>
    </row>
    <row r="4210">
      <c r="B4210" s="4"/>
    </row>
    <row r="4211">
      <c r="B4211" s="4"/>
    </row>
    <row r="4212">
      <c r="B4212" s="4"/>
    </row>
    <row r="4213">
      <c r="B4213" s="4"/>
    </row>
    <row r="4214">
      <c r="B4214" s="4"/>
    </row>
    <row r="4215">
      <c r="B4215" s="4"/>
    </row>
    <row r="4216">
      <c r="B4216" s="4"/>
    </row>
    <row r="4217">
      <c r="B4217" s="4"/>
    </row>
    <row r="4218">
      <c r="B4218" s="4"/>
    </row>
    <row r="4219">
      <c r="B4219" s="4"/>
    </row>
    <row r="4220">
      <c r="B4220" s="4"/>
    </row>
    <row r="4221">
      <c r="B4221" s="4"/>
    </row>
    <row r="4222">
      <c r="B4222" s="4"/>
    </row>
    <row r="4223">
      <c r="B4223" s="4"/>
    </row>
    <row r="4224">
      <c r="B4224" s="4"/>
    </row>
    <row r="4225">
      <c r="B4225" s="4"/>
    </row>
    <row r="4226">
      <c r="B4226" s="4"/>
    </row>
    <row r="4227">
      <c r="B4227" s="4"/>
    </row>
    <row r="4228">
      <c r="B4228" s="4"/>
    </row>
    <row r="4229">
      <c r="B4229" s="4"/>
    </row>
    <row r="4230">
      <c r="B4230" s="4"/>
    </row>
    <row r="4231">
      <c r="B4231" s="4"/>
    </row>
    <row r="4232">
      <c r="B4232" s="4"/>
    </row>
    <row r="4233">
      <c r="B4233" s="4"/>
    </row>
    <row r="4234">
      <c r="B4234" s="4"/>
    </row>
    <row r="4235">
      <c r="B4235" s="4"/>
    </row>
    <row r="4236">
      <c r="B4236" s="4"/>
    </row>
    <row r="4237">
      <c r="B4237" s="4"/>
    </row>
    <row r="4238">
      <c r="B4238" s="4"/>
    </row>
    <row r="4239">
      <c r="B4239" s="4"/>
    </row>
    <row r="4240">
      <c r="B4240" s="4"/>
    </row>
    <row r="4241">
      <c r="B4241" s="4"/>
    </row>
    <row r="4242">
      <c r="B4242" s="4"/>
    </row>
    <row r="4243">
      <c r="B4243" s="4"/>
    </row>
    <row r="4244">
      <c r="B4244" s="4"/>
    </row>
    <row r="4245">
      <c r="B4245" s="4"/>
    </row>
    <row r="4246">
      <c r="B4246" s="4"/>
    </row>
    <row r="4247">
      <c r="B4247" s="4"/>
    </row>
    <row r="4248">
      <c r="B4248" s="4"/>
    </row>
    <row r="4249">
      <c r="B4249" s="4"/>
    </row>
    <row r="4250">
      <c r="B4250" s="4"/>
    </row>
    <row r="4251">
      <c r="B4251" s="4"/>
    </row>
    <row r="4252">
      <c r="B4252" s="4"/>
    </row>
    <row r="4253">
      <c r="B4253" s="4"/>
    </row>
    <row r="4254">
      <c r="B4254" s="4"/>
    </row>
    <row r="4255">
      <c r="B4255" s="4"/>
    </row>
    <row r="4256">
      <c r="B4256" s="4"/>
    </row>
    <row r="4257">
      <c r="B4257" s="4"/>
    </row>
    <row r="4258">
      <c r="B4258" s="4"/>
    </row>
    <row r="4259">
      <c r="B4259" s="4"/>
    </row>
    <row r="4260">
      <c r="B4260" s="4"/>
    </row>
    <row r="4261">
      <c r="B4261" s="4"/>
    </row>
    <row r="4262">
      <c r="B4262" s="4"/>
    </row>
    <row r="4263">
      <c r="B4263" s="4"/>
    </row>
    <row r="4264">
      <c r="B4264" s="4"/>
    </row>
    <row r="4265">
      <c r="B4265" s="4"/>
    </row>
    <row r="4266">
      <c r="B4266" s="4"/>
    </row>
    <row r="4267">
      <c r="B4267" s="4"/>
    </row>
    <row r="4268">
      <c r="B4268" s="4"/>
    </row>
    <row r="4269">
      <c r="B4269" s="4"/>
    </row>
    <row r="4270">
      <c r="B4270" s="4"/>
    </row>
    <row r="4271">
      <c r="B4271" s="4"/>
    </row>
    <row r="4272">
      <c r="B4272" s="4"/>
    </row>
    <row r="4273">
      <c r="B4273" s="4"/>
    </row>
    <row r="4274">
      <c r="B4274" s="4"/>
    </row>
    <row r="4275">
      <c r="B4275" s="4"/>
    </row>
    <row r="4276">
      <c r="B4276" s="4"/>
    </row>
    <row r="4277">
      <c r="B4277" s="4"/>
    </row>
    <row r="4278">
      <c r="B4278" s="4"/>
    </row>
    <row r="4279">
      <c r="B4279" s="4"/>
    </row>
    <row r="4280">
      <c r="B4280" s="4"/>
    </row>
    <row r="4281">
      <c r="B4281" s="4"/>
    </row>
    <row r="4282">
      <c r="B4282" s="4"/>
    </row>
    <row r="4283">
      <c r="B4283" s="4"/>
    </row>
    <row r="4284">
      <c r="B4284" s="4"/>
    </row>
    <row r="4285">
      <c r="B4285" s="4"/>
    </row>
    <row r="4286">
      <c r="B4286" s="4"/>
    </row>
    <row r="4287">
      <c r="B4287" s="4"/>
    </row>
    <row r="4288">
      <c r="B4288" s="4"/>
    </row>
    <row r="4289">
      <c r="B4289" s="4"/>
    </row>
    <row r="4290">
      <c r="B4290" s="4"/>
    </row>
    <row r="4291">
      <c r="B4291" s="4"/>
    </row>
    <row r="4292">
      <c r="B4292" s="4"/>
    </row>
    <row r="4293">
      <c r="B4293" s="4"/>
    </row>
    <row r="4294">
      <c r="B4294" s="4"/>
    </row>
    <row r="4295">
      <c r="B4295" s="4"/>
    </row>
    <row r="4296">
      <c r="B4296" s="4"/>
    </row>
    <row r="4297">
      <c r="B4297" s="4"/>
    </row>
    <row r="4298">
      <c r="B4298" s="4"/>
    </row>
    <row r="4299">
      <c r="B4299" s="4"/>
    </row>
    <row r="4300">
      <c r="B4300" s="4"/>
    </row>
    <row r="4301">
      <c r="B4301" s="4"/>
    </row>
    <row r="4302">
      <c r="B4302" s="4"/>
    </row>
    <row r="4303">
      <c r="B4303" s="4"/>
    </row>
    <row r="4304">
      <c r="B4304" s="4"/>
    </row>
    <row r="4305">
      <c r="B4305" s="4"/>
    </row>
    <row r="4306">
      <c r="B4306" s="4"/>
    </row>
    <row r="4307">
      <c r="B4307" s="4"/>
    </row>
    <row r="4308">
      <c r="B4308" s="4"/>
    </row>
    <row r="4309">
      <c r="B4309" s="4"/>
    </row>
    <row r="4310">
      <c r="B4310" s="4"/>
    </row>
    <row r="4311">
      <c r="B4311" s="4"/>
    </row>
    <row r="4312">
      <c r="B4312" s="4"/>
    </row>
    <row r="4313">
      <c r="B4313" s="4"/>
    </row>
    <row r="4314">
      <c r="B4314" s="4"/>
    </row>
    <row r="4315">
      <c r="B4315" s="4"/>
    </row>
    <row r="4316">
      <c r="B4316" s="4"/>
    </row>
    <row r="4317">
      <c r="B4317" s="4"/>
    </row>
    <row r="4318">
      <c r="B4318" s="4"/>
    </row>
    <row r="4319">
      <c r="B4319" s="4"/>
    </row>
    <row r="4320">
      <c r="B4320" s="4"/>
    </row>
    <row r="4321">
      <c r="B4321" s="4"/>
    </row>
    <row r="4322">
      <c r="B4322" s="4"/>
    </row>
    <row r="4323">
      <c r="B4323" s="4"/>
    </row>
    <row r="4324">
      <c r="B4324" s="4"/>
    </row>
    <row r="4325">
      <c r="B4325" s="4"/>
    </row>
    <row r="4326">
      <c r="B4326" s="4"/>
    </row>
    <row r="4327">
      <c r="B4327" s="4"/>
    </row>
    <row r="4328">
      <c r="B4328" s="4"/>
    </row>
    <row r="4329">
      <c r="B4329" s="4"/>
    </row>
    <row r="4330">
      <c r="B4330" s="4"/>
    </row>
    <row r="4331">
      <c r="B4331" s="4"/>
    </row>
    <row r="4332">
      <c r="B4332" s="4"/>
    </row>
    <row r="4333">
      <c r="B4333" s="4"/>
    </row>
    <row r="4334">
      <c r="B4334" s="4"/>
    </row>
    <row r="4335">
      <c r="B4335" s="4"/>
    </row>
    <row r="4336">
      <c r="B4336" s="4"/>
    </row>
    <row r="4337">
      <c r="B4337" s="4"/>
    </row>
    <row r="4338">
      <c r="B4338" s="4"/>
    </row>
    <row r="4339">
      <c r="B4339" s="4"/>
    </row>
    <row r="4340">
      <c r="B4340" s="4"/>
    </row>
    <row r="4341">
      <c r="B4341" s="4"/>
    </row>
    <row r="4342">
      <c r="B4342" s="4"/>
    </row>
    <row r="4343">
      <c r="B4343" s="4"/>
    </row>
    <row r="4344">
      <c r="B4344" s="4"/>
    </row>
    <row r="4345">
      <c r="B4345" s="4"/>
    </row>
    <row r="4346">
      <c r="B4346" s="4"/>
    </row>
    <row r="4347">
      <c r="B4347" s="4"/>
    </row>
    <row r="4348">
      <c r="B4348" s="4"/>
    </row>
    <row r="4349">
      <c r="B4349" s="4"/>
    </row>
    <row r="4350">
      <c r="B4350" s="4"/>
    </row>
    <row r="4351">
      <c r="B4351" s="4"/>
    </row>
    <row r="4352">
      <c r="B4352" s="4"/>
    </row>
    <row r="4353">
      <c r="B4353" s="4"/>
    </row>
    <row r="4354">
      <c r="B4354" s="4"/>
    </row>
    <row r="4355">
      <c r="B4355" s="4"/>
    </row>
    <row r="4356">
      <c r="B4356" s="4"/>
    </row>
    <row r="4357">
      <c r="B4357" s="4"/>
    </row>
    <row r="4358">
      <c r="B4358" s="4"/>
    </row>
    <row r="4359">
      <c r="B4359" s="4"/>
    </row>
    <row r="4360">
      <c r="B4360" s="4"/>
    </row>
    <row r="4361">
      <c r="B4361" s="4"/>
    </row>
    <row r="4362">
      <c r="B4362" s="4"/>
    </row>
    <row r="4363">
      <c r="B4363" s="4"/>
    </row>
    <row r="4364">
      <c r="B4364" s="4"/>
    </row>
    <row r="4365">
      <c r="B4365" s="4"/>
    </row>
    <row r="4366">
      <c r="B4366" s="4"/>
    </row>
    <row r="4367">
      <c r="B4367" s="4"/>
    </row>
    <row r="4368">
      <c r="B4368" s="4"/>
    </row>
    <row r="4369">
      <c r="B4369" s="4"/>
    </row>
    <row r="4370">
      <c r="B4370" s="4"/>
    </row>
    <row r="4371">
      <c r="B4371" s="4"/>
    </row>
    <row r="4372">
      <c r="B4372" s="4"/>
    </row>
    <row r="4373">
      <c r="B4373" s="4"/>
    </row>
    <row r="4374">
      <c r="B4374" s="4"/>
    </row>
    <row r="4375">
      <c r="B4375" s="4"/>
    </row>
    <row r="4376">
      <c r="B4376" s="4"/>
    </row>
    <row r="4377">
      <c r="B4377" s="4"/>
    </row>
    <row r="4378">
      <c r="B4378" s="4"/>
    </row>
    <row r="4379">
      <c r="B4379" s="4"/>
    </row>
    <row r="4380">
      <c r="B4380" s="4"/>
    </row>
    <row r="4381">
      <c r="B4381" s="4"/>
    </row>
    <row r="4382">
      <c r="B4382" s="4"/>
    </row>
    <row r="4383">
      <c r="B4383" s="4"/>
    </row>
    <row r="4384">
      <c r="B4384" s="4"/>
    </row>
    <row r="4385">
      <c r="B4385" s="4"/>
    </row>
    <row r="4386">
      <c r="B4386" s="4"/>
    </row>
    <row r="4387">
      <c r="B4387" s="4"/>
    </row>
    <row r="4388">
      <c r="B4388" s="4"/>
    </row>
    <row r="4389">
      <c r="B4389" s="4"/>
    </row>
    <row r="4390">
      <c r="B4390" s="4"/>
    </row>
    <row r="4391">
      <c r="B4391" s="4"/>
    </row>
    <row r="4392">
      <c r="B4392" s="4"/>
    </row>
    <row r="4393">
      <c r="B4393" s="4"/>
    </row>
    <row r="4394">
      <c r="B4394" s="4"/>
    </row>
    <row r="4395">
      <c r="B4395" s="4"/>
    </row>
    <row r="4396">
      <c r="B4396" s="4"/>
    </row>
    <row r="4397">
      <c r="B4397" s="4"/>
    </row>
    <row r="4398">
      <c r="B4398" s="4"/>
    </row>
    <row r="4399">
      <c r="B4399" s="4"/>
    </row>
    <row r="4400">
      <c r="B4400" s="4"/>
    </row>
    <row r="4401">
      <c r="B4401" s="4"/>
    </row>
    <row r="4402">
      <c r="B4402" s="4"/>
    </row>
    <row r="4403">
      <c r="B4403" s="4"/>
    </row>
    <row r="4404">
      <c r="B4404" s="4"/>
    </row>
    <row r="4405">
      <c r="B4405" s="4"/>
    </row>
    <row r="4406">
      <c r="B4406" s="4"/>
    </row>
    <row r="4407">
      <c r="B4407" s="4"/>
    </row>
    <row r="4408">
      <c r="B4408" s="4"/>
    </row>
    <row r="4409">
      <c r="B4409" s="4"/>
    </row>
    <row r="4410">
      <c r="B4410" s="4"/>
    </row>
    <row r="4411">
      <c r="B4411" s="4"/>
    </row>
    <row r="4412">
      <c r="B4412" s="4"/>
    </row>
    <row r="4413">
      <c r="B4413" s="4"/>
    </row>
    <row r="4414">
      <c r="B4414" s="4"/>
    </row>
    <row r="4415">
      <c r="B4415" s="4"/>
    </row>
    <row r="4416">
      <c r="B4416" s="4"/>
    </row>
    <row r="4417">
      <c r="B4417" s="4"/>
    </row>
    <row r="4418">
      <c r="B4418" s="4"/>
    </row>
    <row r="4419">
      <c r="B4419" s="4"/>
    </row>
    <row r="4420">
      <c r="B4420" s="4"/>
    </row>
    <row r="4421">
      <c r="B4421" s="4"/>
    </row>
    <row r="4422">
      <c r="B4422" s="4"/>
    </row>
    <row r="4423">
      <c r="B4423" s="4"/>
    </row>
    <row r="4424">
      <c r="B4424" s="4"/>
    </row>
    <row r="4425">
      <c r="B4425" s="4"/>
    </row>
    <row r="4426">
      <c r="B4426" s="4"/>
    </row>
    <row r="4427">
      <c r="B4427" s="4"/>
    </row>
    <row r="4428">
      <c r="B4428" s="4"/>
    </row>
    <row r="4429">
      <c r="B4429" s="4"/>
    </row>
    <row r="4430">
      <c r="B4430" s="4"/>
    </row>
    <row r="4431">
      <c r="B4431" s="4"/>
    </row>
    <row r="4432">
      <c r="B4432" s="4"/>
    </row>
    <row r="4433">
      <c r="B4433" s="4"/>
    </row>
    <row r="4434">
      <c r="B4434" s="4"/>
    </row>
    <row r="4435">
      <c r="B4435" s="4"/>
    </row>
    <row r="4436">
      <c r="B4436" s="4"/>
    </row>
    <row r="4437">
      <c r="B4437" s="4"/>
    </row>
    <row r="4438">
      <c r="B4438" s="4"/>
    </row>
    <row r="4439">
      <c r="B4439" s="4"/>
    </row>
    <row r="4440">
      <c r="B4440" s="4"/>
    </row>
    <row r="4441">
      <c r="B4441" s="4"/>
    </row>
    <row r="4442">
      <c r="B4442" s="4"/>
    </row>
    <row r="4443">
      <c r="B4443" s="4"/>
    </row>
    <row r="4444">
      <c r="B4444" s="4"/>
    </row>
    <row r="4445">
      <c r="B4445" s="4"/>
    </row>
    <row r="4446">
      <c r="B4446" s="4"/>
    </row>
    <row r="4447">
      <c r="B4447" s="4"/>
    </row>
    <row r="4448">
      <c r="B4448" s="4"/>
    </row>
    <row r="4449">
      <c r="B4449" s="4"/>
    </row>
    <row r="4450">
      <c r="B4450" s="4"/>
    </row>
    <row r="4451">
      <c r="B4451" s="4"/>
    </row>
    <row r="4452">
      <c r="B4452" s="4"/>
    </row>
    <row r="4453">
      <c r="B4453" s="4"/>
    </row>
    <row r="4454">
      <c r="B4454" s="4"/>
    </row>
    <row r="4455">
      <c r="B4455" s="4"/>
    </row>
    <row r="4456">
      <c r="B4456" s="4"/>
    </row>
    <row r="4457">
      <c r="B4457" s="4"/>
    </row>
    <row r="4458">
      <c r="B4458" s="4"/>
    </row>
    <row r="4459">
      <c r="B4459" s="4"/>
    </row>
    <row r="4460">
      <c r="B4460" s="4"/>
    </row>
    <row r="4461">
      <c r="B4461" s="4"/>
    </row>
    <row r="4462">
      <c r="B4462" s="4"/>
    </row>
    <row r="4463">
      <c r="B4463" s="4"/>
    </row>
    <row r="4464">
      <c r="B4464" s="4"/>
    </row>
    <row r="4465">
      <c r="B4465" s="4"/>
    </row>
    <row r="4466">
      <c r="B4466" s="4"/>
    </row>
    <row r="4467">
      <c r="B4467" s="4"/>
    </row>
    <row r="4468">
      <c r="B4468" s="4"/>
    </row>
    <row r="4469">
      <c r="B4469" s="4"/>
    </row>
    <row r="4470">
      <c r="B4470" s="4"/>
    </row>
    <row r="4471">
      <c r="B4471" s="4"/>
    </row>
    <row r="4472">
      <c r="B4472" s="4"/>
    </row>
    <row r="4473">
      <c r="B4473" s="4"/>
    </row>
    <row r="4474">
      <c r="B4474" s="4"/>
    </row>
    <row r="4475">
      <c r="B4475" s="4"/>
    </row>
    <row r="4476">
      <c r="B4476" s="4"/>
    </row>
    <row r="4477">
      <c r="B4477" s="4"/>
    </row>
    <row r="4478">
      <c r="B4478" s="4"/>
    </row>
    <row r="4479">
      <c r="B4479" s="4"/>
    </row>
    <row r="4480">
      <c r="B4480" s="4"/>
    </row>
    <row r="4481">
      <c r="B4481" s="4"/>
    </row>
    <row r="4482">
      <c r="B4482" s="4"/>
    </row>
    <row r="4483">
      <c r="B4483" s="4"/>
    </row>
    <row r="4484">
      <c r="B4484" s="4"/>
    </row>
    <row r="4485">
      <c r="B4485" s="4"/>
    </row>
    <row r="4486">
      <c r="B4486" s="4"/>
    </row>
    <row r="4487">
      <c r="B4487" s="4"/>
    </row>
    <row r="4488">
      <c r="B4488" s="4"/>
    </row>
    <row r="4489">
      <c r="B4489" s="4"/>
    </row>
    <row r="4490">
      <c r="B4490" s="4"/>
    </row>
    <row r="4491">
      <c r="B4491" s="4"/>
    </row>
    <row r="4492">
      <c r="B4492" s="4"/>
    </row>
    <row r="4493">
      <c r="B4493" s="4"/>
    </row>
    <row r="4494">
      <c r="B4494" s="4"/>
    </row>
    <row r="4495">
      <c r="B4495" s="4"/>
    </row>
    <row r="4496">
      <c r="B4496" s="4"/>
    </row>
    <row r="4497">
      <c r="B4497" s="4"/>
    </row>
    <row r="4498">
      <c r="B4498" s="4"/>
    </row>
    <row r="4499">
      <c r="B4499" s="4"/>
    </row>
    <row r="4500">
      <c r="B4500" s="4"/>
    </row>
    <row r="4501">
      <c r="B4501" s="4"/>
    </row>
    <row r="4502">
      <c r="B4502" s="4"/>
    </row>
    <row r="4503">
      <c r="B4503" s="4"/>
    </row>
    <row r="4504">
      <c r="B4504" s="4"/>
    </row>
    <row r="4505">
      <c r="B4505" s="4"/>
    </row>
    <row r="4506">
      <c r="B4506" s="4"/>
    </row>
    <row r="4507">
      <c r="B4507" s="4"/>
    </row>
    <row r="4508">
      <c r="B4508" s="4"/>
    </row>
    <row r="4509">
      <c r="B4509" s="4"/>
    </row>
    <row r="4510">
      <c r="B4510" s="4"/>
    </row>
    <row r="4511">
      <c r="B4511" s="4"/>
    </row>
    <row r="4512">
      <c r="B4512" s="4"/>
    </row>
    <row r="4513">
      <c r="B4513" s="4"/>
    </row>
    <row r="4514">
      <c r="B4514" s="4"/>
    </row>
    <row r="4515">
      <c r="B4515" s="4"/>
    </row>
    <row r="4516">
      <c r="B4516" s="4"/>
    </row>
    <row r="4517">
      <c r="B4517" s="4"/>
    </row>
    <row r="4518">
      <c r="B4518" s="4"/>
    </row>
    <row r="4519">
      <c r="B4519" s="4"/>
    </row>
    <row r="4520">
      <c r="B4520" s="4"/>
    </row>
    <row r="4521">
      <c r="B4521" s="4"/>
    </row>
    <row r="4522">
      <c r="B4522" s="4"/>
    </row>
    <row r="4523">
      <c r="B4523" s="4"/>
    </row>
    <row r="4524">
      <c r="B4524" s="4"/>
    </row>
    <row r="4525">
      <c r="B4525" s="4"/>
    </row>
    <row r="4526">
      <c r="B4526" s="4"/>
    </row>
    <row r="4527">
      <c r="B4527" s="4"/>
    </row>
    <row r="4528">
      <c r="B4528" s="4"/>
    </row>
    <row r="4529">
      <c r="B4529" s="4"/>
    </row>
    <row r="4530">
      <c r="B4530" s="4"/>
    </row>
    <row r="4531">
      <c r="B4531" s="4"/>
    </row>
    <row r="4532">
      <c r="B4532" s="4"/>
    </row>
    <row r="4533">
      <c r="B4533" s="4"/>
    </row>
    <row r="4534">
      <c r="B4534" s="4"/>
    </row>
    <row r="4535">
      <c r="B4535" s="4"/>
    </row>
    <row r="4536">
      <c r="B4536" s="4"/>
    </row>
    <row r="4537">
      <c r="B4537" s="4"/>
    </row>
    <row r="4538">
      <c r="B4538" s="4"/>
    </row>
    <row r="4539">
      <c r="B4539" s="4"/>
    </row>
    <row r="4540">
      <c r="B4540" s="4"/>
    </row>
    <row r="4541">
      <c r="B4541" s="4"/>
    </row>
    <row r="4542">
      <c r="B4542" s="4"/>
    </row>
    <row r="4543">
      <c r="B4543" s="4"/>
    </row>
    <row r="4544">
      <c r="B4544" s="4"/>
    </row>
    <row r="4545">
      <c r="B4545" s="4"/>
    </row>
    <row r="4546">
      <c r="B4546" s="4"/>
    </row>
    <row r="4547">
      <c r="B4547" s="4"/>
    </row>
    <row r="4548">
      <c r="B4548" s="4"/>
    </row>
    <row r="4549">
      <c r="B4549" s="4"/>
    </row>
    <row r="4550">
      <c r="B4550" s="4"/>
    </row>
    <row r="4551">
      <c r="B4551" s="4"/>
    </row>
    <row r="4552">
      <c r="B4552" s="4"/>
    </row>
    <row r="4553">
      <c r="B4553" s="4"/>
    </row>
    <row r="4554">
      <c r="B4554" s="4"/>
    </row>
    <row r="4555">
      <c r="B4555" s="4"/>
    </row>
    <row r="4556">
      <c r="B4556" s="4"/>
    </row>
    <row r="4557">
      <c r="B4557" s="4"/>
    </row>
    <row r="4558">
      <c r="B4558" s="4"/>
    </row>
    <row r="4559">
      <c r="B4559" s="4"/>
    </row>
    <row r="4560">
      <c r="B4560" s="4"/>
    </row>
    <row r="4561">
      <c r="B4561" s="4"/>
    </row>
    <row r="4562">
      <c r="B4562" s="4"/>
    </row>
    <row r="4563">
      <c r="B4563" s="4"/>
    </row>
    <row r="4564">
      <c r="B4564" s="4"/>
    </row>
    <row r="4565">
      <c r="B4565" s="4"/>
    </row>
    <row r="4566">
      <c r="B4566" s="4"/>
    </row>
    <row r="4567">
      <c r="B4567" s="4"/>
    </row>
    <row r="4568">
      <c r="B4568" s="4"/>
    </row>
    <row r="4569">
      <c r="B4569" s="4"/>
    </row>
    <row r="4570">
      <c r="B4570" s="4"/>
    </row>
    <row r="4571">
      <c r="B4571" s="4"/>
    </row>
    <row r="4572">
      <c r="B4572" s="4"/>
    </row>
    <row r="4573">
      <c r="B4573" s="4"/>
    </row>
    <row r="4574">
      <c r="B4574" s="4"/>
    </row>
    <row r="4575">
      <c r="B4575" s="4"/>
    </row>
    <row r="4576">
      <c r="B4576" s="4"/>
    </row>
    <row r="4577">
      <c r="B4577" s="4"/>
    </row>
    <row r="4578">
      <c r="B4578" s="4"/>
    </row>
    <row r="4579">
      <c r="B4579" s="4"/>
    </row>
    <row r="4580">
      <c r="B4580" s="4"/>
    </row>
    <row r="4581">
      <c r="B4581" s="4"/>
    </row>
    <row r="4582">
      <c r="B4582" s="4"/>
    </row>
    <row r="4583">
      <c r="B4583" s="4"/>
    </row>
    <row r="4584">
      <c r="B4584" s="4"/>
    </row>
    <row r="4585">
      <c r="B4585" s="4"/>
    </row>
    <row r="4586">
      <c r="B4586" s="4"/>
    </row>
    <row r="4587">
      <c r="B4587" s="4"/>
    </row>
    <row r="4588">
      <c r="B4588" s="4"/>
    </row>
    <row r="4589">
      <c r="B4589" s="4"/>
    </row>
    <row r="4590">
      <c r="B4590" s="4"/>
    </row>
    <row r="4591">
      <c r="B4591" s="4"/>
    </row>
    <row r="4592">
      <c r="B4592" s="4"/>
    </row>
    <row r="4593">
      <c r="B4593" s="4"/>
    </row>
    <row r="4594">
      <c r="B4594" s="4"/>
    </row>
    <row r="4595">
      <c r="B4595" s="4"/>
    </row>
    <row r="4596">
      <c r="B4596" s="4"/>
    </row>
    <row r="4597">
      <c r="B4597" s="4"/>
    </row>
    <row r="4598">
      <c r="B4598" s="4"/>
    </row>
    <row r="4599">
      <c r="B4599" s="4"/>
    </row>
    <row r="4600">
      <c r="B4600" s="4"/>
    </row>
    <row r="4601">
      <c r="B4601" s="4"/>
    </row>
    <row r="4602">
      <c r="B4602" s="4"/>
    </row>
    <row r="4603">
      <c r="B4603" s="4"/>
    </row>
    <row r="4604">
      <c r="B4604" s="4"/>
    </row>
    <row r="4605">
      <c r="B4605" s="4"/>
    </row>
    <row r="4606">
      <c r="B4606" s="4"/>
    </row>
    <row r="4607">
      <c r="B4607" s="4"/>
    </row>
    <row r="4608">
      <c r="B4608" s="4"/>
    </row>
    <row r="4609">
      <c r="B4609" s="4"/>
    </row>
    <row r="4610">
      <c r="B4610" s="4"/>
    </row>
    <row r="4611">
      <c r="B4611" s="4"/>
    </row>
    <row r="4612">
      <c r="B4612" s="4"/>
    </row>
    <row r="4613">
      <c r="B4613" s="4"/>
    </row>
    <row r="4614">
      <c r="B4614" s="4"/>
    </row>
    <row r="4615">
      <c r="B4615" s="4"/>
    </row>
    <row r="4616">
      <c r="B4616" s="4"/>
    </row>
    <row r="4617">
      <c r="B4617" s="4"/>
    </row>
    <row r="4618">
      <c r="B4618" s="4"/>
    </row>
    <row r="4619">
      <c r="B4619" s="4"/>
    </row>
    <row r="4620">
      <c r="B4620" s="4"/>
    </row>
    <row r="4621">
      <c r="B4621" s="4"/>
    </row>
    <row r="4622">
      <c r="B4622" s="4"/>
    </row>
    <row r="4623">
      <c r="B4623" s="4"/>
    </row>
    <row r="4624">
      <c r="B4624" s="4"/>
    </row>
    <row r="4625">
      <c r="B4625" s="4"/>
    </row>
    <row r="4626">
      <c r="B4626" s="4"/>
    </row>
    <row r="4627">
      <c r="B4627" s="4"/>
    </row>
    <row r="4628">
      <c r="B4628" s="4"/>
    </row>
    <row r="4629">
      <c r="B4629" s="4"/>
    </row>
    <row r="4630">
      <c r="B4630" s="4"/>
    </row>
    <row r="4631">
      <c r="B4631" s="4"/>
    </row>
    <row r="4632">
      <c r="B4632" s="4"/>
    </row>
    <row r="4633">
      <c r="B4633" s="4"/>
    </row>
    <row r="4634">
      <c r="B4634" s="4"/>
    </row>
    <row r="4635">
      <c r="B4635" s="4"/>
    </row>
    <row r="4636">
      <c r="B4636" s="4"/>
    </row>
    <row r="4637">
      <c r="B4637" s="4"/>
    </row>
    <row r="4638">
      <c r="B4638" s="4"/>
    </row>
    <row r="4639">
      <c r="B4639" s="4"/>
    </row>
    <row r="4640">
      <c r="B4640" s="4"/>
    </row>
    <row r="4641">
      <c r="B4641" s="4"/>
    </row>
    <row r="4642">
      <c r="B4642" s="4"/>
    </row>
    <row r="4643">
      <c r="B4643" s="4"/>
    </row>
    <row r="4644">
      <c r="B4644" s="4"/>
    </row>
    <row r="4645">
      <c r="B4645" s="4"/>
    </row>
    <row r="4646">
      <c r="B4646" s="4"/>
    </row>
    <row r="4647">
      <c r="B4647" s="4"/>
    </row>
    <row r="4648">
      <c r="B4648" s="4"/>
    </row>
    <row r="4649">
      <c r="B4649" s="4"/>
    </row>
    <row r="4650">
      <c r="B4650" s="4"/>
    </row>
    <row r="4651">
      <c r="B4651" s="4"/>
    </row>
    <row r="4652">
      <c r="B4652" s="4"/>
    </row>
    <row r="4653">
      <c r="B4653" s="4"/>
    </row>
    <row r="4654">
      <c r="B4654" s="4"/>
    </row>
    <row r="4655">
      <c r="B4655" s="4"/>
    </row>
    <row r="4656">
      <c r="B4656" s="4"/>
    </row>
    <row r="4657">
      <c r="B4657" s="4"/>
    </row>
    <row r="4658">
      <c r="B4658" s="4"/>
    </row>
    <row r="4659">
      <c r="B4659" s="4"/>
    </row>
    <row r="4660">
      <c r="B4660" s="4"/>
    </row>
    <row r="4661">
      <c r="B4661" s="4"/>
    </row>
    <row r="4662">
      <c r="B4662" s="4"/>
    </row>
    <row r="4663">
      <c r="B4663" s="4"/>
    </row>
    <row r="4664">
      <c r="B4664" s="4"/>
    </row>
    <row r="4665">
      <c r="B4665" s="4"/>
    </row>
    <row r="4666">
      <c r="B4666" s="4"/>
    </row>
    <row r="4667">
      <c r="B4667" s="4"/>
    </row>
    <row r="4668">
      <c r="B4668" s="4"/>
    </row>
    <row r="4669">
      <c r="B4669" s="4"/>
    </row>
    <row r="4670">
      <c r="B4670" s="4"/>
    </row>
    <row r="4671">
      <c r="B4671" s="4"/>
    </row>
    <row r="4672">
      <c r="B4672" s="4"/>
    </row>
    <row r="4673">
      <c r="B4673" s="4"/>
    </row>
    <row r="4674">
      <c r="B4674" s="4"/>
    </row>
    <row r="4675">
      <c r="B4675" s="4"/>
    </row>
    <row r="4676">
      <c r="B4676" s="4"/>
    </row>
    <row r="4677">
      <c r="B4677" s="4"/>
    </row>
    <row r="4678">
      <c r="B4678" s="4"/>
    </row>
    <row r="4679">
      <c r="B4679" s="4"/>
    </row>
    <row r="4680">
      <c r="B4680" s="4"/>
    </row>
    <row r="4681">
      <c r="B4681" s="4"/>
    </row>
    <row r="4682">
      <c r="B4682" s="4"/>
    </row>
    <row r="4683">
      <c r="B4683" s="4"/>
    </row>
    <row r="4684">
      <c r="B4684" s="4"/>
    </row>
    <row r="4685">
      <c r="B4685" s="4"/>
    </row>
    <row r="4686">
      <c r="B4686" s="4"/>
    </row>
    <row r="4687">
      <c r="B4687" s="4"/>
    </row>
    <row r="4688">
      <c r="B4688" s="4"/>
    </row>
    <row r="4689">
      <c r="B4689" s="4"/>
    </row>
    <row r="4690">
      <c r="B4690" s="4"/>
    </row>
    <row r="4691">
      <c r="B4691" s="4"/>
    </row>
    <row r="4692">
      <c r="B4692" s="4"/>
    </row>
    <row r="4693">
      <c r="B4693" s="4"/>
    </row>
    <row r="4694">
      <c r="B4694" s="4"/>
    </row>
    <row r="4695">
      <c r="B4695" s="4"/>
    </row>
    <row r="4696">
      <c r="B4696" s="4"/>
    </row>
    <row r="4697">
      <c r="B4697" s="4"/>
    </row>
    <row r="4698">
      <c r="B4698" s="4"/>
    </row>
    <row r="4699">
      <c r="B4699" s="4"/>
    </row>
    <row r="4700">
      <c r="B4700" s="4"/>
    </row>
    <row r="4701">
      <c r="B4701" s="4"/>
    </row>
    <row r="4702">
      <c r="B4702" s="4"/>
    </row>
    <row r="4703">
      <c r="B4703" s="4"/>
    </row>
    <row r="4704">
      <c r="B4704" s="4"/>
    </row>
    <row r="4705">
      <c r="B4705" s="4"/>
    </row>
    <row r="4706">
      <c r="B4706" s="4"/>
    </row>
    <row r="4707">
      <c r="B4707" s="4"/>
    </row>
    <row r="4708">
      <c r="B4708" s="4"/>
    </row>
    <row r="4709">
      <c r="B4709" s="4"/>
    </row>
    <row r="4710">
      <c r="B4710" s="4"/>
    </row>
    <row r="4711">
      <c r="B4711" s="4"/>
    </row>
    <row r="4712">
      <c r="B4712" s="4"/>
    </row>
    <row r="4713">
      <c r="B4713" s="4"/>
    </row>
    <row r="4714">
      <c r="B4714" s="4"/>
    </row>
    <row r="4715">
      <c r="B4715" s="4"/>
    </row>
    <row r="4716">
      <c r="B4716" s="4"/>
    </row>
    <row r="4717">
      <c r="B4717" s="4"/>
    </row>
    <row r="4718">
      <c r="B4718" s="4"/>
    </row>
    <row r="4719">
      <c r="B4719" s="4"/>
    </row>
    <row r="4720">
      <c r="B4720" s="4"/>
    </row>
    <row r="4721">
      <c r="B4721" s="4"/>
    </row>
    <row r="4722">
      <c r="B4722" s="4"/>
    </row>
    <row r="4723">
      <c r="B4723" s="4"/>
    </row>
    <row r="4724">
      <c r="B4724" s="4"/>
    </row>
    <row r="4725">
      <c r="B4725" s="4"/>
    </row>
    <row r="4726">
      <c r="B4726" s="4"/>
    </row>
    <row r="4727">
      <c r="B4727" s="4"/>
    </row>
    <row r="4728">
      <c r="B4728" s="4"/>
    </row>
    <row r="4729">
      <c r="B4729" s="4"/>
    </row>
    <row r="4730">
      <c r="B4730" s="4"/>
    </row>
    <row r="4731">
      <c r="B4731" s="4"/>
    </row>
    <row r="4732">
      <c r="B4732" s="4"/>
    </row>
    <row r="4733">
      <c r="B4733" s="4"/>
    </row>
    <row r="4734">
      <c r="B4734" s="4"/>
    </row>
    <row r="4735">
      <c r="B4735" s="4"/>
    </row>
    <row r="4736">
      <c r="B4736" s="4"/>
    </row>
    <row r="4737">
      <c r="B4737" s="4"/>
    </row>
    <row r="4738">
      <c r="B4738" s="4"/>
    </row>
    <row r="4739">
      <c r="B4739" s="4"/>
    </row>
    <row r="4740">
      <c r="B4740" s="4"/>
    </row>
    <row r="4741">
      <c r="B4741" s="4"/>
    </row>
    <row r="4742">
      <c r="B4742" s="4"/>
    </row>
    <row r="4743">
      <c r="B4743" s="4"/>
    </row>
    <row r="4744">
      <c r="B4744" s="4"/>
    </row>
    <row r="4745">
      <c r="B4745" s="4"/>
    </row>
    <row r="4746">
      <c r="B4746" s="4"/>
    </row>
    <row r="4747">
      <c r="B4747" s="4"/>
    </row>
    <row r="4748">
      <c r="B4748" s="4"/>
    </row>
    <row r="4749">
      <c r="B4749" s="4"/>
    </row>
    <row r="4750">
      <c r="B4750" s="4"/>
    </row>
    <row r="4751">
      <c r="B4751" s="4"/>
    </row>
    <row r="4752">
      <c r="B4752" s="4"/>
    </row>
    <row r="4753">
      <c r="B4753" s="4"/>
    </row>
    <row r="4754">
      <c r="B4754" s="4"/>
    </row>
    <row r="4755">
      <c r="B4755" s="4"/>
    </row>
    <row r="4756">
      <c r="B4756" s="4"/>
    </row>
    <row r="4757">
      <c r="B4757" s="4"/>
    </row>
    <row r="4758">
      <c r="B4758" s="4"/>
    </row>
    <row r="4759">
      <c r="B4759" s="4"/>
    </row>
    <row r="4760">
      <c r="B4760" s="4"/>
    </row>
    <row r="4761">
      <c r="B4761" s="4"/>
    </row>
    <row r="4762">
      <c r="B4762" s="4"/>
    </row>
    <row r="4763">
      <c r="B4763" s="4"/>
    </row>
    <row r="4764">
      <c r="B4764" s="4"/>
    </row>
    <row r="4765">
      <c r="B4765" s="4"/>
    </row>
    <row r="4766">
      <c r="B4766" s="4"/>
    </row>
    <row r="4767">
      <c r="B4767" s="4"/>
    </row>
    <row r="4768">
      <c r="B4768" s="4"/>
    </row>
    <row r="4769">
      <c r="B4769" s="4"/>
    </row>
    <row r="4770">
      <c r="B4770" s="4"/>
    </row>
    <row r="4771">
      <c r="B4771" s="4"/>
    </row>
    <row r="4772">
      <c r="B4772" s="4"/>
    </row>
    <row r="4773">
      <c r="B4773" s="4"/>
    </row>
    <row r="4774">
      <c r="B4774" s="4"/>
    </row>
    <row r="4775">
      <c r="B4775" s="4"/>
    </row>
    <row r="4776">
      <c r="B4776" s="4"/>
    </row>
    <row r="4777">
      <c r="B4777" s="4"/>
    </row>
    <row r="4778">
      <c r="B4778" s="4"/>
    </row>
    <row r="4779">
      <c r="B4779" s="4"/>
    </row>
    <row r="4780">
      <c r="B4780" s="4"/>
    </row>
    <row r="4781">
      <c r="B4781" s="4"/>
    </row>
    <row r="4782">
      <c r="B4782" s="4"/>
    </row>
    <row r="4783">
      <c r="B4783" s="4"/>
    </row>
    <row r="4784">
      <c r="B4784" s="4"/>
    </row>
    <row r="4785">
      <c r="B4785" s="4"/>
    </row>
    <row r="4786">
      <c r="B4786" s="4"/>
    </row>
    <row r="4787">
      <c r="B4787" s="4"/>
    </row>
    <row r="4788">
      <c r="B4788" s="4"/>
    </row>
    <row r="4789">
      <c r="B4789" s="4"/>
    </row>
    <row r="4790">
      <c r="B4790" s="4"/>
    </row>
    <row r="4791">
      <c r="B4791" s="4"/>
    </row>
    <row r="4792">
      <c r="B4792" s="4"/>
    </row>
    <row r="4793">
      <c r="B4793" s="4"/>
    </row>
    <row r="4794">
      <c r="B4794" s="4"/>
    </row>
    <row r="4795">
      <c r="B4795" s="4"/>
    </row>
    <row r="4796">
      <c r="B4796" s="4"/>
    </row>
    <row r="4797">
      <c r="B4797" s="4"/>
    </row>
    <row r="4798">
      <c r="B4798" s="4"/>
    </row>
    <row r="4799">
      <c r="B4799" s="4"/>
    </row>
    <row r="4800">
      <c r="B4800" s="4"/>
    </row>
    <row r="4801">
      <c r="B4801" s="4"/>
    </row>
    <row r="4802">
      <c r="B4802" s="4"/>
    </row>
    <row r="4803">
      <c r="B4803" s="4"/>
    </row>
    <row r="4804">
      <c r="B4804" s="4"/>
    </row>
    <row r="4805">
      <c r="B4805" s="4"/>
    </row>
    <row r="4806">
      <c r="B4806" s="4"/>
    </row>
    <row r="4807">
      <c r="B4807" s="4"/>
    </row>
    <row r="4808">
      <c r="B4808" s="4"/>
    </row>
    <row r="4809">
      <c r="B4809" s="4"/>
    </row>
    <row r="4810">
      <c r="B4810" s="4"/>
    </row>
    <row r="4811">
      <c r="B4811" s="4"/>
    </row>
    <row r="4812">
      <c r="B4812" s="4"/>
    </row>
    <row r="4813">
      <c r="B4813" s="4"/>
    </row>
    <row r="4814">
      <c r="B4814" s="4"/>
    </row>
    <row r="4815">
      <c r="B4815" s="4"/>
    </row>
    <row r="4816">
      <c r="B4816" s="4"/>
    </row>
    <row r="4817">
      <c r="B4817" s="4"/>
    </row>
    <row r="4818">
      <c r="B4818" s="4"/>
    </row>
    <row r="4819">
      <c r="B4819" s="4"/>
    </row>
    <row r="4820">
      <c r="B4820" s="4"/>
    </row>
    <row r="4821">
      <c r="B4821" s="4"/>
    </row>
    <row r="4822">
      <c r="B4822" s="4"/>
    </row>
    <row r="4823">
      <c r="B4823" s="4"/>
    </row>
    <row r="4824">
      <c r="B4824" s="4"/>
    </row>
    <row r="4825">
      <c r="B4825" s="4"/>
    </row>
    <row r="4826">
      <c r="B4826" s="4"/>
    </row>
    <row r="4827">
      <c r="B4827" s="4"/>
    </row>
    <row r="4828">
      <c r="B4828" s="4"/>
    </row>
    <row r="4829">
      <c r="B4829" s="4"/>
    </row>
    <row r="4830">
      <c r="B4830" s="4"/>
    </row>
    <row r="4831">
      <c r="B4831" s="4"/>
    </row>
    <row r="4832">
      <c r="B4832" s="4"/>
    </row>
    <row r="4833">
      <c r="B4833" s="4"/>
    </row>
    <row r="4834">
      <c r="B4834" s="4"/>
    </row>
    <row r="4835">
      <c r="B4835" s="4"/>
    </row>
    <row r="4836">
      <c r="B4836" s="4"/>
    </row>
    <row r="4837">
      <c r="B4837" s="4"/>
    </row>
    <row r="4838">
      <c r="B4838" s="4"/>
    </row>
    <row r="4839">
      <c r="B4839" s="4"/>
    </row>
    <row r="4840">
      <c r="B4840" s="4"/>
    </row>
    <row r="4841">
      <c r="B4841" s="4"/>
    </row>
    <row r="4842">
      <c r="B4842" s="4"/>
    </row>
    <row r="4843">
      <c r="B4843" s="4"/>
    </row>
    <row r="4844">
      <c r="B4844" s="4"/>
    </row>
    <row r="4845">
      <c r="B4845" s="4"/>
    </row>
    <row r="4846">
      <c r="B4846" s="4"/>
    </row>
    <row r="4847">
      <c r="B4847" s="4"/>
    </row>
    <row r="4848">
      <c r="B4848" s="4"/>
    </row>
    <row r="4849">
      <c r="B4849" s="4"/>
    </row>
    <row r="4850">
      <c r="B4850" s="4"/>
    </row>
    <row r="4851">
      <c r="B4851" s="4"/>
    </row>
    <row r="4852">
      <c r="B4852" s="4"/>
    </row>
    <row r="4853">
      <c r="B4853" s="4"/>
    </row>
    <row r="4854">
      <c r="B4854" s="4"/>
    </row>
    <row r="4855">
      <c r="B4855" s="4"/>
    </row>
    <row r="4856">
      <c r="B4856" s="4"/>
    </row>
    <row r="4857">
      <c r="B4857" s="4"/>
    </row>
    <row r="4858">
      <c r="B4858" s="4"/>
    </row>
    <row r="4859">
      <c r="B4859" s="4"/>
    </row>
    <row r="4860">
      <c r="B4860" s="4"/>
    </row>
    <row r="4861">
      <c r="B4861" s="4"/>
    </row>
    <row r="4862">
      <c r="B4862" s="4"/>
    </row>
    <row r="4863">
      <c r="B4863" s="4"/>
    </row>
    <row r="4864">
      <c r="B4864" s="4"/>
    </row>
    <row r="4865">
      <c r="B4865" s="4"/>
    </row>
    <row r="4866">
      <c r="B4866" s="4"/>
    </row>
    <row r="4867">
      <c r="B4867" s="4"/>
    </row>
    <row r="4868">
      <c r="B4868" s="4"/>
    </row>
    <row r="4869">
      <c r="B4869" s="4"/>
    </row>
    <row r="4870">
      <c r="B4870" s="4"/>
    </row>
    <row r="4871">
      <c r="B4871" s="4"/>
    </row>
    <row r="4872">
      <c r="B4872" s="4"/>
    </row>
    <row r="4873">
      <c r="B4873" s="4"/>
    </row>
    <row r="4874">
      <c r="B4874" s="4"/>
    </row>
    <row r="4875">
      <c r="B4875" s="4"/>
    </row>
    <row r="4876">
      <c r="B4876" s="4"/>
    </row>
    <row r="4877">
      <c r="B4877" s="4"/>
    </row>
    <row r="4878">
      <c r="B4878" s="4"/>
    </row>
    <row r="4879">
      <c r="B4879" s="4"/>
    </row>
    <row r="4880">
      <c r="B4880" s="4"/>
    </row>
    <row r="4881">
      <c r="B4881" s="4"/>
    </row>
    <row r="4882">
      <c r="B4882" s="4"/>
    </row>
    <row r="4883">
      <c r="B4883" s="4"/>
    </row>
    <row r="4884">
      <c r="B4884" s="4"/>
    </row>
    <row r="4885">
      <c r="B4885" s="4"/>
    </row>
    <row r="4886">
      <c r="B4886" s="4"/>
    </row>
    <row r="4887">
      <c r="B4887" s="4"/>
    </row>
    <row r="4888">
      <c r="B4888" s="4"/>
    </row>
    <row r="4889">
      <c r="B4889" s="4"/>
    </row>
    <row r="4890">
      <c r="B4890" s="4"/>
    </row>
    <row r="4891">
      <c r="B4891" s="4"/>
    </row>
    <row r="4892">
      <c r="B4892" s="4"/>
    </row>
    <row r="4893">
      <c r="B4893" s="4"/>
    </row>
    <row r="4894">
      <c r="B4894" s="4"/>
    </row>
    <row r="4895">
      <c r="B4895" s="4"/>
    </row>
    <row r="4896">
      <c r="B4896" s="4"/>
    </row>
    <row r="4897">
      <c r="B4897" s="4"/>
    </row>
    <row r="4898">
      <c r="B4898" s="4"/>
    </row>
    <row r="4899">
      <c r="B4899" s="4"/>
    </row>
    <row r="4900">
      <c r="B4900" s="4"/>
    </row>
    <row r="4901">
      <c r="B4901" s="4"/>
    </row>
    <row r="4902">
      <c r="B4902" s="4"/>
    </row>
    <row r="4903">
      <c r="B4903" s="4"/>
    </row>
    <row r="4904">
      <c r="B4904" s="4"/>
    </row>
    <row r="4905">
      <c r="B4905" s="4"/>
    </row>
    <row r="4906">
      <c r="B4906" s="4"/>
    </row>
    <row r="4907">
      <c r="B4907" s="4"/>
    </row>
    <row r="4908">
      <c r="B4908" s="4"/>
    </row>
    <row r="4909">
      <c r="B4909" s="4"/>
    </row>
    <row r="4910">
      <c r="B4910" s="4"/>
    </row>
    <row r="4911">
      <c r="B4911" s="4"/>
    </row>
    <row r="4912">
      <c r="B4912" s="4"/>
    </row>
    <row r="4913">
      <c r="B4913" s="4"/>
    </row>
    <row r="4914">
      <c r="B4914" s="4"/>
    </row>
    <row r="4915">
      <c r="B4915" s="4"/>
    </row>
    <row r="4916">
      <c r="B4916" s="4"/>
    </row>
    <row r="4917">
      <c r="B4917" s="4"/>
    </row>
    <row r="4918">
      <c r="B4918" s="4"/>
    </row>
    <row r="4919">
      <c r="B4919" s="4"/>
    </row>
    <row r="4920">
      <c r="B4920" s="4"/>
    </row>
    <row r="4921">
      <c r="B4921" s="4"/>
    </row>
    <row r="4922">
      <c r="B4922" s="4"/>
    </row>
    <row r="4923">
      <c r="B4923" s="4"/>
    </row>
    <row r="4924">
      <c r="B4924" s="4"/>
    </row>
    <row r="4925">
      <c r="B4925" s="4"/>
    </row>
    <row r="4926">
      <c r="B4926" s="4"/>
    </row>
    <row r="4927">
      <c r="B4927" s="4"/>
    </row>
    <row r="4928">
      <c r="B4928" s="4"/>
    </row>
    <row r="4929">
      <c r="B4929" s="4"/>
    </row>
    <row r="4930">
      <c r="B4930" s="4"/>
    </row>
    <row r="4931">
      <c r="B4931" s="4"/>
    </row>
    <row r="4932">
      <c r="B4932" s="4"/>
    </row>
    <row r="4933">
      <c r="B4933" s="4"/>
    </row>
    <row r="4934">
      <c r="B4934" s="4"/>
    </row>
    <row r="4935">
      <c r="B4935" s="4"/>
    </row>
    <row r="4936">
      <c r="B4936" s="4"/>
    </row>
    <row r="4937">
      <c r="B4937" s="4"/>
    </row>
    <row r="4938">
      <c r="B4938" s="4"/>
    </row>
    <row r="4939">
      <c r="B4939" s="4"/>
    </row>
    <row r="4940">
      <c r="B4940" s="4"/>
    </row>
    <row r="4941">
      <c r="B4941" s="4"/>
    </row>
    <row r="4942">
      <c r="B4942" s="4"/>
    </row>
    <row r="4943">
      <c r="B4943" s="4"/>
    </row>
    <row r="4944">
      <c r="B4944" s="4"/>
    </row>
    <row r="4945">
      <c r="B4945" s="4"/>
    </row>
    <row r="4946">
      <c r="B4946" s="4"/>
    </row>
    <row r="4947">
      <c r="B4947" s="4"/>
    </row>
    <row r="4948">
      <c r="B4948" s="4"/>
    </row>
    <row r="4949">
      <c r="B4949" s="4"/>
    </row>
    <row r="4950">
      <c r="B4950" s="4"/>
    </row>
    <row r="4951">
      <c r="B4951" s="4"/>
    </row>
    <row r="4952">
      <c r="B4952" s="4"/>
    </row>
    <row r="4953">
      <c r="B4953" s="4"/>
    </row>
    <row r="4954">
      <c r="B4954" s="4"/>
    </row>
    <row r="4955">
      <c r="B4955" s="4"/>
    </row>
    <row r="4956">
      <c r="B4956" s="4"/>
    </row>
    <row r="4957">
      <c r="B4957" s="4"/>
    </row>
    <row r="4958">
      <c r="B4958" s="4"/>
    </row>
    <row r="4959">
      <c r="B4959" s="4"/>
    </row>
    <row r="4960">
      <c r="B4960" s="4"/>
    </row>
    <row r="4961">
      <c r="B4961" s="4"/>
    </row>
    <row r="4962">
      <c r="B4962" s="4"/>
    </row>
    <row r="4963">
      <c r="B4963" s="4"/>
    </row>
    <row r="4964">
      <c r="B4964" s="4"/>
    </row>
    <row r="4965">
      <c r="B4965" s="4"/>
    </row>
    <row r="4966">
      <c r="B4966" s="4"/>
    </row>
    <row r="4967">
      <c r="B4967" s="4"/>
    </row>
    <row r="4968">
      <c r="B4968" s="4"/>
    </row>
    <row r="4969">
      <c r="B4969" s="4"/>
    </row>
    <row r="4970">
      <c r="B4970" s="4"/>
    </row>
    <row r="4971">
      <c r="B4971" s="4"/>
    </row>
    <row r="4972">
      <c r="B4972" s="4"/>
    </row>
    <row r="4973">
      <c r="B4973" s="4"/>
    </row>
    <row r="4974">
      <c r="B4974" s="4"/>
    </row>
    <row r="4975">
      <c r="B4975" s="4"/>
    </row>
    <row r="4976">
      <c r="B4976" s="4"/>
    </row>
    <row r="4977">
      <c r="B4977" s="4"/>
    </row>
    <row r="4978">
      <c r="B4978" s="4"/>
    </row>
    <row r="4979">
      <c r="B4979" s="4"/>
    </row>
    <row r="4980">
      <c r="B4980" s="4"/>
    </row>
    <row r="4981">
      <c r="B4981" s="4"/>
    </row>
    <row r="4982">
      <c r="B4982" s="4"/>
    </row>
    <row r="4983">
      <c r="B4983" s="4"/>
    </row>
    <row r="4984">
      <c r="B4984" s="4"/>
    </row>
    <row r="4985">
      <c r="B4985" s="4"/>
    </row>
    <row r="4986">
      <c r="B4986" s="4"/>
    </row>
    <row r="4987">
      <c r="B4987" s="4"/>
    </row>
    <row r="4988">
      <c r="B4988" s="4"/>
    </row>
    <row r="4989">
      <c r="B4989" s="4"/>
    </row>
    <row r="4990">
      <c r="B4990" s="4"/>
    </row>
    <row r="4991">
      <c r="B4991" s="4"/>
    </row>
    <row r="4992">
      <c r="B4992" s="4"/>
    </row>
    <row r="4993">
      <c r="B4993" s="4"/>
    </row>
    <row r="4994">
      <c r="B4994" s="4"/>
    </row>
    <row r="4995">
      <c r="B4995" s="4"/>
    </row>
    <row r="4996">
      <c r="B4996" s="4"/>
    </row>
    <row r="4997">
      <c r="B4997" s="4"/>
    </row>
    <row r="4998">
      <c r="B4998" s="4"/>
    </row>
    <row r="4999">
      <c r="B4999" s="4"/>
    </row>
    <row r="5000">
      <c r="B5000" s="4"/>
    </row>
    <row r="5001">
      <c r="B5001" s="4"/>
    </row>
    <row r="5002">
      <c r="B5002" s="4"/>
    </row>
    <row r="5003">
      <c r="B5003" s="4"/>
    </row>
    <row r="5004">
      <c r="B5004" s="4"/>
    </row>
    <row r="5005">
      <c r="B5005" s="4"/>
    </row>
    <row r="5006">
      <c r="B5006" s="4"/>
    </row>
    <row r="5007">
      <c r="B5007" s="4"/>
    </row>
    <row r="5008">
      <c r="B5008" s="4"/>
    </row>
    <row r="5009">
      <c r="B5009" s="4"/>
    </row>
    <row r="5010">
      <c r="B5010" s="4"/>
    </row>
    <row r="5011">
      <c r="B5011" s="4"/>
    </row>
    <row r="5012">
      <c r="B5012" s="4"/>
    </row>
    <row r="5013">
      <c r="B5013" s="4"/>
    </row>
    <row r="5014">
      <c r="B5014" s="4"/>
    </row>
    <row r="5015">
      <c r="B5015" s="4"/>
    </row>
    <row r="5016">
      <c r="B5016" s="4"/>
    </row>
    <row r="5017">
      <c r="B5017" s="4"/>
    </row>
    <row r="5018">
      <c r="B5018" s="4"/>
    </row>
    <row r="5019">
      <c r="B5019" s="4"/>
    </row>
    <row r="5020">
      <c r="B5020" s="4"/>
    </row>
    <row r="5021">
      <c r="B5021" s="4"/>
    </row>
    <row r="5022">
      <c r="B5022" s="4"/>
    </row>
    <row r="5023">
      <c r="B5023" s="4"/>
    </row>
    <row r="5024">
      <c r="B5024" s="4"/>
    </row>
    <row r="5025">
      <c r="B5025" s="4"/>
    </row>
    <row r="5026">
      <c r="B5026" s="4"/>
    </row>
    <row r="5027">
      <c r="B5027" s="4"/>
    </row>
    <row r="5028">
      <c r="B5028" s="4"/>
    </row>
    <row r="5029">
      <c r="B5029" s="4"/>
    </row>
    <row r="5030">
      <c r="B5030" s="4"/>
    </row>
    <row r="5031">
      <c r="B5031" s="4"/>
    </row>
    <row r="5032">
      <c r="B5032" s="4"/>
    </row>
    <row r="5033">
      <c r="B5033" s="4"/>
    </row>
    <row r="5034">
      <c r="B5034" s="4"/>
    </row>
    <row r="5035">
      <c r="B5035" s="4"/>
    </row>
    <row r="5036">
      <c r="B5036" s="4"/>
    </row>
    <row r="5037">
      <c r="B5037" s="4"/>
    </row>
    <row r="5038">
      <c r="B5038" s="4"/>
    </row>
    <row r="5039">
      <c r="B5039" s="4"/>
    </row>
    <row r="5040">
      <c r="B5040" s="4"/>
    </row>
    <row r="5041">
      <c r="B5041" s="4"/>
    </row>
    <row r="5042">
      <c r="B5042" s="4"/>
    </row>
    <row r="5043">
      <c r="B5043" s="4"/>
    </row>
    <row r="5044">
      <c r="B5044" s="4"/>
    </row>
    <row r="5045">
      <c r="B5045" s="4"/>
    </row>
    <row r="5046">
      <c r="B5046" s="4"/>
    </row>
    <row r="5047">
      <c r="B5047" s="4"/>
    </row>
    <row r="5048">
      <c r="B5048" s="4"/>
    </row>
    <row r="5049">
      <c r="B5049" s="4"/>
    </row>
    <row r="5050">
      <c r="B5050" s="4"/>
    </row>
    <row r="5051">
      <c r="B5051" s="4"/>
    </row>
    <row r="5052">
      <c r="B5052" s="4"/>
    </row>
    <row r="5053">
      <c r="B5053" s="4"/>
    </row>
    <row r="5054">
      <c r="B5054" s="4"/>
    </row>
    <row r="5055">
      <c r="B5055" s="4"/>
    </row>
    <row r="5056">
      <c r="B5056" s="4"/>
    </row>
    <row r="5057">
      <c r="B5057" s="4"/>
    </row>
    <row r="5058">
      <c r="B5058" s="4"/>
    </row>
    <row r="5059">
      <c r="B5059" s="4"/>
    </row>
    <row r="5060">
      <c r="B5060" s="4"/>
    </row>
    <row r="5061">
      <c r="B5061" s="4"/>
    </row>
    <row r="5062">
      <c r="B5062" s="4"/>
    </row>
    <row r="5063">
      <c r="B5063" s="4"/>
    </row>
    <row r="5064">
      <c r="B5064" s="4"/>
    </row>
    <row r="5065">
      <c r="B5065" s="4"/>
    </row>
    <row r="5066">
      <c r="B5066" s="4"/>
    </row>
    <row r="5067">
      <c r="B5067" s="4"/>
    </row>
    <row r="5068">
      <c r="B5068" s="4"/>
    </row>
    <row r="5069">
      <c r="B5069" s="4"/>
    </row>
    <row r="5070">
      <c r="B5070" s="4"/>
    </row>
    <row r="5071">
      <c r="B5071" s="4"/>
    </row>
    <row r="5072">
      <c r="B5072" s="4"/>
    </row>
    <row r="5073">
      <c r="B5073" s="4"/>
    </row>
    <row r="5074">
      <c r="B5074" s="4"/>
    </row>
    <row r="5075">
      <c r="B5075" s="4"/>
    </row>
    <row r="5076">
      <c r="B5076" s="4"/>
    </row>
    <row r="5077">
      <c r="B5077" s="4"/>
    </row>
    <row r="5078">
      <c r="B5078" s="4"/>
    </row>
    <row r="5079">
      <c r="B5079" s="4"/>
    </row>
    <row r="5080">
      <c r="B5080" s="4"/>
    </row>
    <row r="5081">
      <c r="B5081" s="4"/>
    </row>
    <row r="5082">
      <c r="B5082" s="4"/>
    </row>
    <row r="5083">
      <c r="B5083" s="4"/>
    </row>
    <row r="5084">
      <c r="B5084" s="4"/>
    </row>
    <row r="5085">
      <c r="B5085" s="4"/>
    </row>
    <row r="5086">
      <c r="B5086" s="4"/>
    </row>
    <row r="5087">
      <c r="B5087" s="4"/>
    </row>
    <row r="5088">
      <c r="B5088" s="4"/>
    </row>
    <row r="5089">
      <c r="B5089" s="4"/>
    </row>
    <row r="5090">
      <c r="B5090" s="4"/>
    </row>
    <row r="5091">
      <c r="B5091" s="4"/>
    </row>
    <row r="5092">
      <c r="B5092" s="4"/>
    </row>
    <row r="5093">
      <c r="B5093" s="4"/>
    </row>
    <row r="5094">
      <c r="B5094" s="4"/>
    </row>
    <row r="5095">
      <c r="B5095" s="4"/>
    </row>
    <row r="5096">
      <c r="B5096" s="4"/>
    </row>
    <row r="5097">
      <c r="B5097" s="4"/>
    </row>
    <row r="5098">
      <c r="B5098" s="4"/>
    </row>
    <row r="5099">
      <c r="B5099" s="4"/>
    </row>
    <row r="5100">
      <c r="B5100" s="4"/>
    </row>
    <row r="5101">
      <c r="B5101" s="4"/>
    </row>
    <row r="5102">
      <c r="B5102" s="4"/>
    </row>
    <row r="5103">
      <c r="B5103" s="4"/>
    </row>
    <row r="5104">
      <c r="B5104" s="4"/>
    </row>
    <row r="5105">
      <c r="B5105" s="4"/>
    </row>
    <row r="5106">
      <c r="B5106" s="4"/>
    </row>
    <row r="5107">
      <c r="B5107" s="4"/>
    </row>
    <row r="5108">
      <c r="B5108" s="4"/>
    </row>
    <row r="5109">
      <c r="B5109" s="4"/>
    </row>
    <row r="5110">
      <c r="B5110" s="4"/>
    </row>
    <row r="5111">
      <c r="B5111" s="4"/>
    </row>
    <row r="5112">
      <c r="B5112" s="4"/>
    </row>
    <row r="5113">
      <c r="B5113" s="4"/>
    </row>
    <row r="5114">
      <c r="B5114" s="4"/>
    </row>
    <row r="5115">
      <c r="B5115" s="4"/>
    </row>
    <row r="5116">
      <c r="B5116" s="4"/>
    </row>
    <row r="5117">
      <c r="B5117" s="4"/>
    </row>
    <row r="5118">
      <c r="B5118" s="4"/>
    </row>
    <row r="5119">
      <c r="B5119" s="4"/>
    </row>
    <row r="5120">
      <c r="B5120" s="4"/>
    </row>
    <row r="5121">
      <c r="B5121" s="4"/>
    </row>
    <row r="5122">
      <c r="B5122" s="4"/>
    </row>
    <row r="5123">
      <c r="B5123" s="4"/>
    </row>
    <row r="5124">
      <c r="B5124" s="4"/>
    </row>
    <row r="5125">
      <c r="B5125" s="4"/>
    </row>
    <row r="5126">
      <c r="B5126" s="4"/>
    </row>
    <row r="5127">
      <c r="B5127" s="4"/>
    </row>
    <row r="5128">
      <c r="B5128" s="4"/>
    </row>
    <row r="5129">
      <c r="B5129" s="4"/>
    </row>
    <row r="5130">
      <c r="B5130" s="4"/>
    </row>
    <row r="5131">
      <c r="B5131" s="4"/>
    </row>
    <row r="5132">
      <c r="B5132" s="4"/>
    </row>
    <row r="5133">
      <c r="B5133" s="4"/>
    </row>
    <row r="5134">
      <c r="B5134" s="4"/>
    </row>
    <row r="5135">
      <c r="B5135" s="4"/>
    </row>
    <row r="5136">
      <c r="B5136" s="4"/>
    </row>
    <row r="5137">
      <c r="B5137" s="4"/>
    </row>
    <row r="5138">
      <c r="B5138" s="4"/>
    </row>
    <row r="5139">
      <c r="B5139" s="4"/>
    </row>
    <row r="5140">
      <c r="B5140" s="4"/>
    </row>
    <row r="5141">
      <c r="B5141" s="4"/>
    </row>
    <row r="5142">
      <c r="B5142" s="4"/>
    </row>
    <row r="5143">
      <c r="B5143" s="4"/>
    </row>
    <row r="5144">
      <c r="B5144" s="4"/>
    </row>
    <row r="5145">
      <c r="B5145" s="4"/>
    </row>
    <row r="5146">
      <c r="B5146" s="4"/>
    </row>
    <row r="5147">
      <c r="B5147" s="4"/>
    </row>
    <row r="5148">
      <c r="B5148" s="4"/>
    </row>
    <row r="5149">
      <c r="B5149" s="4"/>
    </row>
    <row r="5150">
      <c r="B5150" s="4"/>
    </row>
    <row r="5151">
      <c r="B5151" s="4"/>
    </row>
    <row r="5152">
      <c r="B5152" s="4"/>
    </row>
    <row r="5153">
      <c r="B5153" s="4"/>
    </row>
    <row r="5154">
      <c r="B5154" s="4"/>
    </row>
    <row r="5155">
      <c r="B5155" s="4"/>
    </row>
    <row r="5156">
      <c r="B5156" s="4"/>
    </row>
    <row r="5157">
      <c r="B5157" s="4"/>
    </row>
    <row r="5158">
      <c r="B5158" s="4"/>
    </row>
    <row r="5159">
      <c r="B5159" s="4"/>
    </row>
    <row r="5160">
      <c r="B5160" s="4"/>
    </row>
    <row r="5161">
      <c r="B5161" s="4"/>
    </row>
    <row r="5162">
      <c r="B5162" s="4"/>
    </row>
    <row r="5163">
      <c r="B5163" s="4"/>
    </row>
    <row r="5164">
      <c r="B5164" s="4"/>
    </row>
    <row r="5165">
      <c r="B5165" s="4"/>
    </row>
    <row r="5166">
      <c r="B5166" s="4"/>
    </row>
    <row r="5167">
      <c r="B5167" s="4"/>
    </row>
    <row r="5168">
      <c r="B5168" s="4"/>
    </row>
    <row r="5169">
      <c r="B5169" s="4"/>
    </row>
    <row r="5170">
      <c r="B5170" s="4"/>
    </row>
    <row r="5171">
      <c r="B5171" s="4"/>
    </row>
    <row r="5172">
      <c r="B5172" s="4"/>
    </row>
    <row r="5173">
      <c r="B5173" s="4"/>
    </row>
    <row r="5174">
      <c r="B5174" s="4"/>
    </row>
    <row r="5175">
      <c r="B5175" s="4"/>
    </row>
    <row r="5176">
      <c r="B5176" s="4"/>
    </row>
    <row r="5177">
      <c r="B5177" s="4"/>
    </row>
    <row r="5178">
      <c r="B5178" s="4"/>
    </row>
    <row r="5179">
      <c r="B5179" s="4"/>
    </row>
    <row r="5180">
      <c r="B5180" s="4"/>
    </row>
    <row r="5181">
      <c r="B5181" s="4"/>
    </row>
    <row r="5182">
      <c r="B5182" s="4"/>
    </row>
    <row r="5183">
      <c r="B5183" s="4"/>
    </row>
    <row r="5184">
      <c r="B5184" s="4"/>
    </row>
    <row r="5185">
      <c r="B5185" s="4"/>
    </row>
    <row r="5186">
      <c r="B5186" s="4"/>
    </row>
    <row r="5187">
      <c r="B5187" s="4"/>
    </row>
    <row r="5188">
      <c r="B5188" s="4"/>
    </row>
    <row r="5189">
      <c r="B5189" s="4"/>
    </row>
    <row r="5190">
      <c r="B5190" s="4"/>
    </row>
    <row r="5191">
      <c r="B5191" s="4"/>
    </row>
    <row r="5192">
      <c r="B5192" s="4"/>
    </row>
    <row r="5193">
      <c r="B5193" s="4"/>
    </row>
    <row r="5194">
      <c r="B5194" s="4"/>
    </row>
    <row r="5195">
      <c r="B5195" s="4"/>
    </row>
    <row r="5196">
      <c r="B5196" s="4"/>
    </row>
    <row r="5197">
      <c r="B5197" s="4"/>
    </row>
    <row r="5198">
      <c r="B5198" s="4"/>
    </row>
    <row r="5199">
      <c r="B5199" s="4"/>
    </row>
    <row r="5200">
      <c r="B5200" s="4"/>
    </row>
    <row r="5201">
      <c r="B5201" s="4"/>
    </row>
    <row r="5202">
      <c r="B5202" s="4"/>
    </row>
    <row r="5203">
      <c r="B5203" s="4"/>
    </row>
    <row r="5204">
      <c r="B5204" s="4"/>
    </row>
    <row r="5205">
      <c r="B5205" s="4"/>
    </row>
    <row r="5206">
      <c r="B5206" s="4"/>
    </row>
    <row r="5207">
      <c r="B5207" s="4"/>
    </row>
    <row r="5208">
      <c r="B5208" s="4"/>
    </row>
    <row r="5209">
      <c r="B5209" s="4"/>
    </row>
    <row r="5210">
      <c r="B5210" s="4"/>
    </row>
    <row r="5211">
      <c r="B5211" s="4"/>
    </row>
    <row r="5212">
      <c r="B5212" s="4"/>
    </row>
    <row r="5213">
      <c r="B5213" s="4"/>
    </row>
    <row r="5214">
      <c r="B5214" s="4"/>
    </row>
    <row r="5215">
      <c r="B5215" s="4"/>
    </row>
    <row r="5216">
      <c r="B5216" s="4"/>
    </row>
    <row r="5217">
      <c r="B5217" s="4"/>
    </row>
    <row r="5218">
      <c r="B5218" s="4"/>
    </row>
    <row r="5219">
      <c r="B5219" s="4"/>
    </row>
    <row r="5220">
      <c r="B5220" s="4"/>
    </row>
    <row r="5221">
      <c r="B5221" s="4"/>
    </row>
    <row r="5222">
      <c r="B5222" s="4"/>
    </row>
    <row r="5223">
      <c r="B5223" s="4"/>
    </row>
    <row r="5224">
      <c r="B5224" s="4"/>
    </row>
    <row r="5225">
      <c r="B5225" s="4"/>
    </row>
    <row r="5226">
      <c r="B5226" s="4"/>
    </row>
    <row r="5227">
      <c r="B5227" s="4"/>
    </row>
    <row r="5228">
      <c r="B5228" s="4"/>
    </row>
    <row r="5229">
      <c r="B5229" s="4"/>
    </row>
    <row r="5230">
      <c r="B5230" s="4"/>
    </row>
    <row r="5231">
      <c r="B5231" s="4"/>
    </row>
    <row r="5232">
      <c r="B5232" s="4"/>
    </row>
    <row r="5233">
      <c r="B5233" s="4"/>
    </row>
    <row r="5234">
      <c r="B5234" s="4"/>
    </row>
    <row r="5235">
      <c r="B5235" s="4"/>
    </row>
    <row r="5236">
      <c r="B5236" s="4"/>
    </row>
    <row r="5237">
      <c r="B5237" s="4"/>
    </row>
    <row r="5238">
      <c r="B5238" s="4"/>
    </row>
    <row r="5239">
      <c r="B5239" s="4"/>
    </row>
    <row r="5240">
      <c r="B5240" s="4"/>
    </row>
    <row r="5241">
      <c r="B5241" s="4"/>
    </row>
    <row r="5242">
      <c r="B5242" s="4"/>
    </row>
    <row r="5243">
      <c r="B5243" s="4"/>
    </row>
    <row r="5244">
      <c r="B5244" s="4"/>
    </row>
    <row r="5245">
      <c r="B5245" s="4"/>
    </row>
    <row r="5246">
      <c r="B5246" s="4"/>
    </row>
    <row r="5247">
      <c r="B5247" s="4"/>
    </row>
    <row r="5248">
      <c r="B5248" s="4"/>
    </row>
    <row r="5249">
      <c r="B5249" s="4"/>
    </row>
    <row r="5250">
      <c r="B5250" s="4"/>
    </row>
    <row r="5251">
      <c r="B5251" s="4"/>
    </row>
    <row r="5252">
      <c r="B5252" s="4"/>
    </row>
    <row r="5253">
      <c r="B5253" s="4"/>
    </row>
    <row r="5254">
      <c r="B5254" s="4"/>
    </row>
    <row r="5255">
      <c r="B5255" s="4"/>
    </row>
    <row r="5256">
      <c r="B5256" s="4"/>
    </row>
    <row r="5257">
      <c r="B5257" s="4"/>
    </row>
    <row r="5258">
      <c r="B5258" s="4"/>
    </row>
    <row r="5259">
      <c r="B5259" s="4"/>
    </row>
    <row r="5260">
      <c r="B5260" s="4"/>
    </row>
    <row r="5261">
      <c r="B5261" s="4"/>
    </row>
    <row r="5262">
      <c r="B5262" s="4"/>
    </row>
    <row r="5263">
      <c r="B5263" s="4"/>
    </row>
    <row r="5264">
      <c r="B5264" s="4"/>
    </row>
    <row r="5265">
      <c r="B5265" s="4"/>
    </row>
    <row r="5266">
      <c r="B5266" s="4"/>
    </row>
    <row r="5267">
      <c r="B5267" s="4"/>
    </row>
    <row r="5268">
      <c r="B5268" s="4"/>
    </row>
    <row r="5269">
      <c r="B5269" s="4"/>
    </row>
    <row r="5270">
      <c r="B5270" s="4"/>
    </row>
    <row r="5271">
      <c r="B5271" s="4"/>
    </row>
    <row r="5272">
      <c r="B5272" s="4"/>
    </row>
    <row r="5273">
      <c r="B5273" s="4"/>
    </row>
    <row r="5274">
      <c r="B5274" s="4"/>
    </row>
    <row r="5275">
      <c r="B5275" s="4"/>
    </row>
    <row r="5276">
      <c r="B5276" s="4"/>
    </row>
    <row r="5277">
      <c r="B5277" s="4"/>
    </row>
    <row r="5278">
      <c r="B5278" s="4"/>
    </row>
    <row r="5279">
      <c r="B5279" s="4"/>
    </row>
    <row r="5280">
      <c r="B5280" s="4"/>
    </row>
    <row r="5281">
      <c r="B5281" s="4"/>
    </row>
    <row r="5282">
      <c r="B5282" s="4"/>
    </row>
    <row r="5283">
      <c r="B5283" s="4"/>
    </row>
    <row r="5284">
      <c r="B5284" s="4"/>
    </row>
    <row r="5285">
      <c r="B5285" s="4"/>
    </row>
    <row r="5286">
      <c r="B5286" s="4"/>
    </row>
    <row r="5287">
      <c r="B5287" s="4"/>
    </row>
    <row r="5288">
      <c r="B5288" s="4"/>
    </row>
    <row r="5289">
      <c r="B5289" s="4"/>
    </row>
    <row r="5290">
      <c r="B5290" s="4"/>
    </row>
    <row r="5291">
      <c r="B5291" s="4"/>
    </row>
    <row r="5292">
      <c r="B5292" s="4"/>
    </row>
    <row r="5293">
      <c r="B5293" s="4"/>
    </row>
    <row r="5294">
      <c r="B5294" s="4"/>
    </row>
    <row r="5295">
      <c r="B5295" s="4"/>
    </row>
    <row r="5296">
      <c r="B5296" s="4"/>
    </row>
    <row r="5297">
      <c r="B5297" s="4"/>
    </row>
    <row r="5298">
      <c r="B5298" s="4"/>
    </row>
    <row r="5299">
      <c r="B5299" s="4"/>
    </row>
    <row r="5300">
      <c r="B5300" s="4"/>
    </row>
    <row r="5301">
      <c r="B5301" s="4"/>
    </row>
    <row r="5302">
      <c r="B5302" s="4"/>
    </row>
    <row r="5303">
      <c r="B5303" s="4"/>
    </row>
    <row r="5304">
      <c r="B5304" s="4"/>
    </row>
    <row r="5305">
      <c r="B5305" s="4"/>
    </row>
    <row r="5306">
      <c r="B5306" s="4"/>
    </row>
    <row r="5307">
      <c r="B5307" s="4"/>
    </row>
    <row r="5308">
      <c r="B5308" s="4"/>
    </row>
    <row r="5309">
      <c r="B5309" s="4"/>
    </row>
    <row r="5310">
      <c r="B5310" s="4"/>
    </row>
    <row r="5311">
      <c r="B5311" s="4"/>
    </row>
    <row r="5312">
      <c r="B5312" s="4"/>
    </row>
    <row r="5313">
      <c r="B5313" s="4"/>
    </row>
    <row r="5314">
      <c r="B5314" s="4"/>
    </row>
    <row r="5315">
      <c r="B5315" s="4"/>
    </row>
    <row r="5316">
      <c r="B5316" s="4"/>
    </row>
    <row r="5317">
      <c r="B5317" s="4"/>
    </row>
    <row r="5318">
      <c r="B5318" s="4"/>
    </row>
    <row r="5319">
      <c r="B5319" s="4"/>
    </row>
    <row r="5320">
      <c r="B5320" s="4"/>
    </row>
    <row r="5321">
      <c r="B5321" s="4"/>
    </row>
    <row r="5322">
      <c r="B5322" s="4"/>
    </row>
    <row r="5323">
      <c r="B5323" s="4"/>
    </row>
    <row r="5324">
      <c r="B5324" s="4"/>
    </row>
    <row r="5325">
      <c r="B5325" s="4"/>
    </row>
    <row r="5326">
      <c r="B5326" s="4"/>
    </row>
    <row r="5327">
      <c r="B5327" s="4"/>
    </row>
    <row r="5328">
      <c r="B5328" s="4"/>
    </row>
    <row r="5329">
      <c r="B5329" s="4"/>
    </row>
    <row r="5330">
      <c r="B5330" s="4"/>
    </row>
    <row r="5331">
      <c r="B5331" s="4"/>
    </row>
    <row r="5332">
      <c r="B5332" s="4"/>
    </row>
    <row r="5333">
      <c r="B5333" s="4"/>
    </row>
    <row r="5334">
      <c r="B5334" s="4"/>
    </row>
    <row r="5335">
      <c r="B5335" s="4"/>
    </row>
    <row r="5336">
      <c r="B5336" s="4"/>
    </row>
    <row r="5337">
      <c r="B5337" s="4"/>
    </row>
    <row r="5338">
      <c r="B5338" s="4"/>
    </row>
    <row r="5339">
      <c r="B5339" s="4"/>
    </row>
    <row r="5340">
      <c r="B5340" s="4"/>
    </row>
    <row r="5341">
      <c r="B5341" s="4"/>
    </row>
    <row r="5342">
      <c r="B5342" s="4"/>
    </row>
    <row r="5343">
      <c r="B5343" s="4"/>
    </row>
    <row r="5344">
      <c r="B5344" s="4"/>
    </row>
    <row r="5345">
      <c r="B5345" s="4"/>
    </row>
    <row r="5346">
      <c r="B5346" s="4"/>
    </row>
    <row r="5347">
      <c r="B5347" s="4"/>
    </row>
    <row r="5348">
      <c r="B5348" s="4"/>
    </row>
    <row r="5349">
      <c r="B5349" s="4"/>
    </row>
    <row r="5350">
      <c r="B5350" s="4"/>
    </row>
    <row r="5351">
      <c r="B5351" s="4"/>
    </row>
    <row r="5352">
      <c r="B5352" s="4"/>
    </row>
    <row r="5353">
      <c r="B5353" s="4"/>
    </row>
    <row r="5354">
      <c r="B5354" s="4"/>
    </row>
    <row r="5355">
      <c r="B5355" s="4"/>
    </row>
    <row r="5356">
      <c r="B5356" s="4"/>
    </row>
    <row r="5357">
      <c r="B5357" s="4"/>
    </row>
    <row r="5358">
      <c r="B5358" s="4"/>
    </row>
    <row r="5359">
      <c r="B5359" s="4"/>
    </row>
    <row r="5360">
      <c r="B5360" s="4"/>
    </row>
    <row r="5361">
      <c r="B5361" s="4"/>
    </row>
    <row r="5362">
      <c r="B5362" s="4"/>
    </row>
    <row r="5363">
      <c r="B5363" s="4"/>
    </row>
    <row r="5364">
      <c r="B5364" s="4"/>
    </row>
    <row r="5365">
      <c r="B5365" s="4"/>
    </row>
    <row r="5366">
      <c r="B5366" s="4"/>
    </row>
    <row r="5367">
      <c r="B5367" s="4"/>
    </row>
    <row r="5368">
      <c r="B5368" s="4"/>
    </row>
    <row r="5369">
      <c r="B5369" s="4"/>
    </row>
    <row r="5370">
      <c r="B5370" s="4"/>
    </row>
    <row r="5371">
      <c r="B5371" s="4"/>
    </row>
    <row r="5372">
      <c r="B5372" s="4"/>
    </row>
    <row r="5373">
      <c r="B5373" s="4"/>
    </row>
    <row r="5374">
      <c r="B5374" s="4"/>
    </row>
    <row r="5375">
      <c r="B5375" s="4"/>
    </row>
    <row r="5376">
      <c r="B5376" s="4"/>
    </row>
    <row r="5377">
      <c r="B5377" s="4"/>
    </row>
    <row r="5378">
      <c r="B5378" s="4"/>
    </row>
    <row r="5379">
      <c r="B5379" s="4"/>
    </row>
    <row r="5380">
      <c r="B5380" s="4"/>
    </row>
    <row r="5381">
      <c r="B5381" s="4"/>
    </row>
    <row r="5382">
      <c r="B5382" s="4"/>
    </row>
    <row r="5383">
      <c r="B5383" s="4"/>
    </row>
    <row r="5384">
      <c r="B5384" s="4"/>
    </row>
    <row r="5385">
      <c r="B5385" s="4"/>
    </row>
    <row r="5386">
      <c r="B5386" s="4"/>
    </row>
    <row r="5387">
      <c r="B5387" s="4"/>
    </row>
    <row r="5388">
      <c r="B5388" s="4"/>
    </row>
    <row r="5389">
      <c r="B5389" s="4"/>
    </row>
    <row r="5390">
      <c r="B5390" s="4"/>
    </row>
    <row r="5391">
      <c r="B5391" s="4"/>
    </row>
    <row r="5392">
      <c r="B5392" s="4"/>
    </row>
    <row r="5393">
      <c r="B5393" s="4"/>
    </row>
    <row r="5394">
      <c r="B5394" s="4"/>
    </row>
    <row r="5395">
      <c r="B5395" s="4"/>
    </row>
    <row r="5396">
      <c r="B5396" s="4"/>
    </row>
    <row r="5397">
      <c r="B5397" s="4"/>
    </row>
    <row r="5398">
      <c r="B5398" s="4"/>
    </row>
    <row r="5399">
      <c r="B5399" s="4"/>
    </row>
    <row r="5400">
      <c r="B5400" s="4"/>
    </row>
    <row r="5401">
      <c r="B5401" s="4"/>
    </row>
    <row r="5402">
      <c r="B5402" s="4"/>
    </row>
    <row r="5403">
      <c r="B5403" s="4"/>
    </row>
    <row r="5404">
      <c r="B5404" s="4"/>
    </row>
    <row r="5405">
      <c r="B5405" s="4"/>
    </row>
    <row r="5406">
      <c r="B5406" s="4"/>
    </row>
    <row r="5407">
      <c r="B5407" s="4"/>
    </row>
    <row r="5408">
      <c r="B5408" s="4"/>
    </row>
    <row r="5409">
      <c r="B5409" s="4"/>
    </row>
    <row r="5410">
      <c r="B5410" s="4"/>
    </row>
    <row r="5411">
      <c r="B5411" s="4"/>
    </row>
    <row r="5412">
      <c r="B5412" s="4"/>
    </row>
    <row r="5413">
      <c r="B5413" s="4"/>
    </row>
    <row r="5414">
      <c r="B5414" s="4"/>
    </row>
    <row r="5415">
      <c r="B5415" s="4"/>
    </row>
    <row r="5416">
      <c r="B5416" s="4"/>
    </row>
    <row r="5417">
      <c r="B5417" s="4"/>
    </row>
    <row r="5418">
      <c r="B5418" s="4"/>
    </row>
    <row r="5419">
      <c r="B5419" s="4"/>
    </row>
    <row r="5420">
      <c r="B5420" s="4"/>
    </row>
    <row r="5421">
      <c r="B5421" s="4"/>
    </row>
    <row r="5422">
      <c r="B5422" s="4"/>
    </row>
    <row r="5423">
      <c r="B5423" s="4"/>
    </row>
    <row r="5424">
      <c r="B5424" s="4"/>
    </row>
    <row r="5425">
      <c r="B5425" s="4"/>
    </row>
    <row r="5426">
      <c r="B5426" s="4"/>
    </row>
    <row r="5427">
      <c r="B5427" s="4"/>
    </row>
    <row r="5428">
      <c r="B5428" s="4"/>
    </row>
    <row r="5429">
      <c r="B5429" s="4"/>
    </row>
    <row r="5430">
      <c r="B5430" s="4"/>
    </row>
    <row r="5431">
      <c r="B5431" s="4"/>
    </row>
    <row r="5432">
      <c r="B5432" s="4"/>
    </row>
    <row r="5433">
      <c r="B5433" s="4"/>
    </row>
    <row r="5434">
      <c r="B5434" s="4"/>
    </row>
    <row r="5435">
      <c r="B5435" s="4"/>
    </row>
    <row r="5436">
      <c r="B5436" s="4"/>
    </row>
    <row r="5437">
      <c r="B5437" s="4"/>
    </row>
    <row r="5438">
      <c r="B5438" s="4"/>
    </row>
    <row r="5439">
      <c r="B5439" s="4"/>
    </row>
    <row r="5440">
      <c r="B5440" s="4"/>
    </row>
    <row r="5441">
      <c r="B5441" s="4"/>
    </row>
    <row r="5442">
      <c r="B5442" s="4"/>
    </row>
    <row r="5443">
      <c r="B5443" s="4"/>
    </row>
    <row r="5444">
      <c r="B5444" s="4"/>
    </row>
    <row r="5445">
      <c r="B5445" s="4"/>
    </row>
    <row r="5446">
      <c r="B5446" s="4"/>
    </row>
    <row r="5447">
      <c r="B5447" s="4"/>
    </row>
    <row r="5448">
      <c r="B5448" s="4"/>
    </row>
    <row r="5449">
      <c r="B5449" s="4"/>
    </row>
    <row r="5450">
      <c r="B5450" s="4"/>
    </row>
    <row r="5451">
      <c r="B5451" s="4"/>
    </row>
    <row r="5452">
      <c r="B5452" s="4"/>
    </row>
    <row r="5453">
      <c r="B5453" s="4"/>
    </row>
    <row r="5454">
      <c r="B5454" s="4"/>
    </row>
    <row r="5455">
      <c r="B5455" s="4"/>
    </row>
    <row r="5456">
      <c r="B5456" s="4"/>
    </row>
    <row r="5457">
      <c r="B5457" s="4"/>
    </row>
    <row r="5458">
      <c r="B5458" s="4"/>
    </row>
    <row r="5459">
      <c r="B5459" s="4"/>
    </row>
    <row r="5460">
      <c r="B5460" s="4"/>
    </row>
    <row r="5461">
      <c r="B5461" s="4"/>
    </row>
    <row r="5462">
      <c r="B5462" s="4"/>
    </row>
    <row r="5463">
      <c r="B5463" s="4"/>
    </row>
    <row r="5464">
      <c r="B5464" s="4"/>
    </row>
    <row r="5465">
      <c r="B5465" s="4"/>
    </row>
    <row r="5466">
      <c r="B5466" s="4"/>
    </row>
    <row r="5467">
      <c r="B5467" s="4"/>
    </row>
    <row r="5468">
      <c r="B5468" s="4"/>
    </row>
    <row r="5469">
      <c r="B5469" s="4"/>
    </row>
    <row r="5470">
      <c r="B5470" s="4"/>
    </row>
    <row r="5471">
      <c r="B5471" s="4"/>
    </row>
    <row r="5472">
      <c r="B5472" s="4"/>
    </row>
    <row r="5473">
      <c r="B5473" s="4"/>
    </row>
    <row r="5474">
      <c r="B5474" s="4"/>
    </row>
    <row r="5475">
      <c r="B5475" s="4"/>
    </row>
    <row r="5476">
      <c r="B5476" s="4"/>
    </row>
    <row r="5477">
      <c r="B5477" s="4"/>
    </row>
    <row r="5478">
      <c r="B5478" s="4"/>
    </row>
    <row r="5479">
      <c r="B5479" s="4"/>
    </row>
    <row r="5480">
      <c r="B5480" s="4"/>
    </row>
    <row r="5481">
      <c r="B5481" s="4"/>
    </row>
    <row r="5482">
      <c r="B5482" s="4"/>
    </row>
    <row r="5483">
      <c r="B5483" s="4"/>
    </row>
    <row r="5484">
      <c r="B5484" s="4"/>
    </row>
    <row r="5485">
      <c r="B5485" s="4"/>
    </row>
    <row r="5486">
      <c r="B5486" s="4"/>
    </row>
    <row r="5487">
      <c r="B5487" s="4"/>
    </row>
    <row r="5488">
      <c r="B5488" s="4"/>
    </row>
    <row r="5489">
      <c r="B5489" s="4"/>
    </row>
    <row r="5490">
      <c r="B5490" s="4"/>
    </row>
    <row r="5491">
      <c r="B5491" s="4"/>
    </row>
    <row r="5492">
      <c r="B5492" s="4"/>
    </row>
    <row r="5493">
      <c r="B5493" s="4"/>
    </row>
    <row r="5494">
      <c r="B5494" s="4"/>
    </row>
    <row r="5495">
      <c r="B5495" s="4"/>
    </row>
    <row r="5496">
      <c r="B5496" s="4"/>
    </row>
    <row r="5497">
      <c r="B5497" s="4"/>
    </row>
    <row r="5498">
      <c r="B5498" s="4"/>
    </row>
    <row r="5499">
      <c r="B5499" s="4"/>
    </row>
    <row r="5500">
      <c r="B5500" s="4"/>
    </row>
    <row r="5501">
      <c r="B5501" s="4"/>
    </row>
    <row r="5502">
      <c r="B5502" s="4"/>
    </row>
    <row r="5503">
      <c r="B5503" s="4"/>
    </row>
    <row r="5504">
      <c r="B5504" s="4"/>
    </row>
    <row r="5505">
      <c r="B5505" s="4"/>
    </row>
    <row r="5506">
      <c r="B5506" s="4"/>
    </row>
    <row r="5507">
      <c r="B5507" s="4"/>
    </row>
    <row r="5508">
      <c r="B5508" s="4"/>
    </row>
    <row r="5509">
      <c r="B5509" s="4"/>
    </row>
    <row r="5510">
      <c r="B5510" s="4"/>
    </row>
    <row r="5511">
      <c r="B5511" s="4"/>
    </row>
    <row r="5512">
      <c r="B5512" s="4"/>
    </row>
    <row r="5513">
      <c r="B5513" s="4"/>
    </row>
    <row r="5514">
      <c r="B5514" s="4"/>
    </row>
    <row r="5515">
      <c r="B5515" s="4"/>
    </row>
    <row r="5516">
      <c r="B5516" s="4"/>
    </row>
    <row r="5517">
      <c r="B5517" s="4"/>
    </row>
    <row r="5518">
      <c r="B5518" s="4"/>
    </row>
    <row r="5519">
      <c r="B5519" s="4"/>
    </row>
    <row r="5520">
      <c r="B5520" s="4"/>
    </row>
    <row r="5521">
      <c r="B5521" s="4"/>
    </row>
    <row r="5522">
      <c r="B5522" s="4"/>
    </row>
    <row r="5523">
      <c r="B5523" s="4"/>
    </row>
    <row r="5524">
      <c r="B5524" s="4"/>
    </row>
    <row r="5525">
      <c r="B5525" s="4"/>
    </row>
    <row r="5526">
      <c r="B5526" s="4"/>
    </row>
    <row r="5527">
      <c r="B5527" s="4"/>
    </row>
    <row r="5528">
      <c r="B5528" s="4"/>
    </row>
    <row r="5529">
      <c r="B5529" s="4"/>
    </row>
    <row r="5530">
      <c r="B5530" s="4"/>
    </row>
    <row r="5531">
      <c r="B5531" s="4"/>
    </row>
    <row r="5532">
      <c r="B5532" s="4"/>
    </row>
    <row r="5533">
      <c r="B5533" s="4"/>
    </row>
    <row r="5534">
      <c r="B5534" s="4"/>
    </row>
    <row r="5535">
      <c r="B5535" s="4"/>
    </row>
    <row r="5536">
      <c r="B5536" s="4"/>
    </row>
    <row r="5537">
      <c r="B5537" s="4"/>
    </row>
    <row r="5538">
      <c r="B5538" s="4"/>
    </row>
    <row r="5539">
      <c r="B5539" s="4"/>
    </row>
    <row r="5540">
      <c r="B5540" s="4"/>
    </row>
    <row r="5541">
      <c r="B5541" s="4"/>
    </row>
    <row r="5542">
      <c r="B5542" s="4"/>
    </row>
    <row r="5543">
      <c r="B5543" s="4"/>
    </row>
    <row r="5544">
      <c r="B5544" s="4"/>
    </row>
    <row r="5545">
      <c r="B5545" s="4"/>
    </row>
    <row r="5546">
      <c r="B5546" s="4"/>
    </row>
    <row r="5547">
      <c r="B5547" s="4"/>
    </row>
    <row r="5548">
      <c r="B5548" s="4"/>
    </row>
    <row r="5549">
      <c r="B5549" s="4"/>
    </row>
    <row r="5550">
      <c r="B5550" s="4"/>
    </row>
    <row r="5551">
      <c r="B5551" s="4"/>
    </row>
    <row r="5552">
      <c r="B5552" s="4"/>
    </row>
    <row r="5553">
      <c r="B5553" s="4"/>
    </row>
    <row r="5554">
      <c r="B5554" s="4"/>
    </row>
    <row r="5555">
      <c r="B5555" s="4"/>
    </row>
    <row r="5556">
      <c r="B5556" s="4"/>
    </row>
    <row r="5557">
      <c r="B5557" s="4"/>
    </row>
    <row r="5558">
      <c r="B5558" s="4"/>
    </row>
    <row r="5559">
      <c r="B5559" s="4"/>
    </row>
    <row r="5560">
      <c r="B5560" s="4"/>
    </row>
    <row r="5561">
      <c r="B5561" s="4"/>
    </row>
    <row r="5562">
      <c r="B5562" s="4"/>
    </row>
    <row r="5563">
      <c r="B5563" s="4"/>
    </row>
    <row r="5564">
      <c r="B5564" s="4"/>
    </row>
    <row r="5565">
      <c r="B5565" s="4"/>
    </row>
    <row r="5566">
      <c r="B5566" s="4"/>
    </row>
    <row r="5567">
      <c r="B5567" s="4"/>
    </row>
    <row r="5568">
      <c r="B5568" s="4"/>
    </row>
    <row r="5569">
      <c r="B5569" s="4"/>
    </row>
    <row r="5570">
      <c r="B5570" s="4"/>
    </row>
    <row r="5571">
      <c r="B5571" s="4"/>
    </row>
    <row r="5572">
      <c r="B5572" s="4"/>
    </row>
    <row r="5573">
      <c r="B5573" s="4"/>
    </row>
    <row r="5574">
      <c r="B5574" s="4"/>
    </row>
    <row r="5575">
      <c r="B5575" s="4"/>
    </row>
    <row r="5576">
      <c r="B5576" s="4"/>
    </row>
    <row r="5577">
      <c r="B5577" s="4"/>
    </row>
    <row r="5578">
      <c r="B5578" s="4"/>
    </row>
    <row r="5579">
      <c r="B5579" s="4"/>
    </row>
    <row r="5580">
      <c r="B5580" s="4"/>
    </row>
    <row r="5581">
      <c r="B5581" s="4"/>
    </row>
    <row r="5582">
      <c r="B5582" s="4"/>
    </row>
    <row r="5583">
      <c r="B5583" s="4"/>
    </row>
    <row r="5584">
      <c r="B5584" s="4"/>
    </row>
    <row r="5585">
      <c r="B5585" s="4"/>
    </row>
    <row r="5586">
      <c r="B5586" s="4"/>
    </row>
    <row r="5587">
      <c r="B5587" s="4"/>
    </row>
    <row r="5588">
      <c r="B5588" s="4"/>
    </row>
    <row r="5589">
      <c r="B5589" s="4"/>
    </row>
    <row r="5590">
      <c r="B5590" s="4"/>
    </row>
    <row r="5591">
      <c r="B5591" s="4"/>
    </row>
    <row r="5592">
      <c r="B5592" s="4"/>
    </row>
    <row r="5593">
      <c r="B5593" s="4"/>
    </row>
    <row r="5594">
      <c r="B5594" s="4"/>
    </row>
    <row r="5595">
      <c r="B5595" s="4"/>
    </row>
    <row r="5596">
      <c r="B5596" s="4"/>
    </row>
    <row r="5597">
      <c r="B5597" s="4"/>
    </row>
    <row r="5598">
      <c r="B5598" s="4"/>
    </row>
    <row r="5599">
      <c r="B5599" s="4"/>
    </row>
    <row r="5600">
      <c r="B5600" s="4"/>
    </row>
    <row r="5601">
      <c r="B5601" s="4"/>
    </row>
    <row r="5602">
      <c r="B5602" s="4"/>
    </row>
    <row r="5603">
      <c r="B5603" s="4"/>
    </row>
    <row r="5604">
      <c r="B5604" s="4"/>
    </row>
    <row r="5605">
      <c r="B5605" s="4"/>
    </row>
    <row r="5606">
      <c r="B5606" s="4"/>
    </row>
    <row r="5607">
      <c r="B5607" s="4"/>
    </row>
    <row r="5608">
      <c r="B5608" s="4"/>
    </row>
    <row r="5609">
      <c r="B5609" s="4"/>
    </row>
    <row r="5610">
      <c r="B5610" s="4"/>
    </row>
    <row r="5611">
      <c r="B5611" s="4"/>
    </row>
    <row r="5612">
      <c r="B5612" s="4"/>
    </row>
    <row r="5613">
      <c r="B5613" s="4"/>
    </row>
    <row r="5614">
      <c r="B5614" s="4"/>
    </row>
    <row r="5615">
      <c r="B5615" s="4"/>
    </row>
    <row r="5616">
      <c r="B5616" s="4"/>
    </row>
    <row r="5617">
      <c r="B5617" s="4"/>
    </row>
    <row r="5618">
      <c r="B5618" s="4"/>
    </row>
    <row r="5619">
      <c r="B5619" s="4"/>
    </row>
    <row r="5620">
      <c r="B5620" s="4"/>
    </row>
    <row r="5621">
      <c r="B5621" s="4"/>
    </row>
    <row r="5622">
      <c r="B5622" s="4"/>
    </row>
    <row r="5623">
      <c r="B5623" s="4"/>
    </row>
    <row r="5624">
      <c r="B5624" s="4"/>
    </row>
    <row r="5625">
      <c r="B5625" s="4"/>
    </row>
    <row r="5626">
      <c r="B5626" s="4"/>
    </row>
    <row r="5627">
      <c r="B5627" s="4"/>
    </row>
    <row r="5628">
      <c r="B5628" s="4"/>
    </row>
    <row r="5629">
      <c r="B5629" s="4"/>
    </row>
    <row r="5630">
      <c r="B5630" s="4"/>
    </row>
    <row r="5631">
      <c r="B5631" s="4"/>
    </row>
    <row r="5632">
      <c r="B5632" s="4"/>
    </row>
    <row r="5633">
      <c r="B5633" s="4"/>
    </row>
    <row r="5634">
      <c r="B5634" s="4"/>
    </row>
    <row r="5635">
      <c r="B5635" s="4"/>
    </row>
    <row r="5636">
      <c r="B5636" s="4"/>
    </row>
    <row r="5637">
      <c r="B5637" s="4"/>
    </row>
    <row r="5638">
      <c r="B5638" s="4"/>
    </row>
    <row r="5639">
      <c r="B5639" s="4"/>
    </row>
    <row r="5640">
      <c r="B5640" s="4"/>
    </row>
    <row r="5641">
      <c r="B5641" s="4"/>
    </row>
    <row r="5642">
      <c r="B5642" s="4"/>
    </row>
    <row r="5643">
      <c r="B5643" s="4"/>
    </row>
    <row r="5644">
      <c r="B5644" s="4"/>
    </row>
    <row r="5645">
      <c r="B5645" s="4"/>
    </row>
    <row r="5646">
      <c r="B5646" s="4"/>
    </row>
    <row r="5647">
      <c r="B5647" s="4"/>
    </row>
    <row r="5648">
      <c r="B5648" s="4"/>
    </row>
    <row r="5649">
      <c r="B5649" s="4"/>
    </row>
    <row r="5650">
      <c r="B5650" s="4"/>
    </row>
    <row r="5651">
      <c r="B5651" s="4"/>
    </row>
    <row r="5652">
      <c r="B5652" s="4"/>
    </row>
    <row r="5653">
      <c r="B5653" s="4"/>
    </row>
    <row r="5654">
      <c r="B5654" s="4"/>
    </row>
    <row r="5655">
      <c r="B5655" s="4"/>
    </row>
    <row r="5656">
      <c r="B5656" s="4"/>
    </row>
    <row r="5657">
      <c r="B5657" s="4"/>
    </row>
    <row r="5658">
      <c r="B5658" s="4"/>
    </row>
    <row r="5659">
      <c r="B5659" s="4"/>
    </row>
    <row r="5660">
      <c r="B5660" s="4"/>
    </row>
    <row r="5661">
      <c r="B5661" s="4"/>
    </row>
    <row r="5662">
      <c r="B5662" s="4"/>
    </row>
    <row r="5663">
      <c r="B5663" s="4"/>
    </row>
    <row r="5664">
      <c r="B5664" s="4"/>
    </row>
    <row r="5665">
      <c r="B5665" s="4"/>
    </row>
    <row r="5666">
      <c r="B5666" s="4"/>
    </row>
    <row r="5667">
      <c r="B5667" s="4"/>
    </row>
    <row r="5668">
      <c r="B5668" s="4"/>
    </row>
    <row r="5669">
      <c r="B5669" s="4"/>
    </row>
    <row r="5670">
      <c r="B5670" s="4"/>
    </row>
    <row r="5671">
      <c r="B5671" s="4"/>
    </row>
    <row r="5672">
      <c r="B5672" s="4"/>
    </row>
    <row r="5673">
      <c r="B5673" s="4"/>
    </row>
    <row r="5674">
      <c r="B5674" s="4"/>
    </row>
    <row r="5675">
      <c r="B5675" s="4"/>
    </row>
    <row r="5676">
      <c r="B5676" s="4"/>
    </row>
    <row r="5677">
      <c r="B5677" s="4"/>
    </row>
    <row r="5678">
      <c r="B5678" s="4"/>
    </row>
    <row r="5679">
      <c r="B5679" s="4"/>
    </row>
    <row r="5680">
      <c r="B5680" s="4"/>
    </row>
    <row r="5681">
      <c r="B5681" s="4"/>
    </row>
    <row r="5682">
      <c r="B5682" s="4"/>
    </row>
    <row r="5683">
      <c r="B5683" s="4"/>
    </row>
    <row r="5684">
      <c r="B5684" s="4"/>
    </row>
    <row r="5685">
      <c r="B5685" s="4"/>
    </row>
    <row r="5686">
      <c r="B5686" s="4"/>
    </row>
    <row r="5687">
      <c r="B5687" s="4"/>
    </row>
    <row r="5688">
      <c r="B5688" s="4"/>
    </row>
    <row r="5689">
      <c r="B5689" s="4"/>
    </row>
    <row r="5690">
      <c r="B5690" s="4"/>
    </row>
    <row r="5691">
      <c r="B5691" s="4"/>
    </row>
    <row r="5692">
      <c r="B5692" s="4"/>
    </row>
    <row r="5693">
      <c r="B5693" s="4"/>
    </row>
    <row r="5694">
      <c r="B5694" s="4"/>
    </row>
    <row r="5695">
      <c r="B5695" s="4"/>
    </row>
    <row r="5696">
      <c r="B5696" s="4"/>
    </row>
    <row r="5697">
      <c r="B5697" s="4"/>
    </row>
    <row r="5698">
      <c r="B5698" s="4"/>
    </row>
    <row r="5699">
      <c r="B5699" s="4"/>
    </row>
    <row r="5700">
      <c r="B5700" s="4"/>
    </row>
    <row r="5701">
      <c r="B5701" s="4"/>
    </row>
    <row r="5702">
      <c r="B5702" s="4"/>
    </row>
    <row r="5703">
      <c r="B5703" s="4"/>
    </row>
    <row r="5704">
      <c r="B5704" s="4"/>
    </row>
    <row r="5705">
      <c r="B5705" s="4"/>
    </row>
    <row r="5706">
      <c r="B5706" s="4"/>
    </row>
    <row r="5707">
      <c r="B5707" s="4"/>
    </row>
    <row r="5708">
      <c r="B5708" s="4"/>
    </row>
    <row r="5709">
      <c r="B5709" s="4"/>
    </row>
    <row r="5710">
      <c r="B5710" s="4"/>
    </row>
    <row r="5711">
      <c r="B5711" s="4"/>
    </row>
    <row r="5712">
      <c r="B5712" s="4"/>
    </row>
    <row r="5713">
      <c r="B5713" s="4"/>
    </row>
    <row r="5714">
      <c r="B5714" s="4"/>
    </row>
    <row r="5715">
      <c r="B5715" s="4"/>
    </row>
    <row r="5716">
      <c r="B5716" s="4"/>
    </row>
    <row r="5717">
      <c r="B5717" s="4"/>
    </row>
    <row r="5718">
      <c r="B5718" s="4"/>
    </row>
    <row r="5719">
      <c r="B5719" s="4"/>
    </row>
    <row r="5720">
      <c r="B5720" s="4"/>
    </row>
    <row r="5721">
      <c r="B5721" s="4"/>
    </row>
    <row r="5722">
      <c r="B5722" s="4"/>
    </row>
    <row r="5723">
      <c r="B5723" s="4"/>
    </row>
    <row r="5724">
      <c r="B5724" s="4"/>
    </row>
    <row r="5725">
      <c r="B5725" s="4"/>
    </row>
    <row r="5726">
      <c r="B5726" s="4"/>
    </row>
    <row r="5727">
      <c r="B5727" s="4"/>
    </row>
    <row r="5728">
      <c r="B5728" s="4"/>
    </row>
    <row r="5729">
      <c r="B5729" s="4"/>
    </row>
    <row r="5730">
      <c r="B5730" s="4"/>
    </row>
    <row r="5731">
      <c r="B5731" s="4"/>
    </row>
    <row r="5732">
      <c r="B5732" s="4"/>
    </row>
    <row r="5733">
      <c r="B5733" s="4"/>
    </row>
    <row r="5734">
      <c r="B5734" s="4"/>
    </row>
    <row r="5735">
      <c r="B5735" s="4"/>
    </row>
    <row r="5736">
      <c r="B5736" s="4"/>
    </row>
    <row r="5737">
      <c r="B5737" s="4"/>
    </row>
    <row r="5738">
      <c r="B5738" s="4"/>
    </row>
    <row r="5739">
      <c r="B5739" s="4"/>
    </row>
    <row r="5740">
      <c r="B5740" s="4"/>
    </row>
    <row r="5741">
      <c r="B5741" s="4"/>
    </row>
    <row r="5742">
      <c r="B5742" s="4"/>
    </row>
    <row r="5743">
      <c r="B5743" s="4"/>
    </row>
    <row r="5744">
      <c r="B5744" s="4"/>
    </row>
    <row r="5745">
      <c r="B5745" s="4"/>
    </row>
    <row r="5746">
      <c r="B5746" s="4"/>
    </row>
    <row r="5747">
      <c r="B5747" s="4"/>
    </row>
    <row r="5748">
      <c r="B5748" s="4"/>
    </row>
    <row r="5749">
      <c r="B5749" s="4"/>
    </row>
    <row r="5750">
      <c r="B5750" s="4"/>
    </row>
    <row r="5751">
      <c r="B5751" s="4"/>
    </row>
    <row r="5752">
      <c r="B5752" s="4"/>
    </row>
    <row r="5753">
      <c r="B5753" s="4"/>
    </row>
    <row r="5754">
      <c r="B5754" s="4"/>
    </row>
    <row r="5755">
      <c r="B5755" s="4"/>
    </row>
    <row r="5756">
      <c r="B5756" s="4"/>
    </row>
    <row r="5757">
      <c r="B5757" s="4"/>
    </row>
    <row r="5758">
      <c r="B5758" s="4"/>
    </row>
    <row r="5759">
      <c r="B5759" s="4"/>
    </row>
    <row r="5760">
      <c r="B5760" s="4"/>
    </row>
    <row r="5761">
      <c r="B5761" s="4"/>
    </row>
    <row r="5762">
      <c r="B5762" s="4"/>
    </row>
    <row r="5763">
      <c r="B5763" s="4"/>
    </row>
    <row r="5764">
      <c r="B5764" s="4"/>
    </row>
    <row r="5765">
      <c r="B5765" s="4"/>
    </row>
    <row r="5766">
      <c r="B5766" s="4"/>
    </row>
    <row r="5767">
      <c r="B5767" s="4"/>
    </row>
    <row r="5768">
      <c r="B5768" s="4"/>
    </row>
    <row r="5769">
      <c r="B5769" s="4"/>
    </row>
    <row r="5770">
      <c r="B5770" s="4"/>
    </row>
    <row r="5771">
      <c r="B5771" s="4"/>
    </row>
    <row r="5772">
      <c r="B5772" s="4"/>
    </row>
    <row r="5773">
      <c r="B5773" s="4"/>
    </row>
    <row r="5774">
      <c r="B5774" s="4"/>
    </row>
    <row r="5775">
      <c r="B5775" s="4"/>
    </row>
    <row r="5776">
      <c r="B5776" s="4"/>
    </row>
    <row r="5777">
      <c r="B5777" s="4"/>
    </row>
    <row r="5778">
      <c r="B5778" s="4"/>
    </row>
    <row r="5779">
      <c r="B5779" s="4"/>
    </row>
    <row r="5780">
      <c r="B5780" s="4"/>
    </row>
    <row r="5781">
      <c r="B5781" s="4"/>
    </row>
    <row r="5782">
      <c r="B5782" s="4"/>
    </row>
    <row r="5783">
      <c r="B5783" s="4"/>
    </row>
    <row r="5784">
      <c r="B5784" s="4"/>
    </row>
    <row r="5785">
      <c r="B5785" s="4"/>
    </row>
    <row r="5786">
      <c r="B5786" s="4"/>
    </row>
    <row r="5787">
      <c r="B5787" s="4"/>
    </row>
    <row r="5788">
      <c r="B5788" s="4"/>
    </row>
    <row r="5789">
      <c r="B5789" s="4"/>
    </row>
    <row r="5790">
      <c r="B5790" s="4"/>
    </row>
    <row r="5791">
      <c r="B5791" s="4"/>
    </row>
    <row r="5792">
      <c r="B5792" s="4"/>
    </row>
    <row r="5793">
      <c r="B5793" s="4"/>
    </row>
    <row r="5794">
      <c r="B5794" s="4"/>
    </row>
    <row r="5795">
      <c r="B5795" s="4"/>
    </row>
    <row r="5796">
      <c r="B5796" s="4"/>
    </row>
    <row r="5797">
      <c r="B5797" s="4"/>
    </row>
    <row r="5798">
      <c r="B5798" s="4"/>
    </row>
    <row r="5799">
      <c r="B5799" s="4"/>
    </row>
    <row r="5800">
      <c r="B5800" s="4"/>
    </row>
    <row r="5801">
      <c r="B5801" s="4"/>
    </row>
    <row r="5802">
      <c r="B5802" s="4"/>
    </row>
    <row r="5803">
      <c r="B5803" s="4"/>
    </row>
    <row r="5804">
      <c r="B5804" s="4"/>
    </row>
    <row r="5805">
      <c r="B5805" s="4"/>
    </row>
    <row r="5806">
      <c r="B5806" s="4"/>
    </row>
    <row r="5807">
      <c r="B5807" s="4"/>
    </row>
    <row r="5808">
      <c r="B5808" s="4"/>
    </row>
    <row r="5809">
      <c r="B5809" s="4"/>
    </row>
    <row r="5810">
      <c r="B5810" s="4"/>
    </row>
    <row r="5811">
      <c r="B5811" s="4"/>
    </row>
    <row r="5812">
      <c r="B5812" s="4"/>
    </row>
    <row r="5813">
      <c r="B5813" s="4"/>
    </row>
    <row r="5814">
      <c r="B5814" s="4"/>
    </row>
    <row r="5815">
      <c r="B5815" s="4"/>
    </row>
    <row r="5816">
      <c r="B5816" s="4"/>
    </row>
    <row r="5817">
      <c r="B5817" s="4"/>
    </row>
    <row r="5818">
      <c r="B5818" s="4"/>
    </row>
    <row r="5819">
      <c r="B5819" s="4"/>
    </row>
    <row r="5820">
      <c r="B5820" s="4"/>
    </row>
    <row r="5821">
      <c r="B5821" s="4"/>
    </row>
    <row r="5822">
      <c r="B5822" s="4"/>
    </row>
    <row r="5823">
      <c r="B5823" s="4"/>
    </row>
    <row r="5824">
      <c r="B5824" s="4"/>
    </row>
    <row r="5825">
      <c r="B5825" s="4"/>
    </row>
    <row r="5826">
      <c r="B5826" s="4"/>
    </row>
    <row r="5827">
      <c r="B5827" s="4"/>
    </row>
    <row r="5828">
      <c r="B5828" s="4"/>
    </row>
    <row r="5829">
      <c r="B5829" s="4"/>
    </row>
    <row r="5830">
      <c r="B5830" s="4"/>
    </row>
    <row r="5831">
      <c r="B5831" s="4"/>
    </row>
    <row r="5832">
      <c r="B5832" s="4"/>
    </row>
    <row r="5833">
      <c r="B5833" s="4"/>
    </row>
    <row r="5834">
      <c r="B5834" s="4"/>
    </row>
    <row r="5835">
      <c r="B5835" s="4"/>
    </row>
    <row r="5836">
      <c r="B5836" s="4"/>
    </row>
    <row r="5837">
      <c r="B5837" s="4"/>
    </row>
    <row r="5838">
      <c r="B5838" s="4"/>
    </row>
    <row r="5839">
      <c r="B5839" s="4"/>
    </row>
    <row r="5840">
      <c r="B5840" s="4"/>
    </row>
    <row r="5841">
      <c r="B5841" s="4"/>
    </row>
    <row r="5842">
      <c r="B5842" s="4"/>
    </row>
    <row r="5843">
      <c r="B5843" s="4"/>
    </row>
    <row r="5844">
      <c r="B5844" s="4"/>
    </row>
    <row r="5845">
      <c r="B5845" s="4"/>
    </row>
    <row r="5846">
      <c r="B5846" s="4"/>
    </row>
    <row r="5847">
      <c r="B5847" s="4"/>
    </row>
    <row r="5848">
      <c r="B5848" s="4"/>
    </row>
    <row r="5849">
      <c r="B5849" s="4"/>
    </row>
    <row r="5850">
      <c r="B5850" s="4"/>
    </row>
    <row r="5851">
      <c r="B5851" s="4"/>
    </row>
    <row r="5852">
      <c r="B5852" s="4"/>
    </row>
    <row r="5853">
      <c r="B5853" s="4"/>
    </row>
    <row r="5854">
      <c r="B5854" s="4"/>
    </row>
    <row r="5855">
      <c r="B5855" s="4"/>
    </row>
    <row r="5856">
      <c r="B5856" s="4"/>
    </row>
    <row r="5857">
      <c r="B5857" s="4"/>
    </row>
    <row r="5858">
      <c r="B5858" s="4"/>
    </row>
    <row r="5859">
      <c r="B5859" s="4"/>
    </row>
    <row r="5860">
      <c r="B5860" s="4"/>
    </row>
    <row r="5861">
      <c r="B5861" s="4"/>
    </row>
    <row r="5862">
      <c r="B5862" s="4"/>
    </row>
    <row r="5863">
      <c r="B5863" s="4"/>
    </row>
    <row r="5864">
      <c r="B5864" s="4"/>
    </row>
    <row r="5865">
      <c r="B5865" s="4"/>
    </row>
    <row r="5866">
      <c r="B5866" s="4"/>
    </row>
    <row r="5867">
      <c r="B5867" s="4"/>
    </row>
    <row r="5868">
      <c r="B5868" s="4"/>
    </row>
    <row r="5869">
      <c r="B5869" s="4"/>
    </row>
    <row r="5870">
      <c r="B5870" s="4"/>
    </row>
    <row r="5871">
      <c r="B5871" s="4"/>
    </row>
    <row r="5872">
      <c r="B5872" s="4"/>
    </row>
    <row r="5873">
      <c r="B5873" s="4"/>
    </row>
    <row r="5874">
      <c r="B5874" s="4"/>
    </row>
    <row r="5875">
      <c r="B5875" s="4"/>
    </row>
    <row r="5876">
      <c r="B5876" s="4"/>
    </row>
    <row r="5877">
      <c r="B5877" s="4"/>
    </row>
    <row r="5878">
      <c r="B5878" s="4"/>
    </row>
    <row r="5879">
      <c r="B5879" s="4"/>
    </row>
    <row r="5880">
      <c r="B5880" s="4"/>
    </row>
    <row r="5881">
      <c r="B5881" s="4"/>
    </row>
    <row r="5882">
      <c r="B5882" s="4"/>
    </row>
    <row r="5883">
      <c r="B5883" s="4"/>
    </row>
    <row r="5884">
      <c r="B5884" s="4"/>
    </row>
    <row r="5885">
      <c r="B5885" s="4"/>
    </row>
    <row r="5886">
      <c r="B5886" s="4"/>
    </row>
    <row r="5887">
      <c r="B5887" s="4"/>
    </row>
    <row r="5888">
      <c r="B5888" s="4"/>
    </row>
    <row r="5889">
      <c r="B5889" s="4"/>
    </row>
    <row r="5890">
      <c r="B5890" s="4"/>
    </row>
    <row r="5891">
      <c r="B5891" s="4"/>
    </row>
    <row r="5892">
      <c r="B5892" s="4"/>
    </row>
    <row r="5893">
      <c r="B5893" s="4"/>
    </row>
    <row r="5894">
      <c r="B5894" s="4"/>
    </row>
    <row r="5895">
      <c r="B5895" s="4"/>
    </row>
    <row r="5896">
      <c r="B5896" s="4"/>
    </row>
    <row r="5897">
      <c r="B5897" s="4"/>
    </row>
    <row r="5898">
      <c r="B5898" s="4"/>
    </row>
    <row r="5899">
      <c r="B5899" s="4"/>
    </row>
    <row r="5900">
      <c r="B5900" s="4"/>
    </row>
    <row r="5901">
      <c r="B5901" s="4"/>
    </row>
    <row r="5902">
      <c r="B5902" s="4"/>
    </row>
    <row r="5903">
      <c r="B5903" s="4"/>
    </row>
    <row r="5904">
      <c r="B5904" s="4"/>
    </row>
    <row r="5905">
      <c r="B5905" s="4"/>
    </row>
    <row r="5906">
      <c r="B5906" s="4"/>
    </row>
    <row r="5907">
      <c r="B5907" s="4"/>
    </row>
    <row r="5908">
      <c r="B5908" s="4"/>
    </row>
    <row r="5909">
      <c r="B5909" s="4"/>
    </row>
    <row r="5910">
      <c r="B5910" s="4"/>
    </row>
    <row r="5911">
      <c r="B5911" s="4"/>
    </row>
    <row r="5912">
      <c r="B5912" s="4"/>
    </row>
    <row r="5913">
      <c r="B5913" s="4"/>
    </row>
    <row r="5914">
      <c r="B5914" s="4"/>
    </row>
    <row r="5915">
      <c r="B5915" s="4"/>
    </row>
    <row r="5916">
      <c r="B5916" s="4"/>
    </row>
    <row r="5917">
      <c r="B5917" s="4"/>
    </row>
    <row r="5918">
      <c r="B5918" s="4"/>
    </row>
    <row r="5919">
      <c r="B5919" s="4"/>
    </row>
    <row r="5920">
      <c r="B5920" s="4"/>
    </row>
    <row r="5921">
      <c r="B5921" s="4"/>
    </row>
    <row r="5922">
      <c r="B5922" s="4"/>
    </row>
    <row r="5923">
      <c r="B5923" s="4"/>
    </row>
    <row r="5924">
      <c r="B5924" s="4"/>
    </row>
    <row r="5925">
      <c r="B5925" s="4"/>
    </row>
    <row r="5926">
      <c r="B5926" s="4"/>
    </row>
    <row r="5927">
      <c r="B5927" s="4"/>
    </row>
    <row r="5928">
      <c r="B5928" s="4"/>
    </row>
    <row r="5929">
      <c r="B5929" s="4"/>
    </row>
    <row r="5930">
      <c r="B5930" s="4"/>
    </row>
    <row r="5931">
      <c r="B5931" s="4"/>
    </row>
    <row r="5932">
      <c r="B5932" s="4"/>
    </row>
    <row r="5933">
      <c r="B5933" s="4"/>
    </row>
    <row r="5934">
      <c r="B5934" s="4"/>
    </row>
    <row r="5935">
      <c r="B5935" s="4"/>
    </row>
    <row r="5936">
      <c r="B5936" s="4"/>
    </row>
    <row r="5937">
      <c r="B5937" s="4"/>
    </row>
    <row r="5938">
      <c r="B5938" s="4"/>
    </row>
    <row r="5939">
      <c r="B5939" s="4"/>
    </row>
    <row r="5940">
      <c r="B5940" s="4"/>
    </row>
    <row r="5941">
      <c r="B5941" s="4"/>
    </row>
    <row r="5942">
      <c r="B5942" s="4"/>
    </row>
    <row r="5943">
      <c r="B5943" s="4"/>
    </row>
    <row r="5944">
      <c r="B5944" s="4"/>
    </row>
    <row r="5945">
      <c r="B5945" s="4"/>
    </row>
    <row r="5946">
      <c r="B5946" s="4"/>
    </row>
    <row r="5947">
      <c r="B5947" s="4"/>
    </row>
    <row r="5948">
      <c r="B5948" s="4"/>
    </row>
    <row r="5949">
      <c r="B5949" s="4"/>
    </row>
    <row r="5950">
      <c r="B5950" s="4"/>
    </row>
    <row r="5951">
      <c r="B5951" s="4"/>
    </row>
    <row r="5952">
      <c r="B5952" s="4"/>
    </row>
    <row r="5953">
      <c r="B5953" s="4"/>
    </row>
    <row r="5954">
      <c r="B5954" s="4"/>
    </row>
    <row r="5955">
      <c r="B5955" s="4"/>
    </row>
    <row r="5956">
      <c r="B5956" s="4"/>
    </row>
    <row r="5957">
      <c r="B5957" s="4"/>
    </row>
    <row r="5958">
      <c r="B5958" s="4"/>
    </row>
    <row r="5959">
      <c r="B5959" s="4"/>
    </row>
    <row r="5960">
      <c r="B5960" s="4"/>
    </row>
    <row r="5961">
      <c r="B5961" s="4"/>
    </row>
    <row r="5962">
      <c r="B5962" s="4"/>
    </row>
    <row r="5963">
      <c r="B5963" s="4"/>
    </row>
    <row r="5964">
      <c r="B5964" s="4"/>
    </row>
    <row r="5965">
      <c r="B5965" s="4"/>
    </row>
    <row r="5966">
      <c r="B5966" s="4"/>
    </row>
    <row r="5967">
      <c r="B5967" s="4"/>
    </row>
    <row r="5968">
      <c r="B5968" s="4"/>
    </row>
    <row r="5969">
      <c r="B5969" s="4"/>
    </row>
    <row r="5970">
      <c r="B5970" s="4"/>
    </row>
    <row r="5971">
      <c r="B5971" s="4"/>
    </row>
    <row r="5972">
      <c r="B5972" s="4"/>
    </row>
    <row r="5973">
      <c r="B5973" s="4"/>
    </row>
    <row r="5974">
      <c r="B5974" s="4"/>
    </row>
    <row r="5975">
      <c r="B5975" s="4"/>
    </row>
    <row r="5976">
      <c r="B5976" s="4"/>
    </row>
    <row r="5977">
      <c r="B5977" s="4"/>
    </row>
    <row r="5978">
      <c r="B5978" s="4"/>
    </row>
    <row r="5979">
      <c r="B5979" s="4"/>
    </row>
    <row r="5980">
      <c r="B5980" s="4"/>
    </row>
    <row r="5981">
      <c r="B5981" s="4"/>
    </row>
    <row r="5982">
      <c r="B5982" s="4"/>
    </row>
    <row r="5983">
      <c r="B5983" s="4"/>
    </row>
    <row r="5984">
      <c r="B5984" s="4"/>
    </row>
    <row r="5985">
      <c r="B5985" s="4"/>
    </row>
    <row r="5986">
      <c r="B5986" s="4"/>
    </row>
    <row r="5987">
      <c r="B5987" s="4"/>
    </row>
    <row r="5988">
      <c r="B5988" s="4"/>
    </row>
    <row r="5989">
      <c r="B5989" s="4"/>
    </row>
    <row r="5990">
      <c r="B5990" s="4"/>
    </row>
    <row r="5991">
      <c r="B5991" s="4"/>
    </row>
    <row r="5992">
      <c r="B5992" s="4"/>
    </row>
    <row r="5993">
      <c r="B5993" s="4"/>
    </row>
    <row r="5994">
      <c r="B5994" s="4"/>
    </row>
    <row r="5995">
      <c r="B5995" s="4"/>
    </row>
    <row r="5996">
      <c r="B5996" s="4"/>
    </row>
    <row r="5997">
      <c r="B5997" s="4"/>
    </row>
    <row r="5998">
      <c r="B5998" s="4"/>
    </row>
    <row r="5999">
      <c r="B5999" s="4"/>
    </row>
    <row r="6000">
      <c r="B6000" s="4"/>
    </row>
    <row r="6001">
      <c r="B6001" s="4"/>
    </row>
    <row r="6002">
      <c r="B6002" s="4"/>
    </row>
    <row r="6003">
      <c r="B6003" s="4"/>
    </row>
    <row r="6004">
      <c r="B6004" s="4"/>
    </row>
    <row r="6005">
      <c r="B6005" s="4"/>
    </row>
    <row r="6006">
      <c r="B6006" s="4"/>
    </row>
    <row r="6007">
      <c r="B6007" s="4"/>
    </row>
    <row r="6008">
      <c r="B6008" s="4"/>
    </row>
    <row r="6009">
      <c r="B6009" s="4"/>
    </row>
    <row r="6010">
      <c r="B6010" s="4"/>
    </row>
    <row r="6011">
      <c r="B6011" s="4"/>
    </row>
    <row r="6012">
      <c r="B6012" s="4"/>
    </row>
    <row r="6013">
      <c r="B6013" s="4"/>
    </row>
    <row r="6014">
      <c r="B6014" s="4"/>
    </row>
    <row r="6015">
      <c r="B6015" s="4"/>
    </row>
    <row r="6016">
      <c r="B6016" s="4"/>
    </row>
    <row r="6017">
      <c r="B6017" s="4"/>
    </row>
    <row r="6018">
      <c r="B6018" s="4"/>
    </row>
    <row r="6019">
      <c r="B6019" s="4"/>
    </row>
    <row r="6020">
      <c r="B6020" s="4"/>
    </row>
    <row r="6021">
      <c r="B6021" s="4"/>
    </row>
    <row r="6022">
      <c r="B6022" s="4"/>
    </row>
    <row r="6023">
      <c r="B6023" s="4"/>
    </row>
    <row r="6024">
      <c r="B6024" s="4"/>
    </row>
    <row r="6025">
      <c r="B6025" s="4"/>
    </row>
    <row r="6026">
      <c r="B6026" s="4"/>
    </row>
    <row r="6027">
      <c r="B6027" s="4"/>
    </row>
    <row r="6028">
      <c r="B6028" s="4"/>
    </row>
    <row r="6029">
      <c r="B6029" s="4"/>
    </row>
    <row r="6030">
      <c r="B6030" s="4"/>
    </row>
    <row r="6031">
      <c r="B6031" s="4"/>
    </row>
    <row r="6032">
      <c r="B6032" s="4"/>
    </row>
    <row r="6033">
      <c r="B6033" s="4"/>
    </row>
    <row r="6034">
      <c r="B6034" s="4"/>
    </row>
    <row r="6035">
      <c r="B6035" s="4"/>
    </row>
    <row r="6036">
      <c r="B6036" s="4"/>
    </row>
    <row r="6037">
      <c r="B6037" s="4"/>
    </row>
    <row r="6038">
      <c r="B6038" s="4"/>
    </row>
    <row r="6039">
      <c r="B6039" s="4"/>
    </row>
    <row r="6040">
      <c r="B6040" s="4"/>
    </row>
    <row r="6041">
      <c r="B6041" s="4"/>
    </row>
    <row r="6042">
      <c r="B6042" s="4"/>
    </row>
    <row r="6043">
      <c r="B6043" s="4"/>
    </row>
    <row r="6044">
      <c r="B6044" s="4"/>
    </row>
    <row r="6045">
      <c r="B6045" s="4"/>
    </row>
    <row r="6046">
      <c r="B6046" s="4"/>
    </row>
    <row r="6047">
      <c r="B6047" s="4"/>
    </row>
    <row r="6048">
      <c r="B6048" s="4"/>
    </row>
    <row r="6049">
      <c r="B6049" s="4"/>
    </row>
    <row r="6050">
      <c r="B6050" s="4"/>
    </row>
    <row r="6051">
      <c r="B6051" s="4"/>
    </row>
    <row r="6052">
      <c r="B6052" s="4"/>
    </row>
    <row r="6053">
      <c r="B6053" s="4"/>
    </row>
    <row r="6054">
      <c r="B6054" s="4"/>
    </row>
    <row r="6055">
      <c r="B6055" s="4"/>
    </row>
    <row r="6056">
      <c r="B6056" s="4"/>
    </row>
    <row r="6057">
      <c r="B6057" s="4"/>
    </row>
    <row r="6058">
      <c r="B6058" s="4"/>
    </row>
    <row r="6059">
      <c r="B6059" s="4"/>
    </row>
    <row r="6060">
      <c r="B6060" s="4"/>
    </row>
    <row r="6061">
      <c r="B6061" s="4"/>
    </row>
    <row r="6062">
      <c r="B6062" s="4"/>
    </row>
    <row r="6063">
      <c r="B6063" s="4"/>
    </row>
    <row r="6064">
      <c r="B6064" s="4"/>
    </row>
    <row r="6065">
      <c r="B6065" s="4"/>
    </row>
    <row r="6066">
      <c r="B6066" s="4"/>
    </row>
    <row r="6067">
      <c r="B6067" s="4"/>
    </row>
    <row r="6068">
      <c r="B6068" s="4"/>
    </row>
    <row r="6069">
      <c r="B6069" s="4"/>
    </row>
    <row r="6070">
      <c r="B6070" s="4"/>
    </row>
    <row r="6071">
      <c r="B6071" s="4"/>
    </row>
    <row r="6072">
      <c r="B6072" s="4"/>
    </row>
    <row r="6073">
      <c r="B6073" s="4"/>
    </row>
    <row r="6074">
      <c r="B6074" s="4"/>
    </row>
    <row r="6075">
      <c r="B6075" s="4"/>
    </row>
    <row r="6076">
      <c r="B6076" s="4"/>
    </row>
    <row r="6077">
      <c r="B6077" s="4"/>
    </row>
    <row r="6078">
      <c r="B6078" s="4"/>
    </row>
    <row r="6079">
      <c r="B6079" s="4"/>
    </row>
    <row r="6080">
      <c r="B6080" s="4"/>
    </row>
    <row r="6081">
      <c r="B6081" s="4"/>
    </row>
    <row r="6082">
      <c r="B6082" s="4"/>
    </row>
    <row r="6083">
      <c r="B6083" s="4"/>
    </row>
    <row r="6084">
      <c r="B6084" s="4"/>
    </row>
    <row r="6085">
      <c r="B6085" s="4"/>
    </row>
    <row r="6086">
      <c r="B6086" s="4"/>
    </row>
    <row r="6087">
      <c r="B6087" s="4"/>
    </row>
    <row r="6088">
      <c r="B6088" s="4"/>
    </row>
    <row r="6089">
      <c r="B6089" s="4"/>
    </row>
    <row r="6090">
      <c r="B6090" s="4"/>
    </row>
    <row r="6091">
      <c r="B6091" s="4"/>
    </row>
    <row r="6092">
      <c r="B6092" s="4"/>
    </row>
    <row r="6093">
      <c r="B6093" s="4"/>
    </row>
    <row r="6094">
      <c r="B6094" s="4"/>
    </row>
    <row r="6095">
      <c r="B6095" s="4"/>
    </row>
    <row r="6096">
      <c r="B6096" s="4"/>
    </row>
    <row r="6097">
      <c r="B6097" s="4"/>
    </row>
    <row r="6098">
      <c r="B6098" s="4"/>
    </row>
    <row r="6099">
      <c r="B6099" s="4"/>
    </row>
    <row r="6100">
      <c r="B6100" s="4"/>
    </row>
    <row r="6101">
      <c r="B6101" s="4"/>
    </row>
    <row r="6102">
      <c r="B6102" s="4"/>
    </row>
    <row r="6103">
      <c r="B6103" s="4"/>
    </row>
    <row r="6104">
      <c r="B6104" s="4"/>
    </row>
    <row r="6105">
      <c r="B6105" s="4"/>
    </row>
    <row r="6106">
      <c r="B6106" s="4"/>
    </row>
    <row r="6107">
      <c r="B6107" s="4"/>
    </row>
    <row r="6108">
      <c r="B6108" s="4"/>
    </row>
    <row r="6109">
      <c r="B6109" s="4"/>
    </row>
    <row r="6110">
      <c r="B6110" s="4"/>
    </row>
    <row r="6111">
      <c r="B6111" s="4"/>
    </row>
    <row r="6112">
      <c r="B6112" s="4"/>
    </row>
    <row r="6113">
      <c r="B6113" s="4"/>
    </row>
    <row r="6114">
      <c r="B6114" s="4"/>
    </row>
    <row r="6115">
      <c r="B6115" s="4"/>
    </row>
    <row r="6116">
      <c r="B6116" s="4"/>
    </row>
    <row r="6117">
      <c r="B6117" s="4"/>
    </row>
    <row r="6118">
      <c r="B6118" s="4"/>
    </row>
    <row r="6119">
      <c r="B6119" s="4"/>
    </row>
    <row r="6120">
      <c r="B6120" s="4"/>
    </row>
    <row r="6121">
      <c r="B6121" s="4"/>
    </row>
    <row r="6122">
      <c r="B6122" s="4"/>
    </row>
    <row r="6123">
      <c r="B6123" s="4"/>
    </row>
    <row r="6124">
      <c r="B6124" s="4"/>
    </row>
    <row r="6125">
      <c r="B6125" s="4"/>
    </row>
    <row r="6126">
      <c r="B6126" s="4"/>
    </row>
    <row r="6127">
      <c r="B6127" s="4"/>
    </row>
    <row r="6128">
      <c r="B6128" s="4"/>
    </row>
    <row r="6129">
      <c r="B6129" s="4"/>
    </row>
    <row r="6130">
      <c r="B6130" s="4"/>
    </row>
    <row r="6131">
      <c r="B6131" s="4"/>
    </row>
    <row r="6132">
      <c r="B6132" s="4"/>
    </row>
    <row r="6133">
      <c r="B6133" s="4"/>
    </row>
    <row r="6134">
      <c r="B6134" s="4"/>
    </row>
    <row r="6135">
      <c r="B6135" s="4"/>
    </row>
    <row r="6136">
      <c r="B6136" s="4"/>
    </row>
    <row r="6137">
      <c r="B6137" s="4"/>
    </row>
    <row r="6138">
      <c r="B6138" s="4"/>
    </row>
    <row r="6139">
      <c r="B6139" s="4"/>
    </row>
    <row r="6140">
      <c r="B6140" s="4"/>
    </row>
    <row r="6141">
      <c r="B6141" s="4"/>
    </row>
    <row r="6142">
      <c r="B6142" s="4"/>
    </row>
    <row r="6143">
      <c r="B6143" s="4"/>
    </row>
    <row r="6144">
      <c r="B6144" s="4"/>
    </row>
    <row r="6145">
      <c r="B6145" s="4"/>
    </row>
    <row r="6146">
      <c r="B6146" s="4"/>
    </row>
    <row r="6147">
      <c r="B6147" s="4"/>
    </row>
    <row r="6148">
      <c r="B6148" s="4"/>
    </row>
    <row r="6149">
      <c r="B6149" s="4"/>
    </row>
    <row r="6150">
      <c r="B6150" s="4"/>
    </row>
    <row r="6151">
      <c r="B6151" s="4"/>
    </row>
    <row r="6152">
      <c r="B6152" s="4"/>
    </row>
    <row r="6153">
      <c r="B6153" s="4"/>
    </row>
    <row r="6154">
      <c r="B6154" s="4"/>
    </row>
    <row r="6155">
      <c r="B6155" s="4"/>
    </row>
    <row r="6156">
      <c r="B6156" s="4"/>
    </row>
    <row r="6157">
      <c r="B6157" s="4"/>
    </row>
    <row r="6158">
      <c r="B6158" s="4"/>
    </row>
    <row r="6159">
      <c r="B6159" s="4"/>
    </row>
    <row r="6160">
      <c r="B6160" s="4"/>
    </row>
    <row r="6161">
      <c r="B6161" s="4"/>
    </row>
    <row r="6162">
      <c r="B6162" s="4"/>
    </row>
    <row r="6163">
      <c r="B6163" s="4"/>
    </row>
    <row r="6164">
      <c r="B6164" s="4"/>
    </row>
    <row r="6165">
      <c r="B6165" s="4"/>
    </row>
    <row r="6166">
      <c r="B6166" s="4"/>
    </row>
    <row r="6167">
      <c r="B6167" s="4"/>
    </row>
    <row r="6168">
      <c r="B6168" s="4"/>
    </row>
    <row r="6169">
      <c r="B6169" s="4"/>
    </row>
    <row r="6170">
      <c r="B6170" s="4"/>
    </row>
    <row r="6171">
      <c r="B6171" s="4"/>
    </row>
    <row r="6172">
      <c r="B6172" s="4"/>
    </row>
    <row r="6173">
      <c r="B6173" s="4"/>
    </row>
    <row r="6174">
      <c r="B6174" s="4"/>
    </row>
    <row r="6175">
      <c r="B6175" s="4"/>
    </row>
    <row r="6176">
      <c r="B6176" s="4"/>
    </row>
    <row r="6177">
      <c r="B6177" s="4"/>
    </row>
    <row r="6178">
      <c r="B6178" s="4"/>
    </row>
    <row r="6179">
      <c r="B6179" s="4"/>
    </row>
    <row r="6180">
      <c r="B6180" s="4"/>
    </row>
    <row r="6181">
      <c r="B6181" s="4"/>
    </row>
    <row r="6182">
      <c r="B6182" s="4"/>
    </row>
    <row r="6183">
      <c r="B6183" s="4"/>
    </row>
    <row r="6184">
      <c r="B6184" s="4"/>
    </row>
    <row r="6185">
      <c r="B6185" s="4"/>
    </row>
    <row r="6186">
      <c r="B6186" s="4"/>
    </row>
    <row r="6187">
      <c r="B6187" s="4"/>
    </row>
    <row r="6188">
      <c r="B6188" s="4"/>
    </row>
    <row r="6189">
      <c r="B6189" s="4"/>
    </row>
    <row r="6190">
      <c r="B6190" s="4"/>
    </row>
    <row r="6191">
      <c r="B6191" s="4"/>
    </row>
    <row r="6192">
      <c r="B6192" s="4"/>
    </row>
    <row r="6193">
      <c r="B6193" s="4"/>
    </row>
    <row r="6194">
      <c r="B6194" s="4"/>
    </row>
    <row r="6195">
      <c r="B6195" s="4"/>
    </row>
    <row r="6196">
      <c r="B6196" s="4"/>
    </row>
    <row r="6197">
      <c r="B6197" s="4"/>
    </row>
    <row r="6198">
      <c r="B6198" s="4"/>
    </row>
    <row r="6199">
      <c r="B6199" s="4"/>
    </row>
    <row r="6200">
      <c r="B6200" s="4"/>
    </row>
    <row r="6201">
      <c r="B6201" s="4"/>
    </row>
    <row r="6202">
      <c r="B6202" s="4"/>
    </row>
    <row r="6203">
      <c r="B6203" s="4"/>
    </row>
    <row r="6204">
      <c r="B6204" s="4"/>
    </row>
    <row r="6205">
      <c r="B6205" s="4"/>
    </row>
    <row r="6206">
      <c r="B6206" s="4"/>
    </row>
    <row r="6207">
      <c r="B6207" s="4"/>
    </row>
    <row r="6208">
      <c r="B6208" s="4"/>
    </row>
    <row r="6209">
      <c r="B6209" s="4"/>
    </row>
    <row r="6210">
      <c r="B6210" s="4"/>
    </row>
    <row r="6211">
      <c r="B6211" s="4"/>
    </row>
    <row r="6212">
      <c r="B6212" s="4"/>
    </row>
    <row r="6213">
      <c r="B6213" s="4"/>
    </row>
    <row r="6214">
      <c r="B6214" s="4"/>
    </row>
    <row r="6215">
      <c r="B6215" s="4"/>
    </row>
    <row r="6216">
      <c r="B6216" s="4"/>
    </row>
    <row r="6217">
      <c r="B6217" s="4"/>
    </row>
    <row r="6218">
      <c r="B6218" s="4"/>
    </row>
    <row r="6219">
      <c r="B6219" s="4"/>
    </row>
    <row r="6220">
      <c r="B6220" s="4"/>
    </row>
    <row r="6221">
      <c r="B6221" s="4"/>
    </row>
    <row r="6222">
      <c r="B6222" s="4"/>
    </row>
    <row r="6223">
      <c r="B6223" s="4"/>
    </row>
    <row r="6224">
      <c r="B6224" s="4"/>
    </row>
    <row r="6225">
      <c r="B6225" s="4"/>
    </row>
    <row r="6226">
      <c r="B6226" s="4"/>
    </row>
    <row r="6227">
      <c r="B6227" s="4"/>
    </row>
    <row r="6228">
      <c r="B6228" s="4"/>
    </row>
    <row r="6229">
      <c r="B6229" s="4"/>
    </row>
    <row r="6230">
      <c r="B6230" s="4"/>
    </row>
    <row r="6231">
      <c r="B6231" s="4"/>
    </row>
    <row r="6232">
      <c r="B6232" s="4"/>
    </row>
    <row r="6233">
      <c r="B6233" s="4"/>
    </row>
    <row r="6234">
      <c r="B6234" s="4"/>
    </row>
    <row r="6235">
      <c r="B6235" s="4"/>
    </row>
    <row r="6236">
      <c r="B6236" s="4"/>
    </row>
    <row r="6237">
      <c r="B6237" s="4"/>
    </row>
    <row r="6238">
      <c r="B6238" s="4"/>
    </row>
    <row r="6239">
      <c r="B6239" s="4"/>
    </row>
    <row r="6240">
      <c r="B6240" s="4"/>
    </row>
    <row r="6241">
      <c r="B6241" s="4"/>
    </row>
    <row r="6242">
      <c r="B6242" s="4"/>
    </row>
    <row r="6243">
      <c r="B6243" s="4"/>
    </row>
    <row r="6244">
      <c r="B6244" s="4"/>
    </row>
    <row r="6245">
      <c r="B6245" s="4"/>
    </row>
    <row r="6246">
      <c r="B6246" s="4"/>
    </row>
    <row r="6247">
      <c r="B6247" s="4"/>
    </row>
    <row r="6248">
      <c r="B6248" s="4"/>
    </row>
    <row r="6249">
      <c r="B6249" s="4"/>
    </row>
    <row r="6250">
      <c r="B6250" s="4"/>
    </row>
    <row r="6251">
      <c r="B6251" s="4"/>
    </row>
    <row r="6252">
      <c r="B6252" s="4"/>
    </row>
    <row r="6253">
      <c r="B6253" s="4"/>
    </row>
    <row r="6254">
      <c r="B6254" s="4"/>
    </row>
    <row r="6255">
      <c r="B6255" s="4"/>
    </row>
    <row r="6256">
      <c r="B6256" s="4"/>
    </row>
    <row r="6257">
      <c r="B6257" s="4"/>
    </row>
    <row r="6258">
      <c r="B6258" s="4"/>
    </row>
    <row r="6259">
      <c r="B6259" s="4"/>
    </row>
    <row r="6260">
      <c r="B6260" s="4"/>
    </row>
    <row r="6261">
      <c r="B6261" s="4"/>
    </row>
    <row r="6262">
      <c r="B6262" s="4"/>
    </row>
    <row r="6263">
      <c r="B6263" s="4"/>
    </row>
    <row r="6264">
      <c r="B6264" s="4"/>
    </row>
    <row r="6265">
      <c r="B6265" s="4"/>
    </row>
    <row r="6266">
      <c r="B6266" s="4"/>
    </row>
    <row r="6267">
      <c r="B6267" s="4"/>
    </row>
    <row r="6268">
      <c r="B6268" s="4"/>
    </row>
    <row r="6269">
      <c r="B6269" s="4"/>
    </row>
    <row r="6270">
      <c r="B6270" s="4"/>
    </row>
    <row r="6271">
      <c r="B6271" s="4"/>
    </row>
    <row r="6272">
      <c r="B6272" s="4"/>
    </row>
    <row r="6273">
      <c r="B6273" s="4"/>
    </row>
    <row r="6274">
      <c r="B6274" s="4"/>
    </row>
    <row r="6275">
      <c r="B6275" s="4"/>
    </row>
    <row r="6276">
      <c r="B6276" s="4"/>
    </row>
    <row r="6277">
      <c r="B6277" s="4"/>
    </row>
    <row r="6278">
      <c r="B6278" s="4"/>
    </row>
    <row r="6279">
      <c r="B6279" s="4"/>
    </row>
    <row r="6280">
      <c r="B6280" s="4"/>
    </row>
    <row r="6281">
      <c r="B6281" s="4"/>
    </row>
    <row r="6282">
      <c r="B6282" s="4"/>
    </row>
    <row r="6283">
      <c r="B6283" s="4"/>
    </row>
    <row r="6284">
      <c r="B6284" s="4"/>
    </row>
    <row r="6285">
      <c r="B6285" s="4"/>
    </row>
    <row r="6286">
      <c r="B6286" s="4"/>
    </row>
    <row r="6287">
      <c r="B6287" s="4"/>
    </row>
    <row r="6288">
      <c r="B6288" s="4"/>
    </row>
    <row r="6289">
      <c r="B6289" s="4"/>
    </row>
    <row r="6290">
      <c r="B6290" s="4"/>
    </row>
    <row r="6291">
      <c r="B6291" s="4"/>
    </row>
    <row r="6292">
      <c r="B6292" s="4"/>
    </row>
    <row r="6293">
      <c r="B6293" s="4"/>
    </row>
    <row r="6294">
      <c r="B6294" s="4"/>
    </row>
    <row r="6295">
      <c r="B6295" s="4"/>
    </row>
    <row r="6296">
      <c r="B6296" s="4"/>
    </row>
    <row r="6297">
      <c r="B6297" s="4"/>
    </row>
    <row r="6298">
      <c r="B6298" s="4"/>
    </row>
    <row r="6299">
      <c r="B6299" s="4"/>
    </row>
    <row r="6300">
      <c r="B6300" s="4"/>
    </row>
    <row r="6301">
      <c r="B6301" s="4"/>
    </row>
    <row r="6302">
      <c r="B6302" s="4"/>
    </row>
    <row r="6303">
      <c r="B6303" s="4"/>
    </row>
    <row r="6304">
      <c r="B6304" s="4"/>
    </row>
    <row r="6305">
      <c r="B6305" s="4"/>
    </row>
    <row r="6306">
      <c r="B6306" s="4"/>
    </row>
    <row r="6307">
      <c r="B6307" s="4"/>
    </row>
    <row r="6308">
      <c r="B6308" s="4"/>
    </row>
    <row r="6309">
      <c r="B6309" s="4"/>
    </row>
    <row r="6310">
      <c r="B6310" s="4"/>
    </row>
    <row r="6311">
      <c r="B6311" s="4"/>
    </row>
    <row r="6312">
      <c r="B6312" s="4"/>
    </row>
    <row r="6313">
      <c r="B6313" s="4"/>
    </row>
    <row r="6314">
      <c r="B6314" s="4"/>
    </row>
    <row r="6315">
      <c r="B6315" s="4"/>
    </row>
    <row r="6316">
      <c r="B6316" s="4"/>
    </row>
    <row r="6317">
      <c r="B6317" s="4"/>
    </row>
    <row r="6318">
      <c r="B6318" s="4"/>
    </row>
    <row r="6319">
      <c r="B6319" s="4"/>
    </row>
    <row r="6320">
      <c r="B6320" s="4"/>
    </row>
    <row r="6321">
      <c r="B6321" s="4"/>
    </row>
    <row r="6322">
      <c r="B6322" s="4"/>
    </row>
    <row r="6323">
      <c r="B6323" s="4"/>
    </row>
    <row r="6324">
      <c r="B6324" s="4"/>
    </row>
    <row r="6325">
      <c r="B6325" s="4"/>
    </row>
    <row r="6326">
      <c r="B6326" s="4"/>
    </row>
    <row r="6327">
      <c r="B6327" s="4"/>
    </row>
    <row r="6328">
      <c r="B6328" s="4"/>
    </row>
    <row r="6329">
      <c r="B6329" s="4"/>
    </row>
    <row r="6330">
      <c r="B6330" s="4"/>
    </row>
    <row r="6331">
      <c r="B6331" s="4"/>
    </row>
    <row r="6332">
      <c r="B6332" s="4"/>
    </row>
    <row r="6333">
      <c r="B6333" s="4"/>
    </row>
    <row r="6334">
      <c r="B6334" s="4"/>
    </row>
    <row r="6335">
      <c r="B6335" s="4"/>
    </row>
    <row r="6336">
      <c r="B6336" s="4"/>
    </row>
    <row r="6337">
      <c r="B6337" s="4"/>
    </row>
    <row r="6338">
      <c r="B6338" s="4"/>
    </row>
    <row r="6339">
      <c r="B6339" s="4"/>
    </row>
    <row r="6340">
      <c r="B6340" s="4"/>
    </row>
    <row r="6341">
      <c r="B6341" s="4"/>
    </row>
    <row r="6342">
      <c r="B6342" s="4"/>
    </row>
    <row r="6343">
      <c r="B6343" s="4"/>
    </row>
    <row r="6344">
      <c r="B6344" s="4"/>
    </row>
    <row r="6345">
      <c r="B6345" s="4"/>
    </row>
    <row r="6346">
      <c r="B6346" s="4"/>
    </row>
    <row r="6347">
      <c r="B6347" s="4"/>
    </row>
    <row r="6348">
      <c r="B6348" s="4"/>
    </row>
    <row r="6349">
      <c r="B6349" s="4"/>
    </row>
    <row r="6350">
      <c r="B6350" s="4"/>
    </row>
    <row r="6351">
      <c r="B6351" s="4"/>
    </row>
    <row r="6352">
      <c r="B6352" s="4"/>
    </row>
    <row r="6353">
      <c r="B6353" s="4"/>
    </row>
    <row r="6354">
      <c r="B6354" s="4"/>
    </row>
    <row r="6355">
      <c r="B6355" s="4"/>
    </row>
    <row r="6356">
      <c r="B6356" s="4"/>
    </row>
    <row r="6357">
      <c r="B6357" s="4"/>
    </row>
    <row r="6358">
      <c r="B6358" s="4"/>
    </row>
    <row r="6359">
      <c r="B6359" s="4"/>
    </row>
    <row r="6360">
      <c r="B6360" s="4"/>
    </row>
    <row r="6361">
      <c r="B6361" s="4"/>
    </row>
    <row r="6362">
      <c r="B6362" s="4"/>
    </row>
    <row r="6363">
      <c r="B6363" s="4"/>
    </row>
    <row r="6364">
      <c r="B6364" s="4"/>
    </row>
    <row r="6365">
      <c r="B6365" s="4"/>
    </row>
    <row r="6366">
      <c r="B6366" s="4"/>
    </row>
    <row r="6367">
      <c r="B6367" s="4"/>
    </row>
    <row r="6368">
      <c r="B6368" s="4"/>
    </row>
    <row r="6369">
      <c r="B6369" s="4"/>
    </row>
    <row r="6370">
      <c r="B6370" s="4"/>
    </row>
    <row r="6371">
      <c r="B6371" s="4"/>
    </row>
    <row r="6372">
      <c r="B6372" s="4"/>
    </row>
    <row r="6373">
      <c r="B6373" s="4"/>
    </row>
    <row r="6374">
      <c r="B6374" s="4"/>
    </row>
    <row r="6375">
      <c r="B6375" s="4"/>
    </row>
    <row r="6376">
      <c r="B6376" s="4"/>
    </row>
    <row r="6377">
      <c r="B6377" s="4"/>
    </row>
    <row r="6378">
      <c r="B6378" s="4"/>
    </row>
    <row r="6379">
      <c r="B6379" s="4"/>
    </row>
    <row r="6380">
      <c r="B6380" s="4"/>
    </row>
    <row r="6381">
      <c r="B6381" s="4"/>
    </row>
    <row r="6382">
      <c r="B6382" s="4"/>
    </row>
    <row r="6383">
      <c r="B6383" s="4"/>
    </row>
    <row r="6384">
      <c r="B6384" s="4"/>
    </row>
    <row r="6385">
      <c r="B6385" s="4"/>
    </row>
    <row r="6386">
      <c r="B6386" s="4"/>
    </row>
    <row r="6387">
      <c r="B6387" s="4"/>
    </row>
    <row r="6388">
      <c r="B6388" s="4"/>
    </row>
    <row r="6389">
      <c r="B6389" s="4"/>
    </row>
    <row r="6390">
      <c r="B6390" s="4"/>
    </row>
    <row r="6391">
      <c r="B6391" s="4"/>
    </row>
    <row r="6392">
      <c r="B6392" s="4"/>
    </row>
    <row r="6393">
      <c r="B6393" s="4"/>
    </row>
    <row r="6394">
      <c r="B6394" s="4"/>
    </row>
    <row r="6395">
      <c r="B6395" s="4"/>
    </row>
    <row r="6396">
      <c r="B6396" s="4"/>
    </row>
    <row r="6397">
      <c r="B6397" s="4"/>
    </row>
    <row r="6398">
      <c r="B6398" s="4"/>
    </row>
    <row r="6399">
      <c r="B6399" s="4"/>
    </row>
    <row r="6400">
      <c r="B6400" s="4"/>
    </row>
    <row r="6401">
      <c r="B6401" s="4"/>
    </row>
    <row r="6402">
      <c r="B6402" s="4"/>
    </row>
    <row r="6403">
      <c r="B6403" s="4"/>
    </row>
    <row r="6404">
      <c r="B6404" s="4"/>
    </row>
    <row r="6405">
      <c r="B6405" s="4"/>
    </row>
    <row r="6406">
      <c r="B6406" s="4"/>
    </row>
    <row r="6407">
      <c r="B6407" s="4"/>
    </row>
    <row r="6408">
      <c r="B6408" s="4"/>
    </row>
    <row r="6409">
      <c r="B6409" s="4"/>
    </row>
    <row r="6410">
      <c r="B6410" s="4"/>
    </row>
    <row r="6411">
      <c r="B6411" s="4"/>
    </row>
    <row r="6412">
      <c r="B6412" s="4"/>
    </row>
    <row r="6413">
      <c r="B6413" s="4"/>
    </row>
    <row r="6414">
      <c r="B6414" s="4"/>
    </row>
    <row r="6415">
      <c r="B6415" s="4"/>
    </row>
    <row r="6416">
      <c r="B6416" s="4"/>
    </row>
    <row r="6417">
      <c r="B6417" s="4"/>
    </row>
    <row r="6418">
      <c r="B6418" s="4"/>
    </row>
    <row r="6419">
      <c r="B6419" s="4"/>
    </row>
    <row r="6420">
      <c r="B6420" s="4"/>
    </row>
    <row r="6421">
      <c r="B6421" s="4"/>
    </row>
    <row r="6422">
      <c r="B6422" s="4"/>
    </row>
    <row r="6423">
      <c r="B6423" s="4"/>
    </row>
    <row r="6424">
      <c r="B6424" s="4"/>
    </row>
    <row r="6425">
      <c r="B6425" s="4"/>
    </row>
    <row r="6426">
      <c r="B6426" s="4"/>
    </row>
    <row r="6427">
      <c r="B6427" s="4"/>
    </row>
    <row r="6428">
      <c r="B6428" s="4"/>
    </row>
    <row r="6429">
      <c r="B6429" s="4"/>
    </row>
    <row r="6430">
      <c r="B6430" s="4"/>
    </row>
    <row r="6431">
      <c r="B6431" s="4"/>
    </row>
    <row r="6432">
      <c r="B6432" s="4"/>
    </row>
    <row r="6433">
      <c r="B6433" s="4"/>
    </row>
    <row r="6434">
      <c r="B6434" s="4"/>
    </row>
    <row r="6435">
      <c r="B6435" s="4"/>
    </row>
    <row r="6436">
      <c r="B6436" s="4"/>
    </row>
    <row r="6437">
      <c r="B6437" s="4"/>
    </row>
    <row r="6438">
      <c r="B6438" s="4"/>
    </row>
    <row r="6439">
      <c r="B6439" s="4"/>
    </row>
    <row r="6440">
      <c r="B6440" s="4"/>
    </row>
    <row r="6441">
      <c r="B6441" s="4"/>
    </row>
    <row r="6442">
      <c r="B6442" s="4"/>
    </row>
    <row r="6443">
      <c r="B6443" s="4"/>
    </row>
    <row r="6444">
      <c r="B6444" s="4"/>
    </row>
    <row r="6445">
      <c r="B6445" s="4"/>
    </row>
    <row r="6446">
      <c r="B6446" s="4"/>
    </row>
    <row r="6447">
      <c r="B6447" s="4"/>
    </row>
    <row r="6448">
      <c r="B6448" s="4"/>
    </row>
    <row r="6449">
      <c r="B6449" s="4"/>
    </row>
    <row r="6450">
      <c r="B6450" s="4"/>
    </row>
    <row r="6451">
      <c r="B6451" s="4"/>
    </row>
    <row r="6452">
      <c r="B6452" s="4"/>
    </row>
    <row r="6453">
      <c r="B6453" s="4"/>
    </row>
    <row r="6454">
      <c r="B6454" s="4"/>
    </row>
    <row r="6455">
      <c r="B6455" s="4"/>
    </row>
    <row r="6456">
      <c r="B6456" s="4"/>
    </row>
    <row r="6457">
      <c r="B6457" s="4"/>
    </row>
    <row r="6458">
      <c r="B6458" s="4"/>
    </row>
    <row r="6459">
      <c r="B6459" s="4"/>
    </row>
    <row r="6460">
      <c r="B6460" s="4"/>
    </row>
    <row r="6461">
      <c r="B6461" s="4"/>
    </row>
    <row r="6462">
      <c r="B6462" s="4"/>
    </row>
    <row r="6463">
      <c r="B6463" s="4"/>
    </row>
    <row r="6464">
      <c r="B6464" s="4"/>
    </row>
    <row r="6465">
      <c r="B6465" s="4"/>
    </row>
    <row r="6466">
      <c r="B6466" s="4"/>
    </row>
    <row r="6467">
      <c r="B6467" s="4"/>
    </row>
    <row r="6468">
      <c r="B6468" s="4"/>
    </row>
    <row r="6469">
      <c r="B6469" s="4"/>
    </row>
    <row r="6470">
      <c r="B6470" s="4"/>
    </row>
    <row r="6471">
      <c r="B6471" s="4"/>
    </row>
    <row r="6472">
      <c r="B6472" s="4"/>
    </row>
    <row r="6473">
      <c r="B6473" s="4"/>
    </row>
    <row r="6474">
      <c r="B6474" s="4"/>
    </row>
    <row r="6475">
      <c r="B6475" s="4"/>
    </row>
    <row r="6476">
      <c r="B6476" s="4"/>
    </row>
    <row r="6477">
      <c r="B6477" s="4"/>
    </row>
    <row r="6478">
      <c r="B6478" s="4"/>
    </row>
    <row r="6479">
      <c r="B6479" s="4"/>
    </row>
    <row r="6480">
      <c r="B6480" s="4"/>
    </row>
    <row r="6481">
      <c r="B6481" s="4"/>
    </row>
    <row r="6482">
      <c r="B6482" s="4"/>
    </row>
    <row r="6483">
      <c r="B6483" s="4"/>
    </row>
    <row r="6484">
      <c r="B6484" s="4"/>
    </row>
    <row r="6485">
      <c r="B6485" s="4"/>
    </row>
    <row r="6486">
      <c r="B6486" s="4"/>
    </row>
    <row r="6487">
      <c r="B6487" s="4"/>
    </row>
    <row r="6488">
      <c r="B6488" s="4"/>
    </row>
    <row r="6489">
      <c r="B6489" s="4"/>
    </row>
    <row r="6490">
      <c r="B6490" s="4"/>
    </row>
    <row r="6491">
      <c r="B6491" s="4"/>
    </row>
    <row r="6492">
      <c r="B6492" s="4"/>
    </row>
    <row r="6493">
      <c r="B6493" s="4"/>
    </row>
    <row r="6494">
      <c r="B6494" s="4"/>
    </row>
    <row r="6495">
      <c r="B6495" s="4"/>
    </row>
    <row r="6496">
      <c r="B6496" s="4"/>
    </row>
    <row r="6497">
      <c r="B6497" s="4"/>
    </row>
    <row r="6498">
      <c r="B6498" s="4"/>
    </row>
    <row r="6499">
      <c r="B6499" s="4"/>
    </row>
    <row r="6500">
      <c r="B6500" s="4"/>
    </row>
    <row r="6501">
      <c r="B6501" s="4"/>
    </row>
    <row r="6502">
      <c r="B6502" s="4"/>
    </row>
    <row r="6503">
      <c r="B6503" s="4"/>
    </row>
    <row r="6504">
      <c r="B6504" s="4"/>
    </row>
    <row r="6505">
      <c r="B6505" s="4"/>
    </row>
    <row r="6506">
      <c r="B6506" s="4"/>
    </row>
    <row r="6507">
      <c r="B6507" s="4"/>
    </row>
    <row r="6508">
      <c r="B6508" s="4"/>
    </row>
    <row r="6509">
      <c r="B6509" s="4"/>
    </row>
    <row r="6510">
      <c r="B6510" s="4"/>
    </row>
    <row r="6511">
      <c r="B6511" s="4"/>
    </row>
    <row r="6512">
      <c r="B6512" s="4"/>
    </row>
    <row r="6513">
      <c r="B6513" s="4"/>
    </row>
    <row r="6514">
      <c r="B6514" s="4"/>
    </row>
    <row r="6515">
      <c r="B6515" s="4"/>
    </row>
    <row r="6516">
      <c r="B6516" s="4"/>
    </row>
    <row r="6517">
      <c r="B6517" s="4"/>
    </row>
    <row r="6518">
      <c r="B6518" s="4"/>
    </row>
    <row r="6519">
      <c r="B6519" s="4"/>
    </row>
    <row r="6520">
      <c r="B6520" s="4"/>
    </row>
    <row r="6521">
      <c r="B6521" s="4"/>
    </row>
    <row r="6522">
      <c r="B6522" s="4"/>
    </row>
    <row r="6523">
      <c r="B6523" s="4"/>
    </row>
    <row r="6524">
      <c r="B6524" s="4"/>
    </row>
    <row r="6525">
      <c r="B6525" s="4"/>
    </row>
    <row r="6526">
      <c r="B6526" s="4"/>
    </row>
    <row r="6527">
      <c r="B6527" s="4"/>
    </row>
    <row r="6528">
      <c r="B6528" s="4"/>
    </row>
    <row r="6529">
      <c r="B6529" s="4"/>
    </row>
    <row r="6530">
      <c r="B6530" s="4"/>
    </row>
    <row r="6531">
      <c r="B6531" s="4"/>
    </row>
    <row r="6532">
      <c r="B6532" s="4"/>
    </row>
    <row r="6533">
      <c r="B6533" s="4"/>
    </row>
    <row r="6534">
      <c r="B6534" s="4"/>
    </row>
    <row r="6535">
      <c r="B6535" s="4"/>
    </row>
    <row r="6536">
      <c r="B6536" s="4"/>
    </row>
    <row r="6537">
      <c r="B6537" s="4"/>
    </row>
    <row r="6538">
      <c r="B6538" s="4"/>
    </row>
    <row r="6539">
      <c r="B6539" s="4"/>
    </row>
    <row r="6540">
      <c r="B6540" s="4"/>
    </row>
    <row r="6541">
      <c r="B6541" s="4"/>
    </row>
    <row r="6542">
      <c r="B6542" s="4"/>
    </row>
    <row r="6543">
      <c r="B6543" s="4"/>
    </row>
    <row r="6544">
      <c r="B6544" s="4"/>
    </row>
    <row r="6545">
      <c r="B6545" s="4"/>
    </row>
    <row r="6546">
      <c r="B6546" s="4"/>
    </row>
    <row r="6547">
      <c r="B6547" s="4"/>
    </row>
    <row r="6548">
      <c r="B6548" s="4"/>
    </row>
    <row r="6549">
      <c r="B6549" s="4"/>
    </row>
    <row r="6550">
      <c r="B6550" s="4"/>
    </row>
    <row r="6551">
      <c r="B6551" s="4"/>
    </row>
    <row r="6552">
      <c r="B6552" s="4"/>
    </row>
    <row r="6553">
      <c r="B6553" s="4"/>
    </row>
    <row r="6554">
      <c r="B6554" s="4"/>
    </row>
    <row r="6555">
      <c r="B6555" s="4"/>
    </row>
    <row r="6556">
      <c r="B6556" s="4"/>
    </row>
    <row r="6557">
      <c r="B6557" s="4"/>
    </row>
    <row r="6558">
      <c r="B6558" s="4"/>
    </row>
    <row r="6559">
      <c r="B6559" s="4"/>
    </row>
    <row r="6560">
      <c r="B6560" s="4"/>
    </row>
    <row r="6561">
      <c r="B6561" s="4"/>
    </row>
    <row r="6562">
      <c r="B6562" s="4"/>
    </row>
    <row r="6563">
      <c r="B6563" s="4"/>
    </row>
    <row r="6564">
      <c r="B6564" s="4"/>
    </row>
    <row r="6565">
      <c r="B6565" s="4"/>
    </row>
    <row r="6566">
      <c r="B6566" s="4"/>
    </row>
    <row r="6567">
      <c r="B6567" s="4"/>
    </row>
    <row r="6568">
      <c r="B6568" s="4"/>
    </row>
    <row r="6569">
      <c r="B6569" s="4"/>
    </row>
    <row r="6570">
      <c r="B6570" s="4"/>
    </row>
    <row r="6571">
      <c r="B6571" s="4"/>
    </row>
    <row r="6572">
      <c r="B6572" s="4"/>
    </row>
    <row r="6573">
      <c r="B6573" s="4"/>
    </row>
    <row r="6574">
      <c r="B6574" s="4"/>
    </row>
    <row r="6575">
      <c r="B6575" s="4"/>
    </row>
    <row r="6576">
      <c r="B6576" s="4"/>
    </row>
    <row r="6577">
      <c r="B6577" s="4"/>
    </row>
    <row r="6578">
      <c r="B6578" s="4"/>
    </row>
    <row r="6579">
      <c r="B6579" s="4"/>
    </row>
    <row r="6580">
      <c r="B6580" s="4"/>
    </row>
    <row r="6581">
      <c r="B6581" s="4"/>
    </row>
    <row r="6582">
      <c r="B6582" s="4"/>
    </row>
    <row r="6583">
      <c r="B6583" s="4"/>
    </row>
    <row r="6584">
      <c r="B6584" s="4"/>
    </row>
    <row r="6585">
      <c r="B6585" s="4"/>
    </row>
    <row r="6586">
      <c r="B6586" s="4"/>
    </row>
    <row r="6587">
      <c r="B6587" s="4"/>
    </row>
    <row r="6588">
      <c r="B6588" s="4"/>
    </row>
    <row r="6589">
      <c r="B6589" s="4"/>
    </row>
    <row r="6590">
      <c r="B6590" s="4"/>
    </row>
    <row r="6591">
      <c r="B6591" s="4"/>
    </row>
    <row r="6592">
      <c r="B6592" s="4"/>
    </row>
    <row r="6593">
      <c r="B6593" s="4"/>
    </row>
    <row r="6594">
      <c r="B6594" s="4"/>
    </row>
    <row r="6595">
      <c r="B6595" s="4"/>
    </row>
    <row r="6596">
      <c r="B6596" s="4"/>
    </row>
    <row r="6597">
      <c r="B6597" s="4"/>
    </row>
    <row r="6598">
      <c r="B6598" s="4"/>
    </row>
    <row r="6599">
      <c r="B6599" s="4"/>
    </row>
    <row r="6600">
      <c r="B6600" s="4"/>
    </row>
    <row r="6601">
      <c r="B6601" s="4"/>
    </row>
    <row r="6602">
      <c r="B6602" s="4"/>
    </row>
    <row r="6603">
      <c r="B6603" s="4"/>
    </row>
    <row r="6604">
      <c r="B6604" s="4"/>
    </row>
    <row r="6605">
      <c r="B6605" s="4"/>
    </row>
    <row r="6606">
      <c r="B6606" s="4"/>
    </row>
    <row r="6607">
      <c r="B6607" s="4"/>
    </row>
    <row r="6608">
      <c r="B6608" s="4"/>
    </row>
    <row r="6609">
      <c r="B6609" s="4"/>
    </row>
    <row r="6610">
      <c r="B6610" s="4"/>
    </row>
    <row r="6611">
      <c r="B6611" s="4"/>
    </row>
    <row r="6612">
      <c r="B6612" s="4"/>
    </row>
    <row r="6613">
      <c r="B6613" s="4"/>
    </row>
    <row r="6614">
      <c r="B6614" s="4"/>
    </row>
    <row r="6615">
      <c r="B6615" s="4"/>
    </row>
    <row r="6616">
      <c r="B6616" s="4"/>
    </row>
    <row r="6617">
      <c r="B6617" s="4"/>
    </row>
    <row r="6618">
      <c r="B6618" s="4"/>
    </row>
    <row r="6619">
      <c r="B6619" s="4"/>
    </row>
    <row r="6620">
      <c r="B6620" s="4"/>
    </row>
    <row r="6621">
      <c r="B6621" s="4"/>
    </row>
    <row r="6622">
      <c r="B6622" s="4"/>
    </row>
    <row r="6623">
      <c r="B6623" s="4"/>
    </row>
    <row r="6624">
      <c r="B6624" s="4"/>
    </row>
    <row r="6625">
      <c r="B6625" s="4"/>
    </row>
    <row r="6626">
      <c r="B6626" s="4"/>
    </row>
    <row r="6627">
      <c r="B6627" s="4"/>
    </row>
    <row r="6628">
      <c r="B6628" s="4"/>
    </row>
    <row r="6629">
      <c r="B6629" s="4"/>
    </row>
    <row r="6630">
      <c r="B6630" s="4"/>
    </row>
    <row r="6631">
      <c r="B6631" s="4"/>
    </row>
    <row r="6632">
      <c r="B6632" s="4"/>
    </row>
    <row r="6633">
      <c r="B6633" s="4"/>
    </row>
    <row r="6634">
      <c r="B6634" s="4"/>
    </row>
    <row r="6635">
      <c r="B6635" s="4"/>
    </row>
    <row r="6636">
      <c r="B6636" s="4"/>
    </row>
    <row r="6637">
      <c r="B6637" s="4"/>
    </row>
    <row r="6638">
      <c r="B6638" s="4"/>
    </row>
    <row r="6639">
      <c r="B6639" s="4"/>
    </row>
    <row r="6640">
      <c r="B6640" s="4"/>
    </row>
    <row r="6641">
      <c r="B6641" s="4"/>
    </row>
    <row r="6642">
      <c r="B6642" s="4"/>
    </row>
    <row r="6643">
      <c r="B6643" s="4"/>
    </row>
    <row r="6644">
      <c r="B6644" s="4"/>
    </row>
    <row r="6645">
      <c r="B6645" s="4"/>
    </row>
    <row r="6646">
      <c r="B6646" s="4"/>
    </row>
    <row r="6647">
      <c r="B6647" s="4"/>
    </row>
    <row r="6648">
      <c r="B6648" s="4"/>
    </row>
    <row r="6649">
      <c r="B6649" s="4"/>
    </row>
    <row r="6650">
      <c r="B6650" s="4"/>
    </row>
    <row r="6651">
      <c r="B6651" s="4"/>
    </row>
    <row r="6652">
      <c r="B6652" s="4"/>
    </row>
    <row r="6653">
      <c r="B6653" s="4"/>
    </row>
    <row r="6654">
      <c r="B6654" s="4"/>
    </row>
    <row r="6655">
      <c r="B6655" s="4"/>
    </row>
    <row r="6656">
      <c r="B6656" s="4"/>
    </row>
    <row r="6657">
      <c r="B6657" s="4"/>
    </row>
    <row r="6658">
      <c r="B6658" s="4"/>
    </row>
    <row r="6659">
      <c r="B6659" s="4"/>
    </row>
    <row r="6660">
      <c r="B6660" s="4"/>
    </row>
    <row r="6661">
      <c r="B6661" s="4"/>
    </row>
    <row r="6662">
      <c r="B6662" s="4"/>
    </row>
    <row r="6663">
      <c r="B6663" s="4"/>
    </row>
    <row r="6664">
      <c r="B6664" s="4"/>
    </row>
    <row r="6665">
      <c r="B6665" s="4"/>
    </row>
    <row r="6666">
      <c r="B6666" s="4"/>
    </row>
    <row r="6667">
      <c r="B6667" s="4"/>
    </row>
    <row r="6668">
      <c r="B6668" s="4"/>
    </row>
    <row r="6669">
      <c r="B6669" s="4"/>
    </row>
    <row r="6670">
      <c r="B6670" s="4"/>
    </row>
    <row r="6671">
      <c r="B6671" s="4"/>
    </row>
    <row r="6672">
      <c r="B6672" s="4"/>
    </row>
    <row r="6673">
      <c r="B6673" s="4"/>
    </row>
    <row r="6674">
      <c r="B6674" s="4"/>
    </row>
    <row r="6675">
      <c r="B6675" s="4"/>
    </row>
    <row r="6676">
      <c r="B6676" s="4"/>
    </row>
    <row r="6677">
      <c r="B6677" s="4"/>
    </row>
    <row r="6678">
      <c r="B6678" s="4"/>
    </row>
    <row r="6679">
      <c r="B6679" s="4"/>
    </row>
    <row r="6680">
      <c r="B6680" s="4"/>
    </row>
    <row r="6681">
      <c r="B6681" s="4"/>
    </row>
    <row r="6682">
      <c r="B6682" s="4"/>
    </row>
    <row r="6683">
      <c r="B6683" s="4"/>
    </row>
    <row r="6684">
      <c r="B6684" s="4"/>
    </row>
    <row r="6685">
      <c r="B6685" s="4"/>
    </row>
    <row r="6686">
      <c r="B6686" s="4"/>
    </row>
    <row r="6687">
      <c r="B6687" s="4"/>
    </row>
    <row r="6688">
      <c r="B6688" s="4"/>
    </row>
    <row r="6689">
      <c r="B6689" s="4"/>
    </row>
    <row r="6690">
      <c r="B6690" s="4"/>
    </row>
    <row r="6691">
      <c r="B6691" s="4"/>
    </row>
    <row r="6692">
      <c r="B6692" s="4"/>
    </row>
    <row r="6693">
      <c r="B6693" s="4"/>
    </row>
    <row r="6694">
      <c r="B6694" s="4"/>
    </row>
    <row r="6695">
      <c r="B6695" s="4"/>
    </row>
    <row r="6696">
      <c r="B6696" s="4"/>
    </row>
    <row r="6697">
      <c r="B6697" s="4"/>
    </row>
    <row r="6698">
      <c r="B6698" s="4"/>
    </row>
    <row r="6699">
      <c r="B6699" s="4"/>
    </row>
    <row r="6700">
      <c r="B6700" s="4"/>
    </row>
    <row r="6701">
      <c r="B6701" s="4"/>
    </row>
    <row r="6702">
      <c r="B6702" s="4"/>
    </row>
    <row r="6703">
      <c r="B6703" s="4"/>
    </row>
    <row r="6704">
      <c r="B6704" s="4"/>
    </row>
    <row r="6705">
      <c r="B6705" s="4"/>
    </row>
    <row r="6706">
      <c r="B6706" s="4"/>
    </row>
    <row r="6707">
      <c r="B6707" s="4"/>
    </row>
    <row r="6708">
      <c r="B6708" s="4"/>
    </row>
    <row r="6709">
      <c r="B6709" s="4"/>
    </row>
    <row r="6710">
      <c r="B6710" s="4"/>
    </row>
    <row r="6711">
      <c r="B6711" s="4"/>
    </row>
    <row r="6712">
      <c r="B6712" s="4"/>
    </row>
    <row r="6713">
      <c r="B6713" s="4"/>
    </row>
    <row r="6714">
      <c r="B6714" s="4"/>
    </row>
    <row r="6715">
      <c r="B6715" s="4"/>
    </row>
    <row r="6716">
      <c r="B6716" s="4"/>
    </row>
    <row r="6717">
      <c r="B6717" s="4"/>
    </row>
    <row r="6718">
      <c r="B6718" s="4"/>
    </row>
    <row r="6719">
      <c r="B6719" s="4"/>
    </row>
    <row r="6720">
      <c r="B6720" s="4"/>
    </row>
    <row r="6721">
      <c r="B6721" s="4"/>
    </row>
    <row r="6722">
      <c r="B6722" s="4"/>
    </row>
    <row r="6723">
      <c r="B6723" s="4"/>
    </row>
    <row r="6724">
      <c r="B6724" s="4"/>
    </row>
    <row r="6725">
      <c r="B6725" s="4"/>
    </row>
    <row r="6726">
      <c r="B6726" s="4"/>
    </row>
    <row r="6727">
      <c r="B6727" s="4"/>
    </row>
    <row r="6728">
      <c r="B6728" s="4"/>
    </row>
    <row r="6729">
      <c r="B6729" s="4"/>
    </row>
    <row r="6730">
      <c r="B6730" s="4"/>
    </row>
    <row r="6731">
      <c r="B6731" s="4"/>
    </row>
    <row r="6732">
      <c r="B6732" s="4"/>
    </row>
    <row r="6733">
      <c r="B6733" s="4"/>
    </row>
    <row r="6734">
      <c r="B6734" s="4"/>
    </row>
    <row r="6735">
      <c r="B6735" s="4"/>
    </row>
    <row r="6736">
      <c r="B6736" s="4"/>
    </row>
    <row r="6737">
      <c r="B6737" s="4"/>
    </row>
    <row r="6738">
      <c r="B6738" s="4"/>
    </row>
    <row r="6739">
      <c r="B6739" s="4"/>
    </row>
    <row r="6740">
      <c r="B6740" s="4"/>
    </row>
    <row r="6741">
      <c r="B6741" s="4"/>
    </row>
    <row r="6742">
      <c r="B6742" s="4"/>
    </row>
    <row r="6743">
      <c r="B6743" s="4"/>
    </row>
    <row r="6744">
      <c r="B6744" s="4"/>
    </row>
    <row r="6745">
      <c r="B6745" s="4"/>
    </row>
    <row r="6746">
      <c r="B6746" s="4"/>
    </row>
    <row r="6747">
      <c r="B6747" s="4"/>
    </row>
    <row r="6748">
      <c r="B6748" s="4"/>
    </row>
    <row r="6749">
      <c r="B6749" s="4"/>
    </row>
    <row r="6750">
      <c r="B6750" s="4"/>
    </row>
    <row r="6751">
      <c r="B6751" s="4"/>
    </row>
    <row r="6752">
      <c r="B6752" s="4"/>
    </row>
    <row r="6753">
      <c r="B6753" s="4"/>
    </row>
    <row r="6754">
      <c r="B6754" s="4"/>
    </row>
    <row r="6755">
      <c r="B6755" s="4"/>
    </row>
    <row r="6756">
      <c r="B6756" s="4"/>
    </row>
    <row r="6757">
      <c r="B6757" s="4"/>
    </row>
    <row r="6758">
      <c r="B6758" s="4"/>
    </row>
    <row r="6759">
      <c r="B6759" s="4"/>
    </row>
    <row r="6760">
      <c r="B6760" s="4"/>
    </row>
    <row r="6761">
      <c r="B6761" s="4"/>
    </row>
    <row r="6762">
      <c r="B6762" s="4"/>
    </row>
    <row r="6763">
      <c r="B6763" s="4"/>
    </row>
    <row r="6764">
      <c r="B6764" s="4"/>
    </row>
    <row r="6765">
      <c r="B6765" s="4"/>
    </row>
    <row r="6766">
      <c r="B6766" s="4"/>
    </row>
    <row r="6767">
      <c r="B6767" s="4"/>
    </row>
    <row r="6768">
      <c r="B6768" s="4"/>
    </row>
    <row r="6769">
      <c r="B6769" s="4"/>
    </row>
    <row r="6770">
      <c r="B6770" s="4"/>
    </row>
    <row r="6771">
      <c r="B6771" s="4"/>
    </row>
    <row r="6772">
      <c r="B6772" s="4"/>
    </row>
    <row r="6773">
      <c r="B6773" s="4"/>
    </row>
    <row r="6774">
      <c r="B6774" s="4"/>
    </row>
    <row r="6775">
      <c r="B6775" s="4"/>
    </row>
    <row r="6776">
      <c r="B6776" s="4"/>
    </row>
    <row r="6777">
      <c r="B6777" s="4"/>
    </row>
    <row r="6778">
      <c r="B6778" s="4"/>
    </row>
    <row r="6779">
      <c r="B6779" s="4"/>
    </row>
    <row r="6780">
      <c r="B6780" s="4"/>
    </row>
    <row r="6781">
      <c r="B6781" s="4"/>
    </row>
    <row r="6782">
      <c r="B6782" s="4"/>
    </row>
    <row r="6783">
      <c r="B6783" s="4"/>
    </row>
    <row r="6784">
      <c r="B6784" s="4"/>
    </row>
    <row r="6785">
      <c r="B6785" s="4"/>
    </row>
    <row r="6786">
      <c r="B6786" s="4"/>
    </row>
    <row r="6787">
      <c r="B6787" s="4"/>
    </row>
    <row r="6788">
      <c r="B6788" s="4"/>
    </row>
    <row r="6789">
      <c r="B6789" s="4"/>
    </row>
    <row r="6790">
      <c r="B6790" s="4"/>
    </row>
    <row r="6791">
      <c r="B6791" s="4"/>
    </row>
    <row r="6792">
      <c r="B6792" s="4"/>
    </row>
    <row r="6793">
      <c r="B6793" s="4"/>
    </row>
    <row r="6794">
      <c r="B6794" s="4"/>
    </row>
    <row r="6795">
      <c r="B6795" s="4"/>
    </row>
    <row r="6796">
      <c r="B6796" s="4"/>
    </row>
    <row r="6797">
      <c r="B6797" s="4"/>
    </row>
    <row r="6798">
      <c r="B6798" s="4"/>
    </row>
    <row r="6799">
      <c r="B6799" s="4"/>
    </row>
    <row r="6800">
      <c r="B6800" s="4"/>
    </row>
    <row r="6801">
      <c r="B6801" s="4"/>
    </row>
    <row r="6802">
      <c r="B6802" s="4"/>
    </row>
    <row r="6803">
      <c r="B6803" s="4"/>
    </row>
    <row r="6804">
      <c r="B6804" s="4"/>
    </row>
    <row r="6805">
      <c r="B6805" s="4"/>
    </row>
    <row r="6806">
      <c r="B6806" s="4"/>
    </row>
    <row r="6807">
      <c r="B6807" s="4"/>
    </row>
    <row r="6808">
      <c r="B6808" s="4"/>
    </row>
    <row r="6809">
      <c r="B6809" s="4"/>
    </row>
    <row r="6810">
      <c r="B6810" s="4"/>
    </row>
    <row r="6811">
      <c r="B6811" s="4"/>
    </row>
    <row r="6812">
      <c r="B6812" s="4"/>
    </row>
    <row r="6813">
      <c r="B6813" s="4"/>
    </row>
    <row r="6814">
      <c r="B6814" s="4"/>
    </row>
    <row r="6815">
      <c r="B6815" s="4"/>
    </row>
    <row r="6816">
      <c r="B6816" s="4"/>
    </row>
    <row r="6817">
      <c r="B6817" s="4"/>
    </row>
    <row r="6818">
      <c r="B6818" s="4"/>
    </row>
    <row r="6819">
      <c r="B6819" s="4"/>
    </row>
    <row r="6820">
      <c r="B6820" s="4"/>
    </row>
    <row r="6821">
      <c r="B6821" s="4"/>
    </row>
    <row r="6822">
      <c r="B6822" s="4"/>
    </row>
    <row r="6823">
      <c r="B6823" s="4"/>
    </row>
    <row r="6824">
      <c r="B6824" s="4"/>
    </row>
    <row r="6825">
      <c r="B6825" s="4"/>
    </row>
    <row r="6826">
      <c r="B6826" s="4"/>
    </row>
    <row r="6827">
      <c r="B6827" s="4"/>
    </row>
    <row r="6828">
      <c r="B6828" s="4"/>
    </row>
    <row r="6829">
      <c r="B6829" s="4"/>
    </row>
    <row r="6830">
      <c r="B6830" s="4"/>
    </row>
    <row r="6831">
      <c r="B6831" s="4"/>
    </row>
    <row r="6832">
      <c r="B6832" s="4"/>
    </row>
    <row r="6833">
      <c r="B6833" s="4"/>
    </row>
    <row r="6834">
      <c r="B6834" s="4"/>
    </row>
    <row r="6835">
      <c r="B6835" s="4"/>
    </row>
    <row r="6836">
      <c r="B6836" s="4"/>
    </row>
    <row r="6837">
      <c r="B6837" s="4"/>
    </row>
    <row r="6838">
      <c r="B6838" s="4"/>
    </row>
    <row r="6839">
      <c r="B6839" s="4"/>
    </row>
    <row r="6840">
      <c r="B6840" s="4"/>
    </row>
    <row r="6841">
      <c r="B6841" s="4"/>
    </row>
    <row r="6842">
      <c r="B6842" s="4"/>
    </row>
    <row r="6843">
      <c r="B6843" s="4"/>
    </row>
    <row r="6844">
      <c r="B6844" s="4"/>
    </row>
    <row r="6845">
      <c r="B6845" s="4"/>
    </row>
    <row r="6846">
      <c r="B6846" s="4"/>
    </row>
    <row r="6847">
      <c r="B6847" s="4"/>
    </row>
    <row r="6848">
      <c r="B6848" s="4"/>
    </row>
    <row r="6849">
      <c r="B6849" s="4"/>
    </row>
    <row r="6850">
      <c r="B6850" s="4"/>
    </row>
    <row r="6851">
      <c r="B6851" s="4"/>
    </row>
    <row r="6852">
      <c r="B6852" s="4"/>
    </row>
    <row r="6853">
      <c r="B6853" s="4"/>
    </row>
    <row r="6854">
      <c r="B6854" s="4"/>
    </row>
    <row r="6855">
      <c r="B6855" s="4"/>
    </row>
    <row r="6856">
      <c r="B6856" s="4"/>
    </row>
    <row r="6857">
      <c r="B6857" s="4"/>
    </row>
    <row r="6858">
      <c r="B6858" s="4"/>
    </row>
    <row r="6859">
      <c r="B6859" s="4"/>
    </row>
    <row r="6860">
      <c r="B6860" s="4"/>
    </row>
    <row r="6861">
      <c r="B6861" s="4"/>
    </row>
    <row r="6862">
      <c r="B6862" s="4"/>
    </row>
    <row r="6863">
      <c r="B6863" s="4"/>
    </row>
    <row r="6864">
      <c r="B6864" s="4"/>
    </row>
    <row r="6865">
      <c r="B6865" s="4"/>
    </row>
    <row r="6866">
      <c r="B6866" s="4"/>
    </row>
    <row r="6867">
      <c r="B6867" s="4"/>
    </row>
    <row r="6868">
      <c r="B6868" s="4"/>
    </row>
    <row r="6869">
      <c r="B6869" s="4"/>
    </row>
    <row r="6870">
      <c r="B6870" s="4"/>
    </row>
    <row r="6871">
      <c r="B6871" s="4"/>
    </row>
    <row r="6872">
      <c r="B6872" s="4"/>
    </row>
    <row r="6873">
      <c r="B6873" s="4"/>
    </row>
    <row r="6874">
      <c r="B6874" s="4"/>
    </row>
    <row r="6875">
      <c r="B6875" s="4"/>
    </row>
    <row r="6876">
      <c r="B6876" s="4"/>
    </row>
    <row r="6877">
      <c r="B6877" s="4"/>
    </row>
    <row r="6878">
      <c r="B6878" s="4"/>
    </row>
    <row r="6879">
      <c r="B6879" s="4"/>
    </row>
    <row r="6880">
      <c r="B6880" s="4"/>
    </row>
    <row r="6881">
      <c r="B6881" s="4"/>
    </row>
    <row r="6882">
      <c r="B6882" s="4"/>
    </row>
    <row r="6883">
      <c r="B6883" s="4"/>
    </row>
    <row r="6884">
      <c r="B6884" s="4"/>
    </row>
    <row r="6885">
      <c r="B6885" s="4"/>
    </row>
    <row r="6886">
      <c r="B6886" s="4"/>
    </row>
    <row r="6887">
      <c r="B6887" s="4"/>
    </row>
    <row r="6888">
      <c r="B6888" s="4"/>
    </row>
    <row r="6889">
      <c r="B6889" s="4"/>
    </row>
    <row r="6890">
      <c r="B6890" s="4"/>
    </row>
    <row r="6891">
      <c r="B6891" s="4"/>
    </row>
    <row r="6892">
      <c r="B6892" s="4"/>
    </row>
    <row r="6893">
      <c r="B6893" s="4"/>
    </row>
    <row r="6894">
      <c r="B6894" s="4"/>
    </row>
    <row r="6895">
      <c r="B6895" s="4"/>
    </row>
    <row r="6896">
      <c r="B6896" s="4"/>
    </row>
    <row r="6897">
      <c r="B6897" s="4"/>
    </row>
    <row r="6898">
      <c r="B6898" s="4"/>
    </row>
    <row r="6899">
      <c r="B6899" s="4"/>
    </row>
    <row r="6900">
      <c r="B6900" s="4"/>
    </row>
    <row r="6901">
      <c r="B6901" s="4"/>
    </row>
    <row r="6902">
      <c r="B6902" s="4"/>
    </row>
    <row r="6903">
      <c r="B6903" s="4"/>
    </row>
    <row r="6904">
      <c r="B6904" s="4"/>
    </row>
    <row r="6905">
      <c r="B6905" s="4"/>
    </row>
    <row r="6906">
      <c r="B6906" s="4"/>
    </row>
    <row r="6907">
      <c r="B6907" s="4"/>
    </row>
    <row r="6908">
      <c r="B6908" s="4"/>
    </row>
    <row r="6909">
      <c r="B6909" s="4"/>
    </row>
    <row r="6910">
      <c r="B6910" s="4"/>
    </row>
    <row r="6911">
      <c r="B6911" s="4"/>
    </row>
    <row r="6912">
      <c r="B6912" s="4"/>
    </row>
    <row r="6913">
      <c r="B6913" s="4"/>
    </row>
    <row r="6914">
      <c r="B6914" s="4"/>
    </row>
    <row r="6915">
      <c r="B6915" s="4"/>
    </row>
    <row r="6916">
      <c r="B6916" s="4"/>
    </row>
    <row r="6917">
      <c r="B6917" s="4"/>
    </row>
    <row r="6918">
      <c r="B6918" s="4"/>
    </row>
    <row r="6919">
      <c r="B6919" s="4"/>
    </row>
    <row r="6920">
      <c r="B6920" s="4"/>
    </row>
    <row r="6921">
      <c r="B6921" s="4"/>
    </row>
    <row r="6922">
      <c r="B6922" s="4"/>
    </row>
    <row r="6923">
      <c r="B6923" s="4"/>
    </row>
    <row r="6924">
      <c r="B6924" s="4"/>
    </row>
    <row r="6925">
      <c r="B6925" s="4"/>
    </row>
    <row r="6926">
      <c r="B6926" s="4"/>
    </row>
    <row r="6927">
      <c r="B6927" s="4"/>
    </row>
    <row r="6928">
      <c r="B6928" s="4"/>
    </row>
    <row r="6929">
      <c r="B6929" s="4"/>
    </row>
    <row r="6930">
      <c r="B6930" s="4"/>
    </row>
    <row r="6931">
      <c r="B6931" s="4"/>
    </row>
    <row r="6932">
      <c r="B6932" s="4"/>
    </row>
    <row r="6933">
      <c r="B6933" s="4"/>
    </row>
    <row r="6934">
      <c r="B6934" s="4"/>
    </row>
    <row r="6935">
      <c r="B6935" s="4"/>
    </row>
    <row r="6936">
      <c r="B6936" s="4"/>
    </row>
    <row r="6937">
      <c r="B6937" s="4"/>
    </row>
    <row r="6938">
      <c r="B6938" s="4"/>
    </row>
    <row r="6939">
      <c r="B6939" s="4"/>
    </row>
    <row r="6940">
      <c r="B6940" s="4"/>
    </row>
    <row r="6941">
      <c r="B6941" s="4"/>
    </row>
    <row r="6942">
      <c r="B6942" s="4"/>
    </row>
    <row r="6943">
      <c r="B6943" s="4"/>
    </row>
    <row r="6944">
      <c r="B6944" s="4"/>
    </row>
    <row r="6945">
      <c r="B6945" s="4"/>
    </row>
    <row r="6946">
      <c r="B6946" s="4"/>
    </row>
    <row r="6947">
      <c r="B6947" s="4"/>
    </row>
    <row r="6948">
      <c r="B6948" s="4"/>
    </row>
    <row r="6949">
      <c r="B6949" s="4"/>
    </row>
    <row r="6950">
      <c r="B6950" s="4"/>
    </row>
    <row r="6951">
      <c r="B6951" s="4"/>
    </row>
    <row r="6952">
      <c r="B6952" s="4"/>
    </row>
    <row r="6953">
      <c r="B6953" s="4"/>
    </row>
    <row r="6954">
      <c r="B6954" s="4"/>
    </row>
    <row r="6955">
      <c r="B6955" s="4"/>
    </row>
    <row r="6956">
      <c r="B6956" s="4"/>
    </row>
    <row r="6957">
      <c r="B6957" s="4"/>
    </row>
    <row r="6958">
      <c r="B6958" s="4"/>
    </row>
    <row r="6959">
      <c r="B6959" s="4"/>
    </row>
    <row r="6960">
      <c r="B6960" s="4"/>
    </row>
    <row r="6961">
      <c r="B6961" s="4"/>
    </row>
    <row r="6962">
      <c r="B6962" s="4"/>
    </row>
    <row r="6963">
      <c r="B6963" s="4"/>
    </row>
    <row r="6964">
      <c r="B6964" s="4"/>
    </row>
    <row r="6965">
      <c r="B6965" s="4"/>
    </row>
    <row r="6966">
      <c r="B6966" s="4"/>
    </row>
    <row r="6967">
      <c r="B6967" s="4"/>
    </row>
    <row r="6968">
      <c r="B6968" s="4"/>
    </row>
    <row r="6969">
      <c r="B6969" s="4"/>
    </row>
    <row r="6970">
      <c r="B6970" s="4"/>
    </row>
    <row r="6971">
      <c r="B6971" s="4"/>
    </row>
    <row r="6972">
      <c r="B6972" s="4"/>
    </row>
    <row r="6973">
      <c r="B6973" s="4"/>
    </row>
    <row r="6974">
      <c r="B6974" s="4"/>
    </row>
    <row r="6975">
      <c r="B6975" s="4"/>
    </row>
    <row r="6976">
      <c r="B6976" s="4"/>
    </row>
    <row r="6977">
      <c r="B6977" s="4"/>
    </row>
    <row r="6978">
      <c r="B6978" s="4"/>
    </row>
    <row r="6979">
      <c r="B6979" s="4"/>
    </row>
    <row r="6980">
      <c r="B6980" s="4"/>
    </row>
    <row r="6981">
      <c r="B6981" s="4"/>
    </row>
    <row r="6982">
      <c r="B6982" s="4"/>
    </row>
    <row r="6983">
      <c r="B6983" s="4"/>
    </row>
    <row r="6984">
      <c r="B6984" s="4"/>
    </row>
    <row r="6985">
      <c r="B6985" s="4"/>
    </row>
    <row r="6986">
      <c r="B6986" s="4"/>
    </row>
    <row r="6987">
      <c r="B6987" s="4"/>
    </row>
    <row r="6988">
      <c r="B6988" s="4"/>
    </row>
    <row r="6989">
      <c r="B6989" s="4"/>
    </row>
    <row r="6990">
      <c r="B6990" s="4"/>
    </row>
    <row r="6991">
      <c r="B6991" s="4"/>
    </row>
    <row r="6992">
      <c r="B6992" s="4"/>
    </row>
    <row r="6993">
      <c r="B6993" s="4"/>
    </row>
    <row r="6994">
      <c r="B6994" s="4"/>
    </row>
    <row r="6995">
      <c r="B6995" s="4"/>
    </row>
    <row r="6996">
      <c r="B6996" s="4"/>
    </row>
    <row r="6997">
      <c r="B6997" s="4"/>
    </row>
    <row r="6998">
      <c r="B6998" s="4"/>
    </row>
    <row r="6999">
      <c r="B6999" s="4"/>
    </row>
    <row r="7000">
      <c r="B7000" s="4"/>
    </row>
    <row r="7001">
      <c r="B7001" s="4"/>
    </row>
    <row r="7002">
      <c r="B7002" s="4"/>
    </row>
    <row r="7003">
      <c r="B7003" s="4"/>
    </row>
    <row r="7004">
      <c r="B7004" s="4"/>
    </row>
    <row r="7005">
      <c r="B7005" s="4"/>
    </row>
    <row r="7006">
      <c r="B7006" s="4"/>
    </row>
    <row r="7007">
      <c r="B7007" s="4"/>
    </row>
    <row r="7008">
      <c r="B7008" s="4"/>
    </row>
    <row r="7009">
      <c r="B7009" s="4"/>
    </row>
    <row r="7010">
      <c r="B7010" s="4"/>
    </row>
    <row r="7011">
      <c r="B7011" s="4"/>
    </row>
    <row r="7012">
      <c r="B7012" s="4"/>
    </row>
    <row r="7013">
      <c r="B7013" s="4"/>
    </row>
    <row r="7014">
      <c r="B7014" s="4"/>
    </row>
    <row r="7015">
      <c r="B7015" s="4"/>
    </row>
    <row r="7016">
      <c r="B7016" s="4"/>
    </row>
    <row r="7017">
      <c r="B7017" s="4"/>
    </row>
    <row r="7018">
      <c r="B7018" s="4"/>
    </row>
    <row r="7019">
      <c r="B7019" s="4"/>
    </row>
    <row r="7020">
      <c r="B7020" s="4"/>
    </row>
    <row r="7021">
      <c r="B7021" s="4"/>
    </row>
    <row r="7022">
      <c r="B7022" s="4"/>
    </row>
    <row r="7023">
      <c r="B7023" s="4"/>
    </row>
    <row r="7024">
      <c r="B7024" s="4"/>
    </row>
    <row r="7025">
      <c r="B7025" s="4"/>
    </row>
    <row r="7026">
      <c r="B7026" s="4"/>
    </row>
    <row r="7027">
      <c r="B7027" s="4"/>
    </row>
    <row r="7028">
      <c r="B7028" s="4"/>
    </row>
    <row r="7029">
      <c r="B7029" s="4"/>
    </row>
    <row r="7030">
      <c r="B7030" s="4"/>
    </row>
    <row r="7031">
      <c r="B7031" s="4"/>
    </row>
    <row r="7032">
      <c r="B7032" s="4"/>
    </row>
    <row r="7033">
      <c r="B7033" s="4"/>
    </row>
    <row r="7034">
      <c r="B7034" s="4"/>
    </row>
    <row r="7035">
      <c r="B7035" s="4"/>
    </row>
    <row r="7036">
      <c r="B7036" s="4"/>
    </row>
    <row r="7037">
      <c r="B7037" s="4"/>
    </row>
    <row r="7038">
      <c r="B7038" s="4"/>
    </row>
    <row r="7039">
      <c r="B7039" s="4"/>
    </row>
    <row r="7040">
      <c r="B7040" s="4"/>
    </row>
    <row r="7041">
      <c r="B7041" s="4"/>
    </row>
    <row r="7042">
      <c r="B7042" s="4"/>
    </row>
    <row r="7043">
      <c r="B7043" s="4"/>
    </row>
    <row r="7044">
      <c r="B7044" s="4"/>
    </row>
    <row r="7045">
      <c r="B7045" s="4"/>
    </row>
    <row r="7046">
      <c r="B7046" s="4"/>
    </row>
    <row r="7047">
      <c r="B7047" s="4"/>
    </row>
    <row r="7048">
      <c r="B7048" s="4"/>
    </row>
    <row r="7049">
      <c r="B7049" s="4"/>
    </row>
    <row r="7050">
      <c r="B7050" s="4"/>
    </row>
    <row r="7051">
      <c r="B7051" s="4"/>
    </row>
    <row r="7052">
      <c r="B7052" s="4"/>
    </row>
    <row r="7053">
      <c r="B7053" s="4"/>
    </row>
    <row r="7054">
      <c r="B7054" s="4"/>
    </row>
    <row r="7055">
      <c r="B7055" s="4"/>
    </row>
    <row r="7056">
      <c r="B7056" s="4"/>
    </row>
    <row r="7057">
      <c r="B7057" s="4"/>
    </row>
    <row r="7058">
      <c r="B7058" s="4"/>
    </row>
    <row r="7059">
      <c r="B7059" s="4"/>
    </row>
    <row r="7060">
      <c r="B7060" s="4"/>
    </row>
    <row r="7061">
      <c r="B7061" s="4"/>
    </row>
    <row r="7062">
      <c r="B7062" s="4"/>
    </row>
    <row r="7063">
      <c r="B7063" s="4"/>
    </row>
    <row r="7064">
      <c r="B7064" s="4"/>
    </row>
    <row r="7065">
      <c r="B7065" s="4"/>
    </row>
    <row r="7066">
      <c r="B7066" s="4"/>
    </row>
    <row r="7067">
      <c r="B7067" s="4"/>
    </row>
    <row r="7068">
      <c r="B7068" s="4"/>
    </row>
    <row r="7069">
      <c r="B7069" s="4"/>
    </row>
    <row r="7070">
      <c r="B7070" s="4"/>
    </row>
    <row r="7071">
      <c r="B7071" s="4"/>
    </row>
    <row r="7072">
      <c r="B7072" s="4"/>
    </row>
    <row r="7073">
      <c r="B7073" s="4"/>
    </row>
    <row r="7074">
      <c r="B7074" s="4"/>
    </row>
    <row r="7075">
      <c r="B7075" s="4"/>
    </row>
    <row r="7076">
      <c r="B7076" s="4"/>
    </row>
    <row r="7077">
      <c r="B7077" s="4"/>
    </row>
    <row r="7078">
      <c r="B7078" s="4"/>
    </row>
    <row r="7079">
      <c r="B7079" s="4"/>
    </row>
    <row r="7080">
      <c r="B7080" s="4"/>
    </row>
    <row r="7081">
      <c r="B7081" s="4"/>
    </row>
    <row r="7082">
      <c r="B7082" s="4"/>
    </row>
    <row r="7083">
      <c r="B7083" s="4"/>
    </row>
    <row r="7084">
      <c r="B7084" s="4"/>
    </row>
    <row r="7085">
      <c r="B7085" s="4"/>
    </row>
    <row r="7086">
      <c r="B7086" s="4"/>
    </row>
    <row r="7087">
      <c r="B7087" s="4"/>
    </row>
    <row r="7088">
      <c r="B7088" s="4"/>
    </row>
    <row r="7089">
      <c r="B7089" s="4"/>
    </row>
    <row r="7090">
      <c r="B7090" s="4"/>
    </row>
    <row r="7091">
      <c r="B7091" s="4"/>
    </row>
    <row r="7092">
      <c r="B7092" s="4"/>
    </row>
    <row r="7093">
      <c r="B7093" s="4"/>
    </row>
    <row r="7094">
      <c r="B7094" s="4"/>
    </row>
    <row r="7095">
      <c r="B7095" s="4"/>
    </row>
    <row r="7096">
      <c r="B7096" s="4"/>
    </row>
    <row r="7097">
      <c r="B7097" s="4"/>
    </row>
    <row r="7098">
      <c r="B7098" s="4"/>
    </row>
    <row r="7099">
      <c r="B7099" s="4"/>
    </row>
    <row r="7100">
      <c r="B7100" s="4"/>
    </row>
    <row r="7101">
      <c r="B7101" s="4"/>
    </row>
    <row r="7102">
      <c r="B7102" s="4"/>
    </row>
    <row r="7103">
      <c r="B7103" s="4"/>
    </row>
    <row r="7104">
      <c r="B7104" s="4"/>
    </row>
    <row r="7105">
      <c r="B7105" s="4"/>
    </row>
    <row r="7106">
      <c r="B7106" s="4"/>
    </row>
    <row r="7107">
      <c r="B7107" s="4"/>
    </row>
    <row r="7108">
      <c r="B7108" s="4"/>
    </row>
    <row r="7109">
      <c r="B7109" s="4"/>
    </row>
    <row r="7110">
      <c r="B7110" s="4"/>
    </row>
    <row r="7111">
      <c r="B7111" s="4"/>
    </row>
    <row r="7112">
      <c r="B7112" s="4"/>
    </row>
    <row r="7113">
      <c r="B7113" s="4"/>
    </row>
    <row r="7114">
      <c r="B7114" s="4"/>
    </row>
    <row r="7115">
      <c r="B7115" s="4"/>
    </row>
    <row r="7116">
      <c r="B7116" s="4"/>
    </row>
    <row r="7117">
      <c r="B7117" s="4"/>
    </row>
    <row r="7118">
      <c r="B7118" s="4"/>
    </row>
    <row r="7119">
      <c r="B7119" s="4"/>
    </row>
    <row r="7120">
      <c r="B7120" s="4"/>
    </row>
    <row r="7121">
      <c r="B7121" s="4"/>
    </row>
    <row r="7122">
      <c r="B7122" s="4"/>
    </row>
    <row r="7123">
      <c r="B7123" s="4"/>
    </row>
    <row r="7124">
      <c r="B7124" s="4"/>
    </row>
    <row r="7125">
      <c r="B7125" s="4"/>
    </row>
    <row r="7126">
      <c r="B7126" s="4"/>
    </row>
    <row r="7127">
      <c r="B7127" s="4"/>
    </row>
    <row r="7128">
      <c r="B7128" s="4"/>
    </row>
    <row r="7129">
      <c r="B7129" s="4"/>
    </row>
    <row r="7130">
      <c r="B7130" s="4"/>
    </row>
    <row r="7131">
      <c r="B7131" s="4"/>
    </row>
    <row r="7132">
      <c r="B7132" s="4"/>
    </row>
    <row r="7133">
      <c r="B7133" s="4"/>
    </row>
    <row r="7134">
      <c r="B7134" s="4"/>
    </row>
    <row r="7135">
      <c r="B7135" s="4"/>
    </row>
    <row r="7136">
      <c r="B7136" s="4"/>
    </row>
    <row r="7137">
      <c r="B7137" s="4"/>
    </row>
    <row r="7138">
      <c r="B7138" s="4"/>
    </row>
    <row r="7139">
      <c r="B7139" s="4"/>
    </row>
    <row r="7140">
      <c r="B7140" s="4"/>
    </row>
    <row r="7141">
      <c r="B7141" s="4"/>
    </row>
    <row r="7142">
      <c r="B7142" s="4"/>
    </row>
    <row r="7143">
      <c r="B7143" s="4"/>
    </row>
    <row r="7144">
      <c r="B7144" s="4"/>
    </row>
    <row r="7145">
      <c r="B7145" s="4"/>
    </row>
    <row r="7146">
      <c r="B7146" s="4"/>
    </row>
    <row r="7147">
      <c r="B7147" s="4"/>
    </row>
    <row r="7148">
      <c r="B7148" s="4"/>
    </row>
    <row r="7149">
      <c r="B7149" s="4"/>
    </row>
    <row r="7150">
      <c r="B7150" s="4"/>
    </row>
    <row r="7151">
      <c r="B7151" s="4"/>
    </row>
    <row r="7152">
      <c r="B7152" s="4"/>
    </row>
    <row r="7153">
      <c r="B7153" s="4"/>
    </row>
    <row r="7154">
      <c r="B7154" s="4"/>
    </row>
    <row r="7155">
      <c r="B7155" s="4"/>
    </row>
    <row r="7156">
      <c r="B7156" s="4"/>
    </row>
    <row r="7157">
      <c r="B7157" s="4"/>
    </row>
    <row r="7158">
      <c r="B7158" s="4"/>
    </row>
    <row r="7159">
      <c r="B7159" s="4"/>
    </row>
    <row r="7160">
      <c r="B7160" s="4"/>
    </row>
    <row r="7161">
      <c r="B7161" s="4"/>
    </row>
    <row r="7162">
      <c r="B7162" s="4"/>
    </row>
    <row r="7163">
      <c r="B7163" s="4"/>
    </row>
    <row r="7164">
      <c r="B7164" s="4"/>
    </row>
    <row r="7165">
      <c r="B7165" s="4"/>
    </row>
    <row r="7166">
      <c r="B7166" s="4"/>
    </row>
    <row r="7167">
      <c r="B7167" s="4"/>
    </row>
    <row r="7168">
      <c r="B7168" s="4"/>
    </row>
    <row r="7169">
      <c r="B7169" s="4"/>
    </row>
    <row r="7170">
      <c r="B7170" s="4"/>
    </row>
    <row r="7171">
      <c r="B7171" s="4"/>
    </row>
    <row r="7172">
      <c r="B7172" s="4"/>
    </row>
    <row r="7173">
      <c r="B7173" s="4"/>
    </row>
    <row r="7174">
      <c r="B7174" s="4"/>
    </row>
    <row r="7175">
      <c r="B7175" s="4"/>
    </row>
    <row r="7176">
      <c r="B7176" s="4"/>
    </row>
    <row r="7177">
      <c r="B7177" s="4"/>
    </row>
    <row r="7178">
      <c r="B7178" s="4"/>
    </row>
    <row r="7179">
      <c r="B7179" s="4"/>
    </row>
    <row r="7180">
      <c r="B7180" s="4"/>
    </row>
    <row r="7181">
      <c r="B7181" s="4"/>
    </row>
    <row r="7182">
      <c r="B7182" s="4"/>
    </row>
    <row r="7183">
      <c r="B7183" s="4"/>
    </row>
    <row r="7184">
      <c r="B7184" s="4"/>
    </row>
    <row r="7185">
      <c r="B7185" s="4"/>
    </row>
    <row r="7186">
      <c r="B7186" s="4"/>
    </row>
    <row r="7187">
      <c r="B7187" s="4"/>
    </row>
    <row r="7188">
      <c r="B7188" s="4"/>
    </row>
    <row r="7189">
      <c r="B7189" s="4"/>
    </row>
    <row r="7190">
      <c r="B7190" s="4"/>
    </row>
    <row r="7191">
      <c r="B7191" s="4"/>
    </row>
    <row r="7192">
      <c r="B7192" s="4"/>
    </row>
    <row r="7193">
      <c r="B7193" s="4"/>
    </row>
    <row r="7194">
      <c r="B7194" s="4"/>
    </row>
    <row r="7195">
      <c r="B7195" s="4"/>
    </row>
    <row r="7196">
      <c r="B7196" s="4"/>
    </row>
    <row r="7197">
      <c r="B7197" s="4"/>
    </row>
    <row r="7198">
      <c r="B7198" s="4"/>
    </row>
    <row r="7199">
      <c r="B7199" s="4"/>
    </row>
    <row r="7200">
      <c r="B7200" s="4"/>
    </row>
    <row r="7201">
      <c r="B7201" s="4"/>
    </row>
    <row r="7202">
      <c r="B7202" s="4"/>
    </row>
    <row r="7203">
      <c r="B7203" s="4"/>
    </row>
    <row r="7204">
      <c r="B7204" s="4"/>
    </row>
    <row r="7205">
      <c r="B7205" s="4"/>
    </row>
    <row r="7206">
      <c r="B7206" s="4"/>
    </row>
    <row r="7207">
      <c r="B7207" s="4"/>
    </row>
    <row r="7208">
      <c r="B7208" s="4"/>
    </row>
    <row r="7209">
      <c r="B7209" s="4"/>
    </row>
    <row r="7210">
      <c r="B7210" s="4"/>
    </row>
    <row r="7211">
      <c r="B7211" s="4"/>
    </row>
    <row r="7212">
      <c r="B7212" s="4"/>
    </row>
    <row r="7213">
      <c r="B7213" s="4"/>
    </row>
    <row r="7214">
      <c r="B7214" s="4"/>
    </row>
    <row r="7215">
      <c r="B7215" s="4"/>
    </row>
    <row r="7216">
      <c r="B7216" s="4"/>
    </row>
    <row r="7217">
      <c r="B7217" s="4"/>
    </row>
    <row r="7218">
      <c r="B7218" s="4"/>
    </row>
    <row r="7219">
      <c r="B7219" s="4"/>
    </row>
    <row r="7220">
      <c r="B7220" s="4"/>
    </row>
    <row r="7221">
      <c r="B7221" s="4"/>
    </row>
    <row r="7222">
      <c r="B7222" s="4"/>
    </row>
    <row r="7223">
      <c r="B7223" s="4"/>
    </row>
    <row r="7224">
      <c r="B7224" s="4"/>
    </row>
    <row r="7225">
      <c r="B7225" s="4"/>
    </row>
    <row r="7226">
      <c r="B7226" s="4"/>
    </row>
    <row r="7227">
      <c r="B7227" s="4"/>
    </row>
    <row r="7228">
      <c r="B7228" s="4"/>
    </row>
    <row r="7229">
      <c r="B7229" s="4"/>
    </row>
    <row r="7230">
      <c r="B7230" s="4"/>
    </row>
    <row r="7231">
      <c r="B7231" s="4"/>
    </row>
    <row r="7232">
      <c r="B7232" s="4"/>
    </row>
    <row r="7233">
      <c r="B7233" s="4"/>
    </row>
    <row r="7234">
      <c r="B7234" s="4"/>
    </row>
    <row r="7235">
      <c r="B7235" s="4"/>
    </row>
    <row r="7236">
      <c r="B7236" s="4"/>
    </row>
    <row r="7237">
      <c r="B7237" s="4"/>
    </row>
    <row r="7238">
      <c r="B7238" s="4"/>
    </row>
    <row r="7239">
      <c r="B7239" s="4"/>
    </row>
    <row r="7240">
      <c r="B7240" s="4"/>
    </row>
    <row r="7241">
      <c r="B7241" s="4"/>
    </row>
    <row r="7242">
      <c r="B7242" s="4"/>
    </row>
    <row r="7243">
      <c r="B7243" s="4"/>
    </row>
    <row r="7244">
      <c r="B7244" s="4"/>
    </row>
    <row r="7245">
      <c r="B7245" s="4"/>
    </row>
    <row r="7246">
      <c r="B7246" s="4"/>
    </row>
    <row r="7247">
      <c r="B7247" s="4"/>
    </row>
    <row r="7248">
      <c r="B7248" s="4"/>
    </row>
    <row r="7249">
      <c r="B7249" s="4"/>
    </row>
    <row r="7250">
      <c r="B7250" s="4"/>
    </row>
    <row r="7251">
      <c r="B7251" s="4"/>
    </row>
    <row r="7252">
      <c r="B7252" s="4"/>
    </row>
    <row r="7253">
      <c r="B7253" s="4"/>
    </row>
    <row r="7254">
      <c r="B7254" s="4"/>
    </row>
    <row r="7255">
      <c r="B7255" s="4"/>
    </row>
    <row r="7256">
      <c r="B7256" s="4"/>
    </row>
    <row r="7257">
      <c r="B7257" s="4"/>
    </row>
    <row r="7258">
      <c r="B7258" s="4"/>
    </row>
    <row r="7259">
      <c r="B7259" s="4"/>
    </row>
    <row r="7260">
      <c r="B7260" s="4"/>
    </row>
    <row r="7261">
      <c r="B7261" s="4"/>
    </row>
    <row r="7262">
      <c r="B7262" s="4"/>
    </row>
    <row r="7263">
      <c r="B7263" s="4"/>
    </row>
    <row r="7264">
      <c r="B7264" s="4"/>
    </row>
    <row r="7265">
      <c r="B7265" s="4"/>
    </row>
    <row r="7266">
      <c r="B7266" s="4"/>
    </row>
    <row r="7267">
      <c r="B7267" s="4"/>
    </row>
    <row r="7268">
      <c r="B7268" s="4"/>
    </row>
    <row r="7269">
      <c r="B7269" s="4"/>
    </row>
    <row r="7270">
      <c r="B7270" s="4"/>
    </row>
    <row r="7271">
      <c r="B7271" s="4"/>
    </row>
    <row r="7272">
      <c r="B7272" s="4"/>
    </row>
    <row r="7273">
      <c r="B7273" s="4"/>
    </row>
    <row r="7274">
      <c r="B7274" s="4"/>
    </row>
    <row r="7275">
      <c r="B7275" s="4"/>
    </row>
    <row r="7276">
      <c r="B7276" s="4"/>
    </row>
    <row r="7277">
      <c r="B7277" s="4"/>
    </row>
    <row r="7278">
      <c r="B7278" s="4"/>
    </row>
    <row r="7279">
      <c r="B7279" s="4"/>
    </row>
    <row r="7280">
      <c r="B7280" s="4"/>
    </row>
    <row r="7281">
      <c r="B7281" s="4"/>
    </row>
    <row r="7282">
      <c r="B7282" s="4"/>
    </row>
    <row r="7283">
      <c r="B7283" s="4"/>
    </row>
    <row r="7284">
      <c r="B7284" s="4"/>
    </row>
    <row r="7285">
      <c r="B7285" s="4"/>
    </row>
    <row r="7286">
      <c r="B7286" s="4"/>
    </row>
    <row r="7287">
      <c r="B7287" s="4"/>
    </row>
    <row r="7288">
      <c r="B7288" s="4"/>
    </row>
    <row r="7289">
      <c r="B7289" s="4"/>
    </row>
    <row r="7290">
      <c r="B7290" s="4"/>
    </row>
    <row r="7291">
      <c r="B7291" s="4"/>
    </row>
    <row r="7292">
      <c r="B7292" s="4"/>
    </row>
    <row r="7293">
      <c r="B7293" s="4"/>
    </row>
    <row r="7294">
      <c r="B7294" s="4"/>
    </row>
    <row r="7295">
      <c r="B7295" s="4"/>
    </row>
    <row r="7296">
      <c r="B7296" s="4"/>
    </row>
    <row r="7297">
      <c r="B7297" s="4"/>
    </row>
    <row r="7298">
      <c r="B7298" s="4"/>
    </row>
    <row r="7299">
      <c r="B7299" s="4"/>
    </row>
    <row r="7300">
      <c r="B7300" s="4"/>
    </row>
    <row r="7301">
      <c r="B7301" s="4"/>
    </row>
    <row r="7302">
      <c r="B7302" s="4"/>
    </row>
    <row r="7303">
      <c r="B7303" s="4"/>
    </row>
    <row r="7304">
      <c r="B7304" s="4"/>
    </row>
    <row r="7305">
      <c r="B7305" s="4"/>
    </row>
    <row r="7306">
      <c r="B7306" s="4"/>
    </row>
    <row r="7307">
      <c r="B7307" s="4"/>
    </row>
    <row r="7308">
      <c r="B7308" s="4"/>
    </row>
    <row r="7309">
      <c r="B7309" s="4"/>
    </row>
    <row r="7310">
      <c r="B7310" s="4"/>
    </row>
    <row r="7311">
      <c r="B7311" s="4"/>
    </row>
    <row r="7312">
      <c r="B7312" s="4"/>
    </row>
    <row r="7313">
      <c r="B7313" s="4"/>
    </row>
    <row r="7314">
      <c r="B7314" s="4"/>
    </row>
    <row r="7315">
      <c r="B7315" s="4"/>
    </row>
    <row r="7316">
      <c r="B7316" s="4"/>
    </row>
    <row r="7317">
      <c r="B7317" s="4"/>
    </row>
    <row r="7318">
      <c r="B7318" s="4"/>
    </row>
    <row r="7319">
      <c r="B7319" s="4"/>
    </row>
    <row r="7320">
      <c r="B7320" s="4"/>
    </row>
    <row r="7321">
      <c r="B7321" s="4"/>
    </row>
    <row r="7322">
      <c r="B7322" s="4"/>
    </row>
    <row r="7323">
      <c r="B7323" s="4"/>
    </row>
    <row r="7324">
      <c r="B7324" s="4"/>
    </row>
    <row r="7325">
      <c r="B7325" s="4"/>
    </row>
    <row r="7326">
      <c r="B7326" s="4"/>
    </row>
    <row r="7327">
      <c r="B7327" s="4"/>
    </row>
    <row r="7328">
      <c r="B7328" s="4"/>
    </row>
    <row r="7329">
      <c r="B7329" s="4"/>
    </row>
    <row r="7330">
      <c r="B7330" s="4"/>
    </row>
    <row r="7331">
      <c r="B7331" s="4"/>
    </row>
    <row r="7332">
      <c r="B7332" s="4"/>
    </row>
    <row r="7333">
      <c r="B7333" s="4"/>
    </row>
    <row r="7334">
      <c r="B7334" s="4"/>
    </row>
    <row r="7335">
      <c r="B7335" s="4"/>
    </row>
    <row r="7336">
      <c r="B7336" s="4"/>
    </row>
    <row r="7337">
      <c r="B7337" s="4"/>
    </row>
    <row r="7338">
      <c r="B7338" s="4"/>
    </row>
    <row r="7339">
      <c r="B7339" s="4"/>
    </row>
    <row r="7340">
      <c r="B7340" s="4"/>
    </row>
    <row r="7341">
      <c r="B7341" s="4"/>
    </row>
    <row r="7342">
      <c r="B7342" s="4"/>
    </row>
    <row r="7343">
      <c r="B7343" s="4"/>
    </row>
    <row r="7344">
      <c r="B7344" s="4"/>
    </row>
    <row r="7345">
      <c r="B7345" s="4"/>
    </row>
    <row r="7346">
      <c r="B7346" s="4"/>
    </row>
    <row r="7347">
      <c r="B7347" s="4"/>
    </row>
    <row r="7348">
      <c r="B7348" s="4"/>
    </row>
    <row r="7349">
      <c r="B7349" s="4"/>
    </row>
    <row r="7350">
      <c r="B7350" s="4"/>
    </row>
    <row r="7351">
      <c r="B7351" s="4"/>
    </row>
    <row r="7352">
      <c r="B7352" s="4"/>
    </row>
    <row r="7353">
      <c r="B7353" s="4"/>
    </row>
    <row r="7354">
      <c r="B7354" s="4"/>
    </row>
    <row r="7355">
      <c r="B7355" s="4"/>
    </row>
    <row r="7356">
      <c r="B7356" s="4"/>
    </row>
    <row r="7357">
      <c r="B7357" s="4"/>
    </row>
    <row r="7358">
      <c r="B7358" s="4"/>
    </row>
    <row r="7359">
      <c r="B7359" s="4"/>
    </row>
    <row r="7360">
      <c r="B7360" s="4"/>
    </row>
    <row r="7361">
      <c r="B7361" s="4"/>
    </row>
    <row r="7362">
      <c r="B7362" s="4"/>
    </row>
    <row r="7363">
      <c r="B7363" s="4"/>
    </row>
    <row r="7364">
      <c r="B7364" s="4"/>
    </row>
    <row r="7365">
      <c r="B7365" s="4"/>
    </row>
    <row r="7366">
      <c r="B7366" s="4"/>
    </row>
    <row r="7367">
      <c r="B7367" s="4"/>
    </row>
    <row r="7368">
      <c r="B7368" s="4"/>
    </row>
    <row r="7369">
      <c r="B7369" s="4"/>
    </row>
    <row r="7370">
      <c r="B7370" s="4"/>
    </row>
    <row r="7371">
      <c r="B7371" s="4"/>
    </row>
    <row r="7372">
      <c r="B7372" s="4"/>
    </row>
    <row r="7373">
      <c r="B7373" s="4"/>
    </row>
    <row r="7374">
      <c r="B7374" s="4"/>
    </row>
    <row r="7375">
      <c r="B7375" s="4"/>
    </row>
    <row r="7376">
      <c r="B7376" s="4"/>
    </row>
    <row r="7377">
      <c r="B7377" s="4"/>
    </row>
    <row r="7378">
      <c r="B7378" s="4"/>
    </row>
    <row r="7379">
      <c r="B7379" s="4"/>
    </row>
    <row r="7380">
      <c r="B7380" s="4"/>
    </row>
    <row r="7381">
      <c r="B7381" s="4"/>
    </row>
    <row r="7382">
      <c r="B7382" s="4"/>
    </row>
    <row r="7383">
      <c r="B7383" s="4"/>
    </row>
    <row r="7384">
      <c r="B7384" s="4"/>
    </row>
    <row r="7385">
      <c r="B7385" s="4"/>
    </row>
    <row r="7386">
      <c r="B7386" s="4"/>
    </row>
    <row r="7387">
      <c r="B7387" s="4"/>
    </row>
    <row r="7388">
      <c r="B7388" s="4"/>
    </row>
    <row r="7389">
      <c r="B7389" s="4"/>
    </row>
    <row r="7390">
      <c r="B7390" s="4"/>
    </row>
    <row r="7391">
      <c r="B7391" s="4"/>
    </row>
    <row r="7392">
      <c r="B7392" s="4"/>
    </row>
    <row r="7393">
      <c r="B7393" s="4"/>
    </row>
    <row r="7394">
      <c r="B7394" s="4"/>
    </row>
    <row r="7395">
      <c r="B7395" s="4"/>
    </row>
    <row r="7396">
      <c r="B7396" s="4"/>
    </row>
    <row r="7397">
      <c r="B7397" s="4"/>
    </row>
    <row r="7398">
      <c r="B7398" s="4"/>
    </row>
    <row r="7399">
      <c r="B7399" s="4"/>
    </row>
    <row r="7400">
      <c r="B7400" s="4"/>
    </row>
    <row r="7401">
      <c r="B7401" s="4"/>
    </row>
    <row r="7402">
      <c r="B7402" s="4"/>
    </row>
    <row r="7403">
      <c r="B7403" s="4"/>
    </row>
    <row r="7404">
      <c r="B7404" s="4"/>
    </row>
    <row r="7405">
      <c r="B7405" s="4"/>
    </row>
    <row r="7406">
      <c r="B7406" s="4"/>
    </row>
    <row r="7407">
      <c r="B7407" s="4"/>
    </row>
    <row r="7408">
      <c r="B7408" s="4"/>
    </row>
    <row r="7409">
      <c r="B7409" s="4"/>
    </row>
    <row r="7410">
      <c r="B7410" s="4"/>
    </row>
    <row r="7411">
      <c r="B7411" s="4"/>
    </row>
    <row r="7412">
      <c r="B7412" s="4"/>
    </row>
    <row r="7413">
      <c r="B7413" s="4"/>
    </row>
    <row r="7414">
      <c r="B7414" s="4"/>
    </row>
    <row r="7415">
      <c r="B7415" s="4"/>
    </row>
    <row r="7416">
      <c r="B7416" s="4"/>
    </row>
    <row r="7417">
      <c r="B7417" s="4"/>
    </row>
    <row r="7418">
      <c r="B7418" s="4"/>
    </row>
    <row r="7419">
      <c r="B7419" s="4"/>
    </row>
    <row r="7420">
      <c r="B7420" s="4"/>
    </row>
    <row r="7421">
      <c r="B7421" s="4"/>
    </row>
    <row r="7422">
      <c r="B7422" s="4"/>
    </row>
    <row r="7423">
      <c r="B7423" s="4"/>
    </row>
    <row r="7424">
      <c r="B7424" s="4"/>
    </row>
    <row r="7425">
      <c r="B7425" s="4"/>
    </row>
    <row r="7426">
      <c r="B7426" s="4"/>
    </row>
    <row r="7427">
      <c r="B7427" s="4"/>
    </row>
    <row r="7428">
      <c r="B7428" s="4"/>
    </row>
    <row r="7429">
      <c r="B7429" s="4"/>
    </row>
    <row r="7430">
      <c r="B7430" s="4"/>
    </row>
    <row r="7431">
      <c r="B7431" s="4"/>
    </row>
    <row r="7432">
      <c r="B7432" s="4"/>
    </row>
    <row r="7433">
      <c r="B7433" s="4"/>
    </row>
    <row r="7434">
      <c r="B7434" s="4"/>
    </row>
    <row r="7435">
      <c r="B7435" s="4"/>
    </row>
    <row r="7436">
      <c r="B7436" s="4"/>
    </row>
    <row r="7437">
      <c r="B7437" s="4"/>
    </row>
    <row r="7438">
      <c r="B7438" s="4"/>
    </row>
    <row r="7439">
      <c r="B7439" s="4"/>
    </row>
    <row r="7440">
      <c r="B7440" s="4"/>
    </row>
    <row r="7441">
      <c r="B7441" s="4"/>
    </row>
    <row r="7442">
      <c r="B7442" s="4"/>
    </row>
    <row r="7443">
      <c r="B7443" s="4"/>
    </row>
    <row r="7444">
      <c r="B7444" s="4"/>
    </row>
    <row r="7445">
      <c r="B7445" s="4"/>
    </row>
    <row r="7446">
      <c r="B7446" s="4"/>
    </row>
    <row r="7447">
      <c r="B7447" s="4"/>
    </row>
    <row r="7448">
      <c r="B7448" s="4"/>
    </row>
    <row r="7449">
      <c r="B7449" s="4"/>
    </row>
    <row r="7450">
      <c r="B7450" s="4"/>
    </row>
    <row r="7451">
      <c r="B7451" s="4"/>
    </row>
    <row r="7452">
      <c r="B7452" s="4"/>
    </row>
    <row r="7453">
      <c r="B7453" s="4"/>
    </row>
    <row r="7454">
      <c r="B7454" s="4"/>
    </row>
    <row r="7455">
      <c r="B7455" s="4"/>
    </row>
    <row r="7456">
      <c r="B7456" s="4"/>
    </row>
    <row r="7457">
      <c r="B7457" s="4"/>
    </row>
    <row r="7458">
      <c r="B7458" s="4"/>
    </row>
    <row r="7459">
      <c r="B7459" s="4"/>
    </row>
    <row r="7460">
      <c r="B7460" s="4"/>
    </row>
    <row r="7461">
      <c r="B7461" s="4"/>
    </row>
    <row r="7462">
      <c r="B7462" s="4"/>
    </row>
    <row r="7463">
      <c r="B7463" s="4"/>
    </row>
    <row r="7464">
      <c r="B7464" s="4"/>
    </row>
    <row r="7465">
      <c r="B7465" s="4"/>
    </row>
    <row r="7466">
      <c r="B7466" s="4"/>
    </row>
    <row r="7467">
      <c r="B7467" s="4"/>
    </row>
    <row r="7468">
      <c r="B7468" s="4"/>
    </row>
    <row r="7469">
      <c r="B7469" s="4"/>
    </row>
    <row r="7470">
      <c r="B7470" s="4"/>
    </row>
    <row r="7471">
      <c r="B7471" s="4"/>
    </row>
    <row r="7472">
      <c r="B7472" s="4"/>
    </row>
    <row r="7473">
      <c r="B7473" s="4"/>
    </row>
    <row r="7474">
      <c r="B7474" s="4"/>
    </row>
    <row r="7475">
      <c r="B7475" s="4"/>
    </row>
    <row r="7476">
      <c r="B7476" s="4"/>
    </row>
    <row r="7477">
      <c r="B7477" s="4"/>
    </row>
    <row r="7478">
      <c r="B7478" s="4"/>
    </row>
    <row r="7479">
      <c r="B7479" s="4"/>
    </row>
    <row r="7480">
      <c r="B7480" s="4"/>
    </row>
    <row r="7481">
      <c r="B7481" s="4"/>
    </row>
    <row r="7482">
      <c r="B7482" s="4"/>
    </row>
    <row r="7483">
      <c r="B7483" s="4"/>
    </row>
    <row r="7484">
      <c r="B7484" s="4"/>
    </row>
    <row r="7485">
      <c r="B7485" s="4"/>
    </row>
    <row r="7486">
      <c r="B7486" s="4"/>
    </row>
    <row r="7487">
      <c r="B7487" s="4"/>
    </row>
    <row r="7488">
      <c r="B7488" s="4"/>
    </row>
    <row r="7489">
      <c r="B7489" s="4"/>
    </row>
    <row r="7490">
      <c r="B7490" s="4"/>
    </row>
    <row r="7491">
      <c r="B7491" s="4"/>
    </row>
    <row r="7492">
      <c r="B7492" s="4"/>
    </row>
    <row r="7493">
      <c r="B7493" s="4"/>
    </row>
    <row r="7494">
      <c r="B7494" s="4"/>
    </row>
    <row r="7495">
      <c r="B7495" s="4"/>
    </row>
    <row r="7496">
      <c r="B7496" s="4"/>
    </row>
    <row r="7497">
      <c r="B7497" s="4"/>
    </row>
    <row r="7498">
      <c r="B7498" s="4"/>
    </row>
    <row r="7499">
      <c r="B7499" s="4"/>
    </row>
    <row r="7500">
      <c r="B7500" s="4"/>
    </row>
    <row r="7501">
      <c r="B7501" s="4"/>
    </row>
    <row r="7502">
      <c r="B7502" s="4"/>
    </row>
    <row r="7503">
      <c r="B7503" s="4"/>
    </row>
    <row r="7504">
      <c r="B7504" s="4"/>
    </row>
    <row r="7505">
      <c r="B7505" s="4"/>
    </row>
    <row r="7506">
      <c r="B7506" s="4"/>
    </row>
    <row r="7507">
      <c r="B7507" s="4"/>
    </row>
    <row r="7508">
      <c r="B7508" s="4"/>
    </row>
    <row r="7509">
      <c r="B7509" s="4"/>
    </row>
    <row r="7510">
      <c r="B7510" s="4"/>
    </row>
    <row r="7511">
      <c r="B7511" s="4"/>
    </row>
    <row r="7512">
      <c r="B7512" s="4"/>
    </row>
    <row r="7513">
      <c r="B7513" s="4"/>
    </row>
    <row r="7514">
      <c r="B7514" s="4"/>
    </row>
    <row r="7515">
      <c r="B7515" s="4"/>
    </row>
    <row r="7516">
      <c r="B7516" s="4"/>
    </row>
    <row r="7517">
      <c r="B7517" s="4"/>
    </row>
    <row r="7518">
      <c r="B7518" s="4"/>
    </row>
    <row r="7519">
      <c r="B7519" s="4"/>
    </row>
    <row r="7520">
      <c r="B7520" s="4"/>
    </row>
    <row r="7521">
      <c r="B7521" s="4"/>
    </row>
    <row r="7522">
      <c r="B7522" s="4"/>
    </row>
    <row r="7523">
      <c r="B7523" s="4"/>
    </row>
    <row r="7524">
      <c r="B7524" s="4"/>
    </row>
    <row r="7525">
      <c r="B7525" s="4"/>
    </row>
    <row r="7526">
      <c r="B7526" s="4"/>
    </row>
    <row r="7527">
      <c r="B7527" s="4"/>
    </row>
    <row r="7528">
      <c r="B7528" s="4"/>
    </row>
    <row r="7529">
      <c r="B7529" s="4"/>
    </row>
    <row r="7530">
      <c r="B7530" s="4"/>
    </row>
    <row r="7531">
      <c r="B7531" s="4"/>
    </row>
    <row r="7532">
      <c r="B7532" s="4"/>
    </row>
    <row r="7533">
      <c r="B7533" s="4"/>
    </row>
    <row r="7534">
      <c r="B7534" s="4"/>
    </row>
    <row r="7535">
      <c r="B7535" s="4"/>
    </row>
    <row r="7536">
      <c r="B7536" s="4"/>
    </row>
    <row r="7537">
      <c r="B7537" s="4"/>
    </row>
    <row r="7538">
      <c r="B7538" s="4"/>
    </row>
    <row r="7539">
      <c r="B7539" s="4"/>
    </row>
    <row r="7540">
      <c r="B7540" s="4"/>
    </row>
    <row r="7541">
      <c r="B7541" s="4"/>
    </row>
    <row r="7542">
      <c r="B7542" s="4"/>
    </row>
    <row r="7543">
      <c r="B7543" s="4"/>
    </row>
    <row r="7544">
      <c r="B7544" s="4"/>
    </row>
    <row r="7545">
      <c r="B7545" s="4"/>
    </row>
    <row r="7546">
      <c r="B7546" s="4"/>
    </row>
    <row r="7547">
      <c r="B7547" s="4"/>
    </row>
    <row r="7548">
      <c r="B7548" s="4"/>
    </row>
    <row r="7549">
      <c r="B7549" s="4"/>
    </row>
    <row r="7550">
      <c r="B7550" s="4"/>
    </row>
    <row r="7551">
      <c r="B7551" s="4"/>
    </row>
    <row r="7552">
      <c r="B7552" s="4"/>
    </row>
    <row r="7553">
      <c r="B7553" s="4"/>
    </row>
    <row r="7554">
      <c r="B7554" s="4"/>
    </row>
    <row r="7555">
      <c r="B7555" s="4"/>
    </row>
    <row r="7556">
      <c r="B7556" s="4"/>
    </row>
    <row r="7557">
      <c r="B7557" s="4"/>
    </row>
    <row r="7558">
      <c r="B7558" s="4"/>
    </row>
    <row r="7559">
      <c r="B7559" s="4"/>
    </row>
    <row r="7560">
      <c r="B7560" s="4"/>
    </row>
    <row r="7561">
      <c r="B7561" s="4"/>
    </row>
    <row r="7562">
      <c r="B7562" s="4"/>
    </row>
    <row r="7563">
      <c r="B7563" s="4"/>
    </row>
    <row r="7564">
      <c r="B7564" s="4"/>
    </row>
    <row r="7565">
      <c r="B7565" s="4"/>
    </row>
    <row r="7566">
      <c r="B7566" s="4"/>
    </row>
    <row r="7567">
      <c r="B7567" s="4"/>
    </row>
    <row r="7568">
      <c r="B7568" s="4"/>
    </row>
    <row r="7569">
      <c r="B7569" s="4"/>
    </row>
    <row r="7570">
      <c r="B7570" s="4"/>
    </row>
    <row r="7571">
      <c r="B7571" s="4"/>
    </row>
    <row r="7572">
      <c r="B7572" s="4"/>
    </row>
    <row r="7573">
      <c r="B7573" s="4"/>
    </row>
    <row r="7574">
      <c r="B7574" s="4"/>
    </row>
    <row r="7575">
      <c r="B7575" s="4"/>
    </row>
    <row r="7576">
      <c r="B7576" s="4"/>
    </row>
    <row r="7577">
      <c r="B7577" s="4"/>
    </row>
    <row r="7578">
      <c r="B7578" s="4"/>
    </row>
    <row r="7579">
      <c r="B7579" s="4"/>
    </row>
    <row r="7580">
      <c r="B7580" s="4"/>
    </row>
    <row r="7581">
      <c r="B7581" s="4"/>
    </row>
    <row r="7582">
      <c r="B7582" s="4"/>
    </row>
    <row r="7583">
      <c r="B7583" s="4"/>
    </row>
    <row r="7584">
      <c r="B7584" s="4"/>
    </row>
    <row r="7585">
      <c r="B7585" s="4"/>
    </row>
    <row r="7586">
      <c r="B7586" s="4"/>
    </row>
    <row r="7587">
      <c r="B7587" s="4"/>
    </row>
    <row r="7588">
      <c r="B7588" s="4"/>
    </row>
    <row r="7589">
      <c r="B7589" s="4"/>
    </row>
    <row r="7590">
      <c r="B7590" s="4"/>
    </row>
    <row r="7591">
      <c r="B7591" s="4"/>
    </row>
    <row r="7592">
      <c r="B7592" s="4"/>
    </row>
    <row r="7593">
      <c r="B7593" s="4"/>
    </row>
    <row r="7594">
      <c r="B7594" s="4"/>
    </row>
    <row r="7595">
      <c r="B7595" s="4"/>
    </row>
    <row r="7596">
      <c r="B7596" s="4"/>
    </row>
    <row r="7597">
      <c r="B7597" s="4"/>
    </row>
    <row r="7598">
      <c r="B7598" s="4"/>
    </row>
    <row r="7599">
      <c r="B7599" s="4"/>
    </row>
    <row r="7600">
      <c r="B7600" s="4"/>
    </row>
    <row r="7601">
      <c r="B7601" s="4"/>
    </row>
    <row r="7602">
      <c r="B7602" s="4"/>
    </row>
    <row r="7603">
      <c r="B7603" s="4"/>
    </row>
    <row r="7604">
      <c r="B7604" s="4"/>
    </row>
    <row r="7605">
      <c r="B7605" s="4"/>
    </row>
    <row r="7606">
      <c r="B7606" s="4"/>
    </row>
    <row r="7607">
      <c r="B7607" s="4"/>
    </row>
    <row r="7608">
      <c r="B7608" s="4"/>
    </row>
    <row r="7609">
      <c r="B7609" s="4"/>
    </row>
    <row r="7610">
      <c r="B7610" s="4"/>
    </row>
    <row r="7611">
      <c r="B7611" s="4"/>
    </row>
    <row r="7612">
      <c r="B7612" s="4"/>
    </row>
    <row r="7613">
      <c r="B7613" s="4"/>
    </row>
    <row r="7614">
      <c r="B7614" s="4"/>
    </row>
    <row r="7615">
      <c r="B7615" s="4"/>
    </row>
    <row r="7616">
      <c r="B7616" s="4"/>
    </row>
    <row r="7617">
      <c r="B7617" s="4"/>
    </row>
    <row r="7618">
      <c r="B7618" s="4"/>
    </row>
    <row r="7619">
      <c r="B7619" s="4"/>
    </row>
    <row r="7620">
      <c r="B7620" s="4"/>
    </row>
    <row r="7621">
      <c r="B7621" s="4"/>
    </row>
    <row r="7622">
      <c r="B7622" s="4"/>
    </row>
    <row r="7623">
      <c r="B7623" s="4"/>
    </row>
    <row r="7624">
      <c r="B7624" s="4"/>
    </row>
    <row r="7625">
      <c r="B7625" s="4"/>
    </row>
    <row r="7626">
      <c r="B7626" s="4"/>
    </row>
    <row r="7627">
      <c r="B7627" s="4"/>
    </row>
    <row r="7628">
      <c r="B7628" s="4"/>
    </row>
    <row r="7629">
      <c r="B7629" s="4"/>
    </row>
    <row r="7630">
      <c r="B7630" s="4"/>
    </row>
    <row r="7631">
      <c r="B7631" s="4"/>
    </row>
    <row r="7632">
      <c r="B7632" s="4"/>
    </row>
    <row r="7633">
      <c r="B7633" s="4"/>
    </row>
    <row r="7634">
      <c r="B7634" s="4"/>
    </row>
    <row r="7635">
      <c r="B7635" s="4"/>
    </row>
    <row r="7636">
      <c r="B7636" s="4"/>
    </row>
    <row r="7637">
      <c r="B7637" s="4"/>
    </row>
    <row r="7638">
      <c r="B7638" s="4"/>
    </row>
    <row r="7639">
      <c r="B7639" s="4"/>
    </row>
    <row r="7640">
      <c r="B7640" s="4"/>
    </row>
    <row r="7641">
      <c r="B7641" s="4"/>
    </row>
    <row r="7642">
      <c r="B7642" s="4"/>
    </row>
    <row r="7643">
      <c r="B7643" s="4"/>
    </row>
    <row r="7644">
      <c r="B7644" s="4"/>
    </row>
    <row r="7645">
      <c r="B7645" s="4"/>
    </row>
    <row r="7646">
      <c r="B7646" s="4"/>
    </row>
    <row r="7647">
      <c r="B7647" s="4"/>
    </row>
    <row r="7648">
      <c r="B7648" s="4"/>
    </row>
    <row r="7649">
      <c r="B7649" s="4"/>
    </row>
    <row r="7650">
      <c r="B7650" s="4"/>
    </row>
    <row r="7651">
      <c r="B7651" s="4"/>
    </row>
    <row r="7652">
      <c r="B7652" s="4"/>
    </row>
    <row r="7653">
      <c r="B7653" s="4"/>
    </row>
    <row r="7654">
      <c r="B7654" s="4"/>
    </row>
    <row r="7655">
      <c r="B7655" s="4"/>
    </row>
    <row r="7656">
      <c r="B7656" s="4"/>
    </row>
    <row r="7657">
      <c r="B7657" s="4"/>
    </row>
    <row r="7658">
      <c r="B7658" s="4"/>
    </row>
    <row r="7659">
      <c r="B7659" s="4"/>
    </row>
    <row r="7660">
      <c r="B7660" s="4"/>
    </row>
    <row r="7661">
      <c r="B7661" s="4"/>
    </row>
    <row r="7662">
      <c r="B7662" s="4"/>
    </row>
    <row r="7663">
      <c r="B7663" s="4"/>
    </row>
    <row r="7664">
      <c r="B7664" s="4"/>
    </row>
    <row r="7665">
      <c r="B7665" s="4"/>
    </row>
    <row r="7666">
      <c r="B7666" s="4"/>
    </row>
    <row r="7667">
      <c r="B7667" s="4"/>
    </row>
    <row r="7668">
      <c r="B7668" s="4"/>
    </row>
    <row r="7669">
      <c r="B7669" s="4"/>
    </row>
    <row r="7670">
      <c r="B7670" s="4"/>
    </row>
    <row r="7671">
      <c r="B7671" s="4"/>
    </row>
    <row r="7672">
      <c r="B7672" s="4"/>
    </row>
    <row r="7673">
      <c r="B7673" s="4"/>
    </row>
    <row r="7674">
      <c r="B7674" s="4"/>
    </row>
    <row r="7675">
      <c r="B7675" s="4"/>
    </row>
    <row r="7676">
      <c r="B7676" s="4"/>
    </row>
    <row r="7677">
      <c r="B7677" s="4"/>
    </row>
    <row r="7678">
      <c r="B7678" s="4"/>
    </row>
    <row r="7679">
      <c r="B7679" s="4"/>
    </row>
    <row r="7680">
      <c r="B7680" s="4"/>
    </row>
    <row r="7681">
      <c r="B7681" s="4"/>
    </row>
    <row r="7682">
      <c r="B7682" s="4"/>
    </row>
    <row r="7683">
      <c r="B7683" s="4"/>
    </row>
    <row r="7684">
      <c r="B7684" s="4"/>
    </row>
    <row r="7685">
      <c r="B7685" s="4"/>
    </row>
    <row r="7686">
      <c r="B7686" s="4"/>
    </row>
    <row r="7687">
      <c r="B7687" s="4"/>
    </row>
    <row r="7688">
      <c r="B7688" s="4"/>
    </row>
    <row r="7689">
      <c r="B7689" s="4"/>
    </row>
    <row r="7690">
      <c r="B7690" s="4"/>
    </row>
    <row r="7691">
      <c r="B7691" s="4"/>
    </row>
    <row r="7692">
      <c r="B7692" s="4"/>
    </row>
    <row r="7693">
      <c r="B7693" s="4"/>
    </row>
    <row r="7694">
      <c r="B7694" s="4"/>
    </row>
    <row r="7695">
      <c r="B7695" s="4"/>
    </row>
    <row r="7696">
      <c r="B7696" s="4"/>
    </row>
    <row r="7697">
      <c r="B7697" s="4"/>
    </row>
    <row r="7698">
      <c r="B7698" s="4"/>
    </row>
    <row r="7699">
      <c r="B7699" s="4"/>
    </row>
    <row r="7700">
      <c r="B7700" s="4"/>
    </row>
    <row r="7701">
      <c r="B7701" s="4"/>
    </row>
    <row r="7702">
      <c r="B7702" s="4"/>
    </row>
    <row r="7703">
      <c r="B7703" s="4"/>
    </row>
    <row r="7704">
      <c r="B7704" s="4"/>
    </row>
    <row r="7705">
      <c r="B7705" s="4"/>
    </row>
    <row r="7706">
      <c r="B7706" s="4"/>
    </row>
    <row r="7707">
      <c r="B7707" s="4"/>
    </row>
    <row r="7708">
      <c r="B7708" s="4"/>
    </row>
    <row r="7709">
      <c r="B7709" s="4"/>
    </row>
    <row r="7710">
      <c r="B7710" s="4"/>
    </row>
    <row r="7711">
      <c r="B7711" s="4"/>
    </row>
    <row r="7712">
      <c r="B7712" s="4"/>
    </row>
    <row r="7713">
      <c r="B7713" s="4"/>
    </row>
    <row r="7714">
      <c r="B7714" s="4"/>
    </row>
    <row r="7715">
      <c r="B7715" s="4"/>
    </row>
    <row r="7716">
      <c r="B7716" s="4"/>
    </row>
    <row r="7717">
      <c r="B7717" s="4"/>
    </row>
    <row r="7718">
      <c r="B7718" s="4"/>
    </row>
    <row r="7719">
      <c r="B7719" s="4"/>
    </row>
    <row r="7720">
      <c r="B7720" s="4"/>
    </row>
    <row r="7721">
      <c r="B7721" s="4"/>
    </row>
    <row r="7722">
      <c r="B7722" s="4"/>
    </row>
    <row r="7723">
      <c r="B7723" s="4"/>
    </row>
    <row r="7724">
      <c r="B7724" s="4"/>
    </row>
    <row r="7725">
      <c r="B7725" s="4"/>
    </row>
    <row r="7726">
      <c r="B7726" s="4"/>
    </row>
    <row r="7727">
      <c r="B7727" s="4"/>
    </row>
    <row r="7728">
      <c r="B7728" s="4"/>
    </row>
    <row r="7729">
      <c r="B7729" s="4"/>
    </row>
    <row r="7730">
      <c r="B7730" s="4"/>
    </row>
    <row r="7731">
      <c r="B7731" s="4"/>
    </row>
    <row r="7732">
      <c r="B7732" s="4"/>
    </row>
    <row r="7733">
      <c r="B7733" s="4"/>
    </row>
    <row r="7734">
      <c r="B7734" s="4"/>
    </row>
    <row r="7735">
      <c r="B7735" s="4"/>
    </row>
    <row r="7736">
      <c r="B7736" s="4"/>
    </row>
    <row r="7737">
      <c r="B7737" s="4"/>
    </row>
    <row r="7738">
      <c r="B7738" s="4"/>
    </row>
    <row r="7739">
      <c r="B7739" s="4"/>
    </row>
    <row r="7740">
      <c r="B7740" s="4"/>
    </row>
    <row r="7741">
      <c r="B7741" s="4"/>
    </row>
    <row r="7742">
      <c r="B7742" s="4"/>
    </row>
    <row r="7743">
      <c r="B7743" s="4"/>
    </row>
    <row r="7744">
      <c r="B7744" s="4"/>
    </row>
    <row r="7745">
      <c r="B7745" s="4"/>
    </row>
    <row r="7746">
      <c r="B7746" s="4"/>
    </row>
    <row r="7747">
      <c r="B7747" s="4"/>
    </row>
    <row r="7748">
      <c r="B7748" s="4"/>
    </row>
    <row r="7749">
      <c r="B7749" s="4"/>
    </row>
    <row r="7750">
      <c r="B7750" s="4"/>
    </row>
    <row r="7751">
      <c r="B7751" s="4"/>
    </row>
    <row r="7752">
      <c r="B7752" s="4"/>
    </row>
    <row r="7753">
      <c r="B7753" s="4"/>
    </row>
    <row r="7754">
      <c r="B7754" s="4"/>
    </row>
    <row r="7755">
      <c r="B7755" s="4"/>
    </row>
    <row r="7756">
      <c r="B7756" s="4"/>
    </row>
    <row r="7757">
      <c r="B7757" s="4"/>
    </row>
    <row r="7758">
      <c r="B7758" s="4"/>
    </row>
    <row r="7759">
      <c r="B7759" s="4"/>
    </row>
    <row r="7760">
      <c r="B7760" s="4"/>
    </row>
    <row r="7761">
      <c r="B7761" s="4"/>
    </row>
    <row r="7762">
      <c r="B7762" s="4"/>
    </row>
    <row r="7763">
      <c r="B7763" s="4"/>
    </row>
    <row r="7764">
      <c r="B7764" s="4"/>
    </row>
    <row r="7765">
      <c r="B7765" s="4"/>
    </row>
    <row r="7766">
      <c r="B7766" s="4"/>
    </row>
    <row r="7767">
      <c r="B7767" s="4"/>
    </row>
    <row r="7768">
      <c r="B7768" s="4"/>
    </row>
    <row r="7769">
      <c r="B7769" s="4"/>
    </row>
    <row r="7770">
      <c r="B7770" s="4"/>
    </row>
    <row r="7771">
      <c r="B7771" s="4"/>
    </row>
    <row r="7772">
      <c r="B7772" s="4"/>
    </row>
    <row r="7773">
      <c r="B7773" s="4"/>
    </row>
    <row r="7774">
      <c r="B7774" s="4"/>
    </row>
    <row r="7775">
      <c r="B7775" s="4"/>
    </row>
    <row r="7776">
      <c r="B7776" s="4"/>
    </row>
    <row r="7777">
      <c r="B7777" s="4"/>
    </row>
    <row r="7778">
      <c r="B7778" s="4"/>
    </row>
    <row r="7779">
      <c r="B7779" s="4"/>
    </row>
    <row r="7780">
      <c r="B7780" s="4"/>
    </row>
    <row r="7781">
      <c r="B7781" s="4"/>
    </row>
    <row r="7782">
      <c r="B7782" s="4"/>
    </row>
    <row r="7783">
      <c r="B7783" s="4"/>
    </row>
    <row r="7784">
      <c r="B7784" s="4"/>
    </row>
    <row r="7785">
      <c r="B7785" s="4"/>
    </row>
    <row r="7786">
      <c r="B7786" s="4"/>
    </row>
    <row r="7787">
      <c r="B7787" s="4"/>
    </row>
    <row r="7788">
      <c r="B7788" s="4"/>
    </row>
    <row r="7789">
      <c r="B7789" s="4"/>
    </row>
    <row r="7790">
      <c r="B7790" s="4"/>
    </row>
    <row r="7791">
      <c r="B7791" s="4"/>
    </row>
    <row r="7792">
      <c r="B7792" s="4"/>
    </row>
    <row r="7793">
      <c r="B7793" s="4"/>
    </row>
    <row r="7794">
      <c r="B7794" s="4"/>
    </row>
    <row r="7795">
      <c r="B7795" s="4"/>
    </row>
    <row r="7796">
      <c r="B7796" s="4"/>
    </row>
    <row r="7797">
      <c r="B7797" s="4"/>
    </row>
    <row r="7798">
      <c r="B7798" s="4"/>
    </row>
    <row r="7799">
      <c r="B7799" s="4"/>
    </row>
    <row r="7800">
      <c r="B7800" s="4"/>
    </row>
    <row r="7801">
      <c r="B7801" s="4"/>
    </row>
    <row r="7802">
      <c r="B7802" s="4"/>
    </row>
    <row r="7803">
      <c r="B7803" s="4"/>
    </row>
    <row r="7804">
      <c r="B7804" s="4"/>
    </row>
    <row r="7805">
      <c r="B7805" s="4"/>
    </row>
    <row r="7806">
      <c r="B7806" s="4"/>
    </row>
    <row r="7807">
      <c r="B7807" s="4"/>
    </row>
    <row r="7808">
      <c r="B7808" s="4"/>
    </row>
    <row r="7809">
      <c r="B7809" s="4"/>
    </row>
    <row r="7810">
      <c r="B7810" s="4"/>
    </row>
    <row r="7811">
      <c r="B7811" s="4"/>
    </row>
    <row r="7812">
      <c r="B7812" s="4"/>
    </row>
    <row r="7813">
      <c r="B7813" s="4"/>
    </row>
    <row r="7814">
      <c r="B7814" s="4"/>
    </row>
    <row r="7815">
      <c r="B7815" s="4"/>
    </row>
    <row r="7816">
      <c r="B7816" s="4"/>
    </row>
    <row r="7817">
      <c r="B7817" s="4"/>
    </row>
    <row r="7818">
      <c r="B7818" s="4"/>
    </row>
    <row r="7819">
      <c r="B7819" s="4"/>
    </row>
    <row r="7820">
      <c r="B7820" s="4"/>
    </row>
    <row r="7821">
      <c r="B7821" s="4"/>
    </row>
    <row r="7822">
      <c r="B7822" s="4"/>
    </row>
    <row r="7823">
      <c r="B7823" s="4"/>
    </row>
    <row r="7824">
      <c r="B7824" s="4"/>
    </row>
    <row r="7825">
      <c r="B7825" s="4"/>
    </row>
    <row r="7826">
      <c r="B7826" s="4"/>
    </row>
    <row r="7827">
      <c r="B7827" s="4"/>
    </row>
    <row r="7828">
      <c r="B7828" s="4"/>
    </row>
    <row r="7829">
      <c r="B7829" s="4"/>
    </row>
    <row r="7830">
      <c r="B7830" s="4"/>
    </row>
    <row r="7831">
      <c r="B7831" s="4"/>
    </row>
    <row r="7832">
      <c r="B7832" s="4"/>
    </row>
    <row r="7833">
      <c r="B7833" s="4"/>
    </row>
    <row r="7834">
      <c r="B7834" s="4"/>
    </row>
    <row r="7835">
      <c r="B7835" s="4"/>
    </row>
    <row r="7836">
      <c r="B7836" s="4"/>
    </row>
    <row r="7837">
      <c r="B7837" s="4"/>
    </row>
    <row r="7838">
      <c r="B7838" s="4"/>
    </row>
    <row r="7839">
      <c r="B7839" s="4"/>
    </row>
    <row r="7840">
      <c r="B7840" s="4"/>
    </row>
    <row r="7841">
      <c r="B7841" s="4"/>
    </row>
    <row r="7842">
      <c r="B7842" s="4"/>
    </row>
    <row r="7843">
      <c r="B7843" s="4"/>
    </row>
    <row r="7844">
      <c r="B7844" s="4"/>
    </row>
    <row r="7845">
      <c r="B7845" s="4"/>
    </row>
    <row r="7846">
      <c r="B7846" s="4"/>
    </row>
    <row r="7847">
      <c r="B7847" s="4"/>
    </row>
    <row r="7848">
      <c r="B7848" s="4"/>
    </row>
    <row r="7849">
      <c r="B7849" s="4"/>
    </row>
    <row r="7850">
      <c r="B7850" s="4"/>
    </row>
    <row r="7851">
      <c r="B7851" s="4"/>
    </row>
    <row r="7852">
      <c r="B7852" s="4"/>
    </row>
    <row r="7853">
      <c r="B7853" s="4"/>
    </row>
    <row r="7854">
      <c r="B7854" s="4"/>
    </row>
    <row r="7855">
      <c r="B7855" s="4"/>
    </row>
    <row r="7856">
      <c r="B7856" s="4"/>
    </row>
    <row r="7857">
      <c r="B7857" s="4"/>
    </row>
    <row r="7858">
      <c r="B7858" s="4"/>
    </row>
    <row r="7859">
      <c r="B7859" s="4"/>
    </row>
    <row r="7860">
      <c r="B7860" s="4"/>
    </row>
    <row r="7861">
      <c r="B7861" s="4"/>
    </row>
    <row r="7862">
      <c r="B7862" s="4"/>
    </row>
    <row r="7863">
      <c r="B7863" s="4"/>
    </row>
    <row r="7864">
      <c r="B7864" s="4"/>
    </row>
    <row r="7865">
      <c r="B7865" s="4"/>
    </row>
    <row r="7866">
      <c r="B7866" s="4"/>
    </row>
    <row r="7867">
      <c r="B7867" s="4"/>
    </row>
    <row r="7868">
      <c r="B7868" s="4"/>
    </row>
    <row r="7869">
      <c r="B7869" s="4"/>
    </row>
    <row r="7870">
      <c r="B7870" s="4"/>
    </row>
    <row r="7871">
      <c r="B7871" s="4"/>
    </row>
    <row r="7872">
      <c r="B7872" s="4"/>
    </row>
    <row r="7873">
      <c r="B7873" s="4"/>
    </row>
    <row r="7874">
      <c r="B7874" s="4"/>
    </row>
    <row r="7875">
      <c r="B7875" s="4"/>
    </row>
    <row r="7876">
      <c r="B7876" s="4"/>
    </row>
    <row r="7877">
      <c r="B7877" s="4"/>
    </row>
    <row r="7878">
      <c r="B7878" s="4"/>
    </row>
    <row r="7879">
      <c r="B7879" s="4"/>
    </row>
    <row r="7880">
      <c r="B7880" s="4"/>
    </row>
    <row r="7881">
      <c r="B7881" s="4"/>
    </row>
    <row r="7882">
      <c r="B7882" s="4"/>
    </row>
    <row r="7883">
      <c r="B7883" s="4"/>
    </row>
    <row r="7884">
      <c r="B7884" s="4"/>
    </row>
    <row r="7885">
      <c r="B7885" s="4"/>
    </row>
    <row r="7886">
      <c r="B7886" s="4"/>
    </row>
    <row r="7887">
      <c r="B7887" s="4"/>
    </row>
    <row r="7888">
      <c r="B7888" s="4"/>
    </row>
    <row r="7889">
      <c r="B7889" s="4"/>
    </row>
    <row r="7890">
      <c r="B7890" s="4"/>
    </row>
    <row r="7891">
      <c r="B7891" s="4"/>
    </row>
    <row r="7892">
      <c r="B7892" s="4"/>
    </row>
    <row r="7893">
      <c r="B7893" s="4"/>
    </row>
    <row r="7894">
      <c r="B7894" s="4"/>
    </row>
    <row r="7895">
      <c r="B7895" s="4"/>
    </row>
    <row r="7896">
      <c r="B7896" s="4"/>
    </row>
    <row r="7897">
      <c r="B7897" s="4"/>
    </row>
    <row r="7898">
      <c r="B7898" s="4"/>
    </row>
    <row r="7899">
      <c r="B7899" s="4"/>
    </row>
    <row r="7900">
      <c r="B7900" s="4"/>
    </row>
    <row r="7901">
      <c r="B7901" s="4"/>
    </row>
    <row r="7902">
      <c r="B7902" s="4"/>
    </row>
    <row r="7903">
      <c r="B7903" s="4"/>
    </row>
    <row r="7904">
      <c r="B7904" s="4"/>
    </row>
    <row r="7905">
      <c r="B7905" s="4"/>
    </row>
    <row r="7906">
      <c r="B7906" s="4"/>
    </row>
    <row r="7907">
      <c r="B7907" s="4"/>
    </row>
    <row r="7908">
      <c r="B7908" s="4"/>
    </row>
    <row r="7909">
      <c r="B7909" s="4"/>
    </row>
    <row r="7910">
      <c r="B7910" s="4"/>
    </row>
    <row r="7911">
      <c r="B7911" s="4"/>
    </row>
    <row r="7912">
      <c r="B7912" s="4"/>
    </row>
    <row r="7913">
      <c r="B7913" s="4"/>
    </row>
    <row r="7914">
      <c r="B7914" s="4"/>
    </row>
    <row r="7915">
      <c r="B7915" s="4"/>
    </row>
    <row r="7916">
      <c r="B7916" s="4"/>
    </row>
    <row r="7917">
      <c r="B7917" s="4"/>
    </row>
    <row r="7918">
      <c r="B7918" s="4"/>
    </row>
    <row r="7919">
      <c r="B7919" s="4"/>
    </row>
    <row r="7920">
      <c r="B7920" s="4"/>
    </row>
    <row r="7921">
      <c r="B7921" s="4"/>
    </row>
    <row r="7922">
      <c r="B7922" s="4"/>
    </row>
    <row r="7923">
      <c r="B7923" s="4"/>
    </row>
    <row r="7924">
      <c r="B7924" s="4"/>
    </row>
    <row r="7925">
      <c r="B7925" s="4"/>
    </row>
    <row r="7926">
      <c r="B7926" s="4"/>
    </row>
    <row r="7927">
      <c r="B7927" s="4"/>
    </row>
    <row r="7928">
      <c r="B7928" s="4"/>
    </row>
    <row r="7929">
      <c r="B7929" s="4"/>
    </row>
    <row r="7930">
      <c r="B7930" s="4"/>
    </row>
    <row r="7931">
      <c r="B7931" s="4"/>
    </row>
    <row r="7932">
      <c r="B7932" s="4"/>
    </row>
    <row r="7933">
      <c r="B7933" s="4"/>
    </row>
    <row r="7934">
      <c r="B7934" s="4"/>
    </row>
    <row r="7935">
      <c r="B7935" s="4"/>
    </row>
    <row r="7936">
      <c r="B7936" s="4"/>
    </row>
    <row r="7937">
      <c r="B7937" s="4"/>
    </row>
    <row r="7938">
      <c r="B7938" s="4"/>
    </row>
    <row r="7939">
      <c r="B7939" s="4"/>
    </row>
    <row r="7940">
      <c r="B7940" s="4"/>
    </row>
    <row r="7941">
      <c r="B7941" s="4"/>
    </row>
    <row r="7942">
      <c r="B7942" s="4"/>
    </row>
    <row r="7943">
      <c r="B7943" s="4"/>
    </row>
    <row r="7944">
      <c r="B7944" s="4"/>
    </row>
    <row r="7945">
      <c r="B7945" s="4"/>
    </row>
    <row r="7946">
      <c r="B7946" s="4"/>
    </row>
    <row r="7947">
      <c r="B7947" s="4"/>
    </row>
    <row r="7948">
      <c r="B7948" s="4"/>
    </row>
    <row r="7949">
      <c r="B7949" s="4"/>
    </row>
    <row r="7950">
      <c r="B7950" s="4"/>
    </row>
    <row r="7951">
      <c r="B7951" s="4"/>
    </row>
    <row r="7952">
      <c r="B7952" s="4"/>
    </row>
    <row r="7953">
      <c r="B7953" s="4"/>
    </row>
    <row r="7954">
      <c r="B7954" s="4"/>
    </row>
    <row r="7955">
      <c r="B7955" s="4"/>
    </row>
    <row r="7956">
      <c r="B7956" s="4"/>
    </row>
    <row r="7957">
      <c r="B7957" s="4"/>
    </row>
    <row r="7958">
      <c r="B7958" s="4"/>
    </row>
    <row r="7959">
      <c r="B7959" s="4"/>
    </row>
    <row r="7960">
      <c r="B7960" s="4"/>
    </row>
    <row r="7961">
      <c r="B7961" s="4"/>
    </row>
    <row r="7962">
      <c r="B7962" s="4"/>
    </row>
    <row r="7963">
      <c r="B7963" s="4"/>
    </row>
    <row r="7964">
      <c r="B7964" s="4"/>
    </row>
    <row r="7965">
      <c r="B7965" s="4"/>
    </row>
    <row r="7966">
      <c r="B7966" s="4"/>
    </row>
    <row r="7967">
      <c r="B7967" s="4"/>
    </row>
    <row r="7968">
      <c r="B7968" s="4"/>
    </row>
    <row r="7969">
      <c r="B7969" s="4"/>
    </row>
    <row r="7970">
      <c r="B7970" s="4"/>
    </row>
    <row r="7971">
      <c r="B7971" s="4"/>
    </row>
    <row r="7972">
      <c r="B7972" s="4"/>
    </row>
    <row r="7973">
      <c r="B7973" s="4"/>
    </row>
    <row r="7974">
      <c r="B7974" s="4"/>
    </row>
    <row r="7975">
      <c r="B7975" s="4"/>
    </row>
    <row r="7976">
      <c r="B7976" s="4"/>
    </row>
    <row r="7977">
      <c r="B7977" s="4"/>
    </row>
    <row r="7978">
      <c r="B7978" s="4"/>
    </row>
    <row r="7979">
      <c r="B7979" s="4"/>
    </row>
    <row r="7980">
      <c r="B7980" s="4"/>
    </row>
    <row r="7981">
      <c r="B7981" s="4"/>
    </row>
    <row r="7982">
      <c r="B7982" s="4"/>
    </row>
    <row r="7983">
      <c r="B7983" s="4"/>
    </row>
    <row r="7984">
      <c r="B7984" s="4"/>
    </row>
    <row r="7985">
      <c r="B7985" s="4"/>
    </row>
    <row r="7986">
      <c r="B7986" s="4"/>
    </row>
    <row r="7987">
      <c r="B7987" s="4"/>
    </row>
    <row r="7988">
      <c r="B7988" s="4"/>
    </row>
    <row r="7989">
      <c r="B7989" s="4"/>
    </row>
    <row r="7990">
      <c r="B7990" s="4"/>
    </row>
    <row r="7991">
      <c r="B7991" s="4"/>
    </row>
    <row r="7992">
      <c r="B7992" s="4"/>
    </row>
    <row r="7993">
      <c r="B7993" s="4"/>
    </row>
    <row r="7994">
      <c r="B7994" s="4"/>
    </row>
    <row r="7995">
      <c r="B7995" s="4"/>
    </row>
    <row r="7996">
      <c r="B7996" s="4"/>
    </row>
    <row r="7997">
      <c r="B7997" s="4"/>
    </row>
    <row r="7998">
      <c r="B7998" s="4"/>
    </row>
    <row r="7999">
      <c r="B7999" s="4"/>
    </row>
    <row r="8000">
      <c r="B8000" s="4"/>
    </row>
    <row r="8001">
      <c r="B8001" s="4"/>
    </row>
    <row r="8002">
      <c r="B8002" s="4"/>
    </row>
    <row r="8003">
      <c r="B8003" s="4"/>
    </row>
    <row r="8004">
      <c r="B8004" s="4"/>
    </row>
    <row r="8005">
      <c r="B8005" s="4"/>
    </row>
    <row r="8006">
      <c r="B8006" s="4"/>
    </row>
    <row r="8007">
      <c r="B8007" s="4"/>
    </row>
    <row r="8008">
      <c r="B8008" s="4"/>
    </row>
    <row r="8009">
      <c r="B8009" s="4"/>
    </row>
    <row r="8010">
      <c r="B8010" s="4"/>
    </row>
    <row r="8011">
      <c r="B8011" s="4"/>
    </row>
    <row r="8012">
      <c r="B8012" s="4"/>
    </row>
    <row r="8013">
      <c r="B8013" s="4"/>
    </row>
    <row r="8014">
      <c r="B8014" s="4"/>
    </row>
    <row r="8015">
      <c r="B8015" s="4"/>
    </row>
    <row r="8016">
      <c r="B8016" s="4"/>
    </row>
    <row r="8017">
      <c r="B8017" s="4"/>
    </row>
    <row r="8018">
      <c r="B8018" s="4"/>
    </row>
    <row r="8019">
      <c r="B8019" s="4"/>
    </row>
    <row r="8020">
      <c r="B8020" s="4"/>
    </row>
    <row r="8021">
      <c r="B8021" s="4"/>
    </row>
    <row r="8022">
      <c r="B8022" s="4"/>
    </row>
    <row r="8023">
      <c r="B8023" s="4"/>
    </row>
    <row r="8024">
      <c r="B8024" s="4"/>
    </row>
    <row r="8025">
      <c r="B8025" s="4"/>
    </row>
    <row r="8026">
      <c r="B8026" s="4"/>
    </row>
    <row r="8027">
      <c r="B8027" s="4"/>
    </row>
    <row r="8028">
      <c r="B8028" s="4"/>
    </row>
    <row r="8029">
      <c r="B8029" s="4"/>
    </row>
    <row r="8030">
      <c r="B8030" s="4"/>
    </row>
    <row r="8031">
      <c r="B8031" s="4"/>
    </row>
    <row r="8032">
      <c r="B8032" s="4"/>
    </row>
    <row r="8033">
      <c r="B8033" s="4"/>
    </row>
    <row r="8034">
      <c r="B8034" s="4"/>
    </row>
    <row r="8035">
      <c r="B8035" s="4"/>
    </row>
    <row r="8036">
      <c r="B8036" s="4"/>
    </row>
    <row r="8037">
      <c r="B8037" s="4"/>
    </row>
    <row r="8038">
      <c r="B8038" s="4"/>
    </row>
    <row r="8039">
      <c r="B8039" s="4"/>
    </row>
    <row r="8040">
      <c r="B8040" s="4"/>
    </row>
    <row r="8041">
      <c r="B8041" s="4"/>
    </row>
    <row r="8042">
      <c r="B8042" s="4"/>
    </row>
    <row r="8043">
      <c r="B8043" s="4"/>
    </row>
    <row r="8044">
      <c r="B8044" s="4"/>
    </row>
    <row r="8045">
      <c r="B8045" s="4"/>
    </row>
    <row r="8046">
      <c r="B8046" s="4"/>
    </row>
    <row r="8047">
      <c r="B8047" s="4"/>
    </row>
    <row r="8048">
      <c r="B8048" s="4"/>
    </row>
    <row r="8049">
      <c r="B8049" s="4"/>
    </row>
    <row r="8050">
      <c r="B8050" s="4"/>
    </row>
    <row r="8051">
      <c r="B8051" s="4"/>
    </row>
    <row r="8052">
      <c r="B8052" s="4"/>
    </row>
    <row r="8053">
      <c r="B8053" s="4"/>
    </row>
    <row r="8054">
      <c r="B8054" s="4"/>
    </row>
    <row r="8055">
      <c r="B8055" s="4"/>
    </row>
    <row r="8056">
      <c r="B8056" s="4"/>
    </row>
    <row r="8057">
      <c r="B8057" s="4"/>
    </row>
    <row r="8058">
      <c r="B8058" s="4"/>
    </row>
    <row r="8059">
      <c r="B8059" s="4"/>
    </row>
    <row r="8060">
      <c r="B8060" s="4"/>
    </row>
    <row r="8061">
      <c r="B8061" s="4"/>
    </row>
    <row r="8062">
      <c r="B8062" s="4"/>
    </row>
    <row r="8063">
      <c r="B8063" s="4"/>
    </row>
    <row r="8064">
      <c r="B8064" s="4"/>
    </row>
    <row r="8065">
      <c r="B8065" s="4"/>
    </row>
    <row r="8066">
      <c r="B8066" s="4"/>
    </row>
    <row r="8067">
      <c r="B8067" s="4"/>
    </row>
    <row r="8068">
      <c r="B8068" s="4"/>
    </row>
    <row r="8069">
      <c r="B8069" s="4"/>
    </row>
    <row r="8070">
      <c r="B8070" s="4"/>
    </row>
    <row r="8071">
      <c r="B8071" s="4"/>
    </row>
    <row r="8072">
      <c r="B8072" s="4"/>
    </row>
    <row r="8073">
      <c r="B8073" s="4"/>
    </row>
    <row r="8074">
      <c r="B8074" s="4"/>
    </row>
    <row r="8075">
      <c r="B8075" s="4"/>
    </row>
    <row r="8076">
      <c r="B8076" s="4"/>
    </row>
    <row r="8077">
      <c r="B8077" s="4"/>
    </row>
    <row r="8078">
      <c r="B8078" s="4"/>
    </row>
    <row r="8079">
      <c r="B8079" s="4"/>
    </row>
    <row r="8080">
      <c r="B8080" s="4"/>
    </row>
    <row r="8081">
      <c r="B8081" s="4"/>
    </row>
    <row r="8082">
      <c r="B8082" s="4"/>
    </row>
    <row r="8083">
      <c r="B8083" s="4"/>
    </row>
    <row r="8084">
      <c r="B8084" s="4"/>
    </row>
    <row r="8085">
      <c r="B8085" s="4"/>
    </row>
    <row r="8086">
      <c r="B8086" s="4"/>
    </row>
    <row r="8087">
      <c r="B8087" s="4"/>
    </row>
    <row r="8088">
      <c r="B8088" s="4"/>
    </row>
    <row r="8089">
      <c r="B8089" s="4"/>
    </row>
    <row r="8090">
      <c r="B8090" s="4"/>
    </row>
    <row r="8091">
      <c r="B8091" s="4"/>
    </row>
    <row r="8092">
      <c r="B8092" s="4"/>
    </row>
    <row r="8093">
      <c r="B8093" s="4"/>
    </row>
    <row r="8094">
      <c r="B8094" s="4"/>
    </row>
    <row r="8095">
      <c r="B8095" s="4"/>
    </row>
    <row r="8096">
      <c r="B8096" s="4"/>
    </row>
    <row r="8097">
      <c r="B8097" s="4"/>
    </row>
    <row r="8098">
      <c r="B8098" s="4"/>
    </row>
    <row r="8099">
      <c r="B8099" s="4"/>
    </row>
    <row r="8100">
      <c r="B8100" s="4"/>
    </row>
    <row r="8101">
      <c r="B8101" s="4"/>
    </row>
    <row r="8102">
      <c r="B8102" s="4"/>
    </row>
    <row r="8103">
      <c r="B8103" s="4"/>
    </row>
    <row r="8104">
      <c r="B8104" s="4"/>
    </row>
    <row r="8105">
      <c r="B8105" s="4"/>
    </row>
    <row r="8106">
      <c r="B8106" s="4"/>
    </row>
    <row r="8107">
      <c r="B8107" s="4"/>
    </row>
    <row r="8108">
      <c r="B8108" s="4"/>
    </row>
    <row r="8109">
      <c r="B8109" s="4"/>
    </row>
    <row r="8110">
      <c r="B8110" s="4"/>
    </row>
    <row r="8111">
      <c r="B8111" s="4"/>
    </row>
    <row r="8112">
      <c r="B8112" s="4"/>
    </row>
    <row r="8113">
      <c r="B8113" s="4"/>
    </row>
    <row r="8114">
      <c r="B8114" s="4"/>
    </row>
    <row r="8115">
      <c r="B8115" s="4"/>
    </row>
    <row r="8116">
      <c r="B8116" s="4"/>
    </row>
    <row r="8117">
      <c r="B8117" s="4"/>
    </row>
    <row r="8118">
      <c r="B8118" s="4"/>
    </row>
    <row r="8119">
      <c r="B8119" s="4"/>
    </row>
    <row r="8120">
      <c r="B8120" s="4"/>
    </row>
    <row r="8121">
      <c r="B8121" s="4"/>
    </row>
    <row r="8122">
      <c r="B8122" s="4"/>
    </row>
    <row r="8123">
      <c r="B8123" s="4"/>
    </row>
    <row r="8124">
      <c r="B8124" s="4"/>
    </row>
    <row r="8125">
      <c r="B8125" s="4"/>
    </row>
    <row r="8126">
      <c r="B8126" s="4"/>
    </row>
    <row r="8127">
      <c r="B8127" s="4"/>
    </row>
    <row r="8128">
      <c r="B8128" s="4"/>
    </row>
    <row r="8129">
      <c r="B8129" s="4"/>
    </row>
    <row r="8130">
      <c r="B8130" s="4"/>
    </row>
    <row r="8131">
      <c r="B8131" s="4"/>
    </row>
    <row r="8132">
      <c r="B8132" s="4"/>
    </row>
    <row r="8133">
      <c r="B8133" s="4"/>
    </row>
    <row r="8134">
      <c r="B8134" s="4"/>
    </row>
    <row r="8135">
      <c r="B8135" s="4"/>
    </row>
    <row r="8136">
      <c r="B8136" s="4"/>
    </row>
    <row r="8137">
      <c r="B8137" s="4"/>
    </row>
    <row r="8138">
      <c r="B8138" s="4"/>
    </row>
    <row r="8139">
      <c r="B8139" s="4"/>
    </row>
    <row r="8140">
      <c r="B8140" s="4"/>
    </row>
    <row r="8141">
      <c r="B8141" s="4"/>
    </row>
    <row r="8142">
      <c r="B8142" s="4"/>
    </row>
    <row r="8143">
      <c r="B8143" s="4"/>
    </row>
    <row r="8144">
      <c r="B8144" s="4"/>
    </row>
    <row r="8145">
      <c r="B8145" s="4"/>
    </row>
    <row r="8146">
      <c r="B8146" s="4"/>
    </row>
    <row r="8147">
      <c r="B8147" s="4"/>
    </row>
    <row r="8148">
      <c r="B8148" s="4"/>
    </row>
    <row r="8149">
      <c r="B8149" s="4"/>
    </row>
    <row r="8150">
      <c r="B8150" s="4"/>
    </row>
    <row r="8151">
      <c r="B8151" s="4"/>
    </row>
    <row r="8152">
      <c r="B8152" s="4"/>
    </row>
    <row r="8153">
      <c r="B8153" s="4"/>
    </row>
    <row r="8154">
      <c r="B8154" s="4"/>
    </row>
    <row r="8155">
      <c r="B8155" s="4"/>
    </row>
    <row r="8156">
      <c r="B8156" s="4"/>
    </row>
    <row r="8157">
      <c r="B8157" s="4"/>
    </row>
    <row r="8158">
      <c r="B8158" s="4"/>
    </row>
    <row r="8159">
      <c r="B8159" s="4"/>
    </row>
    <row r="8160">
      <c r="B8160" s="4"/>
    </row>
    <row r="8161">
      <c r="B8161" s="4"/>
    </row>
    <row r="8162">
      <c r="B8162" s="4"/>
    </row>
    <row r="8163">
      <c r="B8163" s="4"/>
    </row>
    <row r="8164">
      <c r="B8164" s="4"/>
    </row>
    <row r="8165">
      <c r="B8165" s="4"/>
    </row>
    <row r="8166">
      <c r="B8166" s="4"/>
    </row>
    <row r="8167">
      <c r="B8167" s="4"/>
    </row>
    <row r="8168">
      <c r="B8168" s="4"/>
    </row>
    <row r="8169">
      <c r="B8169" s="4"/>
    </row>
    <row r="8170">
      <c r="B8170" s="4"/>
    </row>
    <row r="8171">
      <c r="B8171" s="4"/>
    </row>
    <row r="8172">
      <c r="B8172" s="4"/>
    </row>
    <row r="8173">
      <c r="B8173" s="4"/>
    </row>
    <row r="8174">
      <c r="B8174" s="4"/>
    </row>
    <row r="8175">
      <c r="B8175" s="4"/>
    </row>
    <row r="8176">
      <c r="B8176" s="4"/>
    </row>
    <row r="8177">
      <c r="B8177" s="4"/>
    </row>
    <row r="8178">
      <c r="B8178" s="4"/>
    </row>
    <row r="8179">
      <c r="B8179" s="4"/>
    </row>
    <row r="8180">
      <c r="B8180" s="4"/>
    </row>
    <row r="8181">
      <c r="B8181" s="4"/>
    </row>
    <row r="8182">
      <c r="B8182" s="4"/>
    </row>
    <row r="8183">
      <c r="B8183" s="4"/>
    </row>
    <row r="8184">
      <c r="B8184" s="4"/>
    </row>
    <row r="8185">
      <c r="B8185" s="4"/>
    </row>
    <row r="8186">
      <c r="B8186" s="4"/>
    </row>
    <row r="8187">
      <c r="B8187" s="4"/>
    </row>
    <row r="8188">
      <c r="B8188" s="4"/>
    </row>
    <row r="8189">
      <c r="B8189" s="4"/>
    </row>
    <row r="8190">
      <c r="B8190" s="4"/>
    </row>
    <row r="8191">
      <c r="B8191" s="4"/>
    </row>
    <row r="8192">
      <c r="B8192" s="4"/>
    </row>
    <row r="8193">
      <c r="B8193" s="4"/>
    </row>
    <row r="8194">
      <c r="B8194" s="4"/>
    </row>
    <row r="8195">
      <c r="B8195" s="4"/>
    </row>
    <row r="8196">
      <c r="B8196" s="4"/>
    </row>
    <row r="8197">
      <c r="B8197" s="4"/>
    </row>
    <row r="8198">
      <c r="B8198" s="4"/>
    </row>
    <row r="8199">
      <c r="B8199" s="4"/>
    </row>
    <row r="8200">
      <c r="B8200" s="4"/>
    </row>
    <row r="8201">
      <c r="B8201" s="4"/>
    </row>
    <row r="8202">
      <c r="B8202" s="4"/>
    </row>
    <row r="8203">
      <c r="B8203" s="4"/>
    </row>
    <row r="8204">
      <c r="B8204" s="4"/>
    </row>
    <row r="8205">
      <c r="B8205" s="4"/>
    </row>
    <row r="8206">
      <c r="B8206" s="4"/>
    </row>
    <row r="8207">
      <c r="B8207" s="4"/>
    </row>
    <row r="8208">
      <c r="B8208" s="4"/>
    </row>
    <row r="8209">
      <c r="B8209" s="4"/>
    </row>
    <row r="8210">
      <c r="B8210" s="4"/>
    </row>
    <row r="8211">
      <c r="B8211" s="4"/>
    </row>
    <row r="8212">
      <c r="B8212" s="4"/>
    </row>
    <row r="8213">
      <c r="B8213" s="4"/>
    </row>
    <row r="8214">
      <c r="B8214" s="4"/>
    </row>
    <row r="8215">
      <c r="B8215" s="4"/>
    </row>
    <row r="8216">
      <c r="B8216" s="4"/>
    </row>
    <row r="8217">
      <c r="B8217" s="4"/>
    </row>
    <row r="8218">
      <c r="B8218" s="4"/>
    </row>
    <row r="8219">
      <c r="B8219" s="4"/>
    </row>
    <row r="8220">
      <c r="B8220" s="4"/>
    </row>
    <row r="8221">
      <c r="B8221" s="4"/>
    </row>
    <row r="8222">
      <c r="B8222" s="4"/>
    </row>
    <row r="8223">
      <c r="B8223" s="4"/>
    </row>
    <row r="8224">
      <c r="B8224" s="4"/>
    </row>
    <row r="8225">
      <c r="B8225" s="4"/>
    </row>
    <row r="8226">
      <c r="B8226" s="4"/>
    </row>
    <row r="8227">
      <c r="B8227" s="4"/>
    </row>
    <row r="8228">
      <c r="B8228" s="4"/>
    </row>
    <row r="8229">
      <c r="B8229" s="4"/>
    </row>
    <row r="8230">
      <c r="B8230" s="4"/>
    </row>
    <row r="8231">
      <c r="B8231" s="4"/>
    </row>
    <row r="8232">
      <c r="B8232" s="4"/>
    </row>
    <row r="8233">
      <c r="B8233" s="4"/>
    </row>
    <row r="8234">
      <c r="B8234" s="4"/>
    </row>
    <row r="8235">
      <c r="B8235" s="4"/>
    </row>
    <row r="8236">
      <c r="B8236" s="4"/>
    </row>
    <row r="8237">
      <c r="B8237" s="4"/>
    </row>
    <row r="8238">
      <c r="B8238" s="4"/>
    </row>
    <row r="8239">
      <c r="B8239" s="4"/>
    </row>
    <row r="8240">
      <c r="B8240" s="4"/>
    </row>
    <row r="8241">
      <c r="B8241" s="4"/>
    </row>
    <row r="8242">
      <c r="B8242" s="4"/>
    </row>
    <row r="8243">
      <c r="B8243" s="4"/>
    </row>
    <row r="8244">
      <c r="B8244" s="4"/>
    </row>
    <row r="8245">
      <c r="B8245" s="4"/>
    </row>
    <row r="8246">
      <c r="B8246" s="4"/>
    </row>
    <row r="8247">
      <c r="B8247" s="4"/>
    </row>
    <row r="8248">
      <c r="B8248" s="4"/>
    </row>
    <row r="8249">
      <c r="B8249" s="4"/>
    </row>
    <row r="8250">
      <c r="B8250" s="4"/>
    </row>
    <row r="8251">
      <c r="B8251" s="4"/>
    </row>
    <row r="8252">
      <c r="B8252" s="4"/>
    </row>
    <row r="8253">
      <c r="B8253" s="4"/>
    </row>
    <row r="8254">
      <c r="B8254" s="4"/>
    </row>
    <row r="8255">
      <c r="B8255" s="4"/>
    </row>
    <row r="8256">
      <c r="B8256" s="4"/>
    </row>
    <row r="8257">
      <c r="B8257" s="4"/>
    </row>
    <row r="8258">
      <c r="B8258" s="4"/>
    </row>
    <row r="8259">
      <c r="B8259" s="4"/>
    </row>
    <row r="8260">
      <c r="B8260" s="4"/>
    </row>
    <row r="8261">
      <c r="B8261" s="4"/>
    </row>
    <row r="8262">
      <c r="B8262" s="4"/>
    </row>
    <row r="8263">
      <c r="B8263" s="4"/>
    </row>
    <row r="8264">
      <c r="B8264" s="4"/>
    </row>
    <row r="8265">
      <c r="B8265" s="4"/>
    </row>
    <row r="8266">
      <c r="B8266" s="4"/>
    </row>
    <row r="8267">
      <c r="B8267" s="4"/>
    </row>
    <row r="8268">
      <c r="B8268" s="4"/>
    </row>
    <row r="8269">
      <c r="B8269" s="4"/>
    </row>
    <row r="8270">
      <c r="B8270" s="4"/>
    </row>
    <row r="8271">
      <c r="B8271" s="4"/>
    </row>
    <row r="8272">
      <c r="B8272" s="4"/>
    </row>
    <row r="8273">
      <c r="B8273" s="4"/>
    </row>
    <row r="8274">
      <c r="B8274" s="4"/>
    </row>
    <row r="8275">
      <c r="B8275" s="4"/>
    </row>
    <row r="8276">
      <c r="B8276" s="4"/>
    </row>
    <row r="8277">
      <c r="B8277" s="4"/>
    </row>
    <row r="8278">
      <c r="B8278" s="4"/>
    </row>
    <row r="8279">
      <c r="B8279" s="4"/>
    </row>
    <row r="8280">
      <c r="B8280" s="4"/>
    </row>
    <row r="8281">
      <c r="B8281" s="4"/>
    </row>
    <row r="8282">
      <c r="B8282" s="4"/>
    </row>
    <row r="8283">
      <c r="B8283" s="4"/>
    </row>
    <row r="8284">
      <c r="B8284" s="4"/>
    </row>
    <row r="8285">
      <c r="B8285" s="4"/>
    </row>
    <row r="8286">
      <c r="B8286" s="4"/>
    </row>
    <row r="8287">
      <c r="B8287" s="4"/>
    </row>
    <row r="8288">
      <c r="B8288" s="4"/>
    </row>
    <row r="8289">
      <c r="B8289" s="4"/>
    </row>
    <row r="8290">
      <c r="B8290" s="4"/>
    </row>
    <row r="8291">
      <c r="B8291" s="4"/>
    </row>
    <row r="8292">
      <c r="B8292" s="4"/>
    </row>
    <row r="8293">
      <c r="B8293" s="4"/>
    </row>
    <row r="8294">
      <c r="B8294" s="4"/>
    </row>
    <row r="8295">
      <c r="B8295" s="4"/>
    </row>
    <row r="8296">
      <c r="B8296" s="4"/>
    </row>
    <row r="8297">
      <c r="B8297" s="4"/>
    </row>
    <row r="8298">
      <c r="B8298" s="4"/>
    </row>
    <row r="8299">
      <c r="B8299" s="4"/>
    </row>
    <row r="8300">
      <c r="B8300" s="4"/>
    </row>
    <row r="8301">
      <c r="B8301" s="4"/>
    </row>
    <row r="8302">
      <c r="B8302" s="4"/>
    </row>
    <row r="8303">
      <c r="B8303" s="4"/>
    </row>
    <row r="8304">
      <c r="B8304" s="4"/>
    </row>
    <row r="8305">
      <c r="B8305" s="4"/>
    </row>
    <row r="8306">
      <c r="B8306" s="4"/>
    </row>
    <row r="8307">
      <c r="B8307" s="4"/>
    </row>
    <row r="8308">
      <c r="B8308" s="4"/>
    </row>
    <row r="8309">
      <c r="B8309" s="4"/>
    </row>
    <row r="8310">
      <c r="B8310" s="4"/>
    </row>
    <row r="8311">
      <c r="B8311" s="4"/>
    </row>
    <row r="8312">
      <c r="B8312" s="4"/>
    </row>
    <row r="8313">
      <c r="B8313" s="4"/>
    </row>
    <row r="8314">
      <c r="B8314" s="4"/>
    </row>
    <row r="8315">
      <c r="B8315" s="4"/>
    </row>
    <row r="8316">
      <c r="B8316" s="4"/>
    </row>
    <row r="8317">
      <c r="B8317" s="4"/>
    </row>
    <row r="8318">
      <c r="B8318" s="4"/>
    </row>
    <row r="8319">
      <c r="B8319" s="4"/>
    </row>
    <row r="8320">
      <c r="B8320" s="4"/>
    </row>
    <row r="8321">
      <c r="B8321" s="4"/>
    </row>
    <row r="8322">
      <c r="B8322" s="4"/>
    </row>
    <row r="8323">
      <c r="B8323" s="4"/>
    </row>
    <row r="8324">
      <c r="B8324" s="4"/>
    </row>
    <row r="8325">
      <c r="B8325" s="4"/>
    </row>
    <row r="8326">
      <c r="B8326" s="4"/>
    </row>
    <row r="8327">
      <c r="B8327" s="4"/>
    </row>
    <row r="8328">
      <c r="B8328" s="4"/>
    </row>
    <row r="8329">
      <c r="B8329" s="4"/>
    </row>
    <row r="8330">
      <c r="B8330" s="4"/>
    </row>
    <row r="8331">
      <c r="B8331" s="4"/>
    </row>
    <row r="8332">
      <c r="B8332" s="4"/>
    </row>
    <row r="8333">
      <c r="B8333" s="4"/>
    </row>
    <row r="8334">
      <c r="B8334" s="4"/>
    </row>
    <row r="8335">
      <c r="B8335" s="4"/>
    </row>
    <row r="8336">
      <c r="B8336" s="4"/>
    </row>
    <row r="8337">
      <c r="B8337" s="4"/>
    </row>
    <row r="8338">
      <c r="B8338" s="4"/>
    </row>
    <row r="8339">
      <c r="B8339" s="4"/>
    </row>
    <row r="8340">
      <c r="B8340" s="4"/>
    </row>
    <row r="8341">
      <c r="B8341" s="4"/>
    </row>
    <row r="8342">
      <c r="B8342" s="4"/>
    </row>
    <row r="8343">
      <c r="B8343" s="4"/>
    </row>
    <row r="8344">
      <c r="B8344" s="4"/>
    </row>
    <row r="8345">
      <c r="B8345" s="4"/>
    </row>
    <row r="8346">
      <c r="B8346" s="4"/>
    </row>
    <row r="8347">
      <c r="B8347" s="4"/>
    </row>
    <row r="8348">
      <c r="B8348" s="4"/>
    </row>
    <row r="8349">
      <c r="B8349" s="4"/>
    </row>
    <row r="8350">
      <c r="B8350" s="4"/>
    </row>
    <row r="8351">
      <c r="B8351" s="4"/>
    </row>
    <row r="8352">
      <c r="B8352" s="4"/>
    </row>
    <row r="8353">
      <c r="B8353" s="4"/>
    </row>
    <row r="8354">
      <c r="B8354" s="4"/>
    </row>
    <row r="8355">
      <c r="B8355" s="4"/>
    </row>
    <row r="8356">
      <c r="B8356" s="4"/>
    </row>
    <row r="8357">
      <c r="B8357" s="4"/>
    </row>
    <row r="8358">
      <c r="B8358" s="4"/>
    </row>
    <row r="8359">
      <c r="B8359" s="4"/>
    </row>
    <row r="8360">
      <c r="B8360" s="4"/>
    </row>
    <row r="8361">
      <c r="B8361" s="4"/>
    </row>
    <row r="8362">
      <c r="B8362" s="4"/>
    </row>
    <row r="8363">
      <c r="B8363" s="4"/>
    </row>
    <row r="8364">
      <c r="B8364" s="4"/>
    </row>
    <row r="8365">
      <c r="B8365" s="4"/>
    </row>
    <row r="8366">
      <c r="B8366" s="4"/>
    </row>
    <row r="8367">
      <c r="B8367" s="4"/>
    </row>
    <row r="8368">
      <c r="B8368" s="4"/>
    </row>
    <row r="8369">
      <c r="B8369" s="4"/>
    </row>
    <row r="8370">
      <c r="B8370" s="4"/>
    </row>
    <row r="8371">
      <c r="B8371" s="4"/>
    </row>
    <row r="8372">
      <c r="B8372" s="4"/>
    </row>
    <row r="8373">
      <c r="B8373" s="4"/>
    </row>
    <row r="8374">
      <c r="B8374" s="4"/>
    </row>
    <row r="8375">
      <c r="B8375" s="4"/>
    </row>
    <row r="8376">
      <c r="B8376" s="4"/>
    </row>
    <row r="8377">
      <c r="B8377" s="4"/>
    </row>
    <row r="8378">
      <c r="B8378" s="4"/>
    </row>
    <row r="8379">
      <c r="B8379" s="4"/>
    </row>
    <row r="8380">
      <c r="B8380" s="4"/>
    </row>
    <row r="8381">
      <c r="B8381" s="4"/>
    </row>
    <row r="8382">
      <c r="B8382" s="4"/>
    </row>
    <row r="8383">
      <c r="B8383" s="4"/>
    </row>
    <row r="8384">
      <c r="B8384" s="4"/>
    </row>
    <row r="8385">
      <c r="B8385" s="4"/>
    </row>
    <row r="8386">
      <c r="B8386" s="4"/>
    </row>
    <row r="8387">
      <c r="B8387" s="4"/>
    </row>
    <row r="8388">
      <c r="B8388" s="4"/>
    </row>
    <row r="8389">
      <c r="B8389" s="4"/>
    </row>
    <row r="8390">
      <c r="B8390" s="4"/>
    </row>
    <row r="8391">
      <c r="B8391" s="4"/>
    </row>
    <row r="8392">
      <c r="B8392" s="4"/>
    </row>
    <row r="8393">
      <c r="B8393" s="4"/>
    </row>
    <row r="8394">
      <c r="B8394" s="4"/>
    </row>
    <row r="8395">
      <c r="B8395" s="4"/>
    </row>
    <row r="8396">
      <c r="B8396" s="4"/>
    </row>
    <row r="8397">
      <c r="B8397" s="4"/>
    </row>
    <row r="8398">
      <c r="B8398" s="4"/>
    </row>
    <row r="8399">
      <c r="B8399" s="4"/>
    </row>
    <row r="8400">
      <c r="B8400" s="4"/>
    </row>
    <row r="8401">
      <c r="B8401" s="4"/>
    </row>
    <row r="8402">
      <c r="B8402" s="4"/>
    </row>
    <row r="8403">
      <c r="B8403" s="4"/>
    </row>
    <row r="8404">
      <c r="B8404" s="4"/>
    </row>
    <row r="8405">
      <c r="B8405" s="4"/>
    </row>
    <row r="8406">
      <c r="B8406" s="4"/>
    </row>
    <row r="8407">
      <c r="B8407" s="4"/>
    </row>
    <row r="8408">
      <c r="B8408" s="4"/>
    </row>
    <row r="8409">
      <c r="B8409" s="4"/>
    </row>
    <row r="8410">
      <c r="B8410" s="4"/>
    </row>
    <row r="8411">
      <c r="B8411" s="4"/>
    </row>
    <row r="8412">
      <c r="B8412" s="4"/>
    </row>
    <row r="8413">
      <c r="B8413" s="4"/>
    </row>
    <row r="8414">
      <c r="B8414" s="4"/>
    </row>
    <row r="8415">
      <c r="B8415" s="4"/>
    </row>
    <row r="8416">
      <c r="B8416" s="4"/>
    </row>
    <row r="8417">
      <c r="B8417" s="4"/>
    </row>
    <row r="8418">
      <c r="B8418" s="4"/>
    </row>
    <row r="8419">
      <c r="B8419" s="4"/>
    </row>
    <row r="8420">
      <c r="B8420" s="4"/>
    </row>
    <row r="8421">
      <c r="B8421" s="4"/>
    </row>
    <row r="8422">
      <c r="B8422" s="4"/>
    </row>
    <row r="8423">
      <c r="B8423" s="4"/>
    </row>
    <row r="8424">
      <c r="B8424" s="4"/>
    </row>
    <row r="8425">
      <c r="B8425" s="4"/>
    </row>
    <row r="8426">
      <c r="B8426" s="4"/>
    </row>
    <row r="8427">
      <c r="B8427" s="4"/>
    </row>
    <row r="8428">
      <c r="B8428" s="4"/>
    </row>
    <row r="8429">
      <c r="B8429" s="4"/>
    </row>
    <row r="8430">
      <c r="B8430" s="4"/>
    </row>
    <row r="8431">
      <c r="B8431" s="4"/>
    </row>
    <row r="8432">
      <c r="B8432" s="4"/>
    </row>
    <row r="8433">
      <c r="B8433" s="4"/>
    </row>
    <row r="8434">
      <c r="B8434" s="4"/>
    </row>
    <row r="8435">
      <c r="B8435" s="4"/>
    </row>
    <row r="8436">
      <c r="B8436" s="4"/>
    </row>
    <row r="8437">
      <c r="B8437" s="4"/>
    </row>
    <row r="8438">
      <c r="B8438" s="4"/>
    </row>
    <row r="8439">
      <c r="B8439" s="4"/>
    </row>
    <row r="8440">
      <c r="B8440" s="4"/>
    </row>
    <row r="8441">
      <c r="B8441" s="4"/>
    </row>
    <row r="8442">
      <c r="B8442" s="4"/>
    </row>
    <row r="8443">
      <c r="B8443" s="4"/>
    </row>
    <row r="8444">
      <c r="B8444" s="4"/>
    </row>
    <row r="8445">
      <c r="B8445" s="4"/>
    </row>
    <row r="8446">
      <c r="B8446" s="4"/>
    </row>
    <row r="8447">
      <c r="B8447" s="4"/>
    </row>
    <row r="8448">
      <c r="B8448" s="4"/>
    </row>
    <row r="8449">
      <c r="B8449" s="4"/>
    </row>
    <row r="8450">
      <c r="B8450" s="4"/>
    </row>
    <row r="8451">
      <c r="B8451" s="4"/>
    </row>
    <row r="8452">
      <c r="B8452" s="4"/>
    </row>
    <row r="8453">
      <c r="B8453" s="4"/>
    </row>
    <row r="8454">
      <c r="B8454" s="4"/>
    </row>
    <row r="8455">
      <c r="B8455" s="4"/>
    </row>
    <row r="8456">
      <c r="B8456" s="4"/>
    </row>
    <row r="8457">
      <c r="B8457" s="4"/>
    </row>
    <row r="8458">
      <c r="B8458" s="4"/>
    </row>
    <row r="8459">
      <c r="B8459" s="4"/>
    </row>
    <row r="8460">
      <c r="B8460" s="4"/>
    </row>
    <row r="8461">
      <c r="B8461" s="4"/>
    </row>
    <row r="8462">
      <c r="B8462" s="4"/>
    </row>
    <row r="8463">
      <c r="B8463" s="4"/>
    </row>
    <row r="8464">
      <c r="B8464" s="4"/>
    </row>
    <row r="8465">
      <c r="B8465" s="4"/>
    </row>
    <row r="8466">
      <c r="B8466" s="4"/>
    </row>
    <row r="8467">
      <c r="B8467" s="4"/>
    </row>
    <row r="8468">
      <c r="B8468" s="4"/>
    </row>
    <row r="8469">
      <c r="B8469" s="4"/>
    </row>
    <row r="8470">
      <c r="B8470" s="4"/>
    </row>
    <row r="8471">
      <c r="B8471" s="4"/>
    </row>
    <row r="8472">
      <c r="B8472" s="4"/>
    </row>
    <row r="8473">
      <c r="B8473" s="4"/>
    </row>
    <row r="8474">
      <c r="B8474" s="4"/>
    </row>
    <row r="8475">
      <c r="B8475" s="4"/>
    </row>
    <row r="8476">
      <c r="B8476" s="4"/>
    </row>
    <row r="8477">
      <c r="B8477" s="4"/>
    </row>
    <row r="8478">
      <c r="B8478" s="4"/>
    </row>
    <row r="8479">
      <c r="B8479" s="4"/>
    </row>
    <row r="8480">
      <c r="B8480" s="4"/>
    </row>
    <row r="8481">
      <c r="B8481" s="4"/>
    </row>
    <row r="8482">
      <c r="B8482" s="4"/>
    </row>
    <row r="8483">
      <c r="B8483" s="4"/>
    </row>
    <row r="8484">
      <c r="B8484" s="4"/>
    </row>
    <row r="8485">
      <c r="B8485" s="4"/>
    </row>
    <row r="8486">
      <c r="B8486" s="4"/>
    </row>
    <row r="8487">
      <c r="B8487" s="4"/>
    </row>
    <row r="8488">
      <c r="B8488" s="4"/>
    </row>
    <row r="8489">
      <c r="B8489" s="4"/>
    </row>
    <row r="8490">
      <c r="B8490" s="4"/>
    </row>
    <row r="8491">
      <c r="B8491" s="4"/>
    </row>
    <row r="8492">
      <c r="B8492" s="4"/>
    </row>
    <row r="8493">
      <c r="B8493" s="4"/>
    </row>
    <row r="8494">
      <c r="B8494" s="4"/>
    </row>
    <row r="8495">
      <c r="B8495" s="4"/>
    </row>
    <row r="8496">
      <c r="B8496" s="4"/>
    </row>
    <row r="8497">
      <c r="B8497" s="4"/>
    </row>
    <row r="8498">
      <c r="B8498" s="4"/>
    </row>
    <row r="8499">
      <c r="B8499" s="4"/>
    </row>
    <row r="8500">
      <c r="B8500" s="4"/>
    </row>
    <row r="8501">
      <c r="B8501" s="4"/>
    </row>
    <row r="8502">
      <c r="B8502" s="4"/>
    </row>
    <row r="8503">
      <c r="B8503" s="4"/>
    </row>
    <row r="8504">
      <c r="B8504" s="4"/>
    </row>
    <row r="8505">
      <c r="B8505" s="4"/>
    </row>
    <row r="8506">
      <c r="B8506" s="4"/>
    </row>
    <row r="8507">
      <c r="B8507" s="4"/>
    </row>
    <row r="8508">
      <c r="B8508" s="4"/>
    </row>
    <row r="8509">
      <c r="B8509" s="4"/>
    </row>
    <row r="8510">
      <c r="B8510" s="4"/>
    </row>
    <row r="8511">
      <c r="B8511" s="4"/>
    </row>
    <row r="8512">
      <c r="B8512" s="4"/>
    </row>
    <row r="8513">
      <c r="B8513" s="4"/>
    </row>
    <row r="8514">
      <c r="B8514" s="4"/>
    </row>
    <row r="8515">
      <c r="B8515" s="4"/>
    </row>
    <row r="8516">
      <c r="B8516" s="4"/>
    </row>
    <row r="8517">
      <c r="B8517" s="4"/>
    </row>
    <row r="8518">
      <c r="B8518" s="4"/>
    </row>
    <row r="8519">
      <c r="B8519" s="4"/>
    </row>
    <row r="8520">
      <c r="B8520" s="4"/>
    </row>
    <row r="8521">
      <c r="B8521" s="4"/>
    </row>
    <row r="8522">
      <c r="B8522" s="4"/>
    </row>
    <row r="8523">
      <c r="B8523" s="4"/>
    </row>
    <row r="8524">
      <c r="B8524" s="4"/>
    </row>
    <row r="8525">
      <c r="B8525" s="4"/>
    </row>
    <row r="8526">
      <c r="B8526" s="4"/>
    </row>
    <row r="8527">
      <c r="B8527" s="4"/>
    </row>
    <row r="8528">
      <c r="B8528" s="4"/>
    </row>
    <row r="8529">
      <c r="B8529" s="4"/>
    </row>
    <row r="8530">
      <c r="B8530" s="4"/>
    </row>
    <row r="8531">
      <c r="B8531" s="4"/>
    </row>
    <row r="8532">
      <c r="B8532" s="4"/>
    </row>
    <row r="8533">
      <c r="B8533" s="4"/>
    </row>
    <row r="8534">
      <c r="B8534" s="4"/>
    </row>
    <row r="8535">
      <c r="B8535" s="4"/>
    </row>
    <row r="8536">
      <c r="B8536" s="4"/>
    </row>
    <row r="8537">
      <c r="B8537" s="4"/>
    </row>
    <row r="8538">
      <c r="B8538" s="4"/>
    </row>
    <row r="8539">
      <c r="B8539" s="4"/>
    </row>
    <row r="8540">
      <c r="B8540" s="4"/>
    </row>
    <row r="8541">
      <c r="B8541" s="4"/>
    </row>
    <row r="8542">
      <c r="B8542" s="4"/>
    </row>
    <row r="8543">
      <c r="B8543" s="4"/>
    </row>
    <row r="8544">
      <c r="B8544" s="4"/>
    </row>
    <row r="8545">
      <c r="B8545" s="4"/>
    </row>
    <row r="8546">
      <c r="B8546" s="4"/>
    </row>
    <row r="8547">
      <c r="B8547" s="4"/>
    </row>
    <row r="8548">
      <c r="B8548" s="4"/>
    </row>
    <row r="8549">
      <c r="B8549" s="4"/>
    </row>
    <row r="8550">
      <c r="B8550" s="4"/>
    </row>
    <row r="8551">
      <c r="B8551" s="4"/>
    </row>
    <row r="8552">
      <c r="B8552" s="4"/>
    </row>
    <row r="8553">
      <c r="B8553" s="4"/>
    </row>
    <row r="8554">
      <c r="B8554" s="4"/>
    </row>
    <row r="8555">
      <c r="B8555" s="4"/>
    </row>
    <row r="8556">
      <c r="B8556" s="4"/>
    </row>
    <row r="8557">
      <c r="B8557" s="4"/>
    </row>
    <row r="8558">
      <c r="B8558" s="4"/>
    </row>
    <row r="8559">
      <c r="B8559" s="4"/>
    </row>
    <row r="8560">
      <c r="B8560" s="4"/>
    </row>
    <row r="8561">
      <c r="B8561" s="4"/>
    </row>
    <row r="8562">
      <c r="B8562" s="4"/>
    </row>
    <row r="8563">
      <c r="B8563" s="4"/>
    </row>
    <row r="8564">
      <c r="B8564" s="4"/>
    </row>
    <row r="8565">
      <c r="B8565" s="4"/>
    </row>
    <row r="8566">
      <c r="B8566" s="4"/>
    </row>
    <row r="8567">
      <c r="B8567" s="4"/>
    </row>
    <row r="8568">
      <c r="B8568" s="4"/>
    </row>
    <row r="8569">
      <c r="B8569" s="4"/>
    </row>
    <row r="8570">
      <c r="B8570" s="4"/>
    </row>
    <row r="8571">
      <c r="B8571" s="4"/>
    </row>
    <row r="8572">
      <c r="B8572" s="4"/>
    </row>
    <row r="8573">
      <c r="B8573" s="4"/>
    </row>
    <row r="8574">
      <c r="B8574" s="4"/>
    </row>
    <row r="8575">
      <c r="B8575" s="4"/>
    </row>
    <row r="8576">
      <c r="B8576" s="4"/>
    </row>
    <row r="8577">
      <c r="B8577" s="4"/>
    </row>
    <row r="8578">
      <c r="B8578" s="4"/>
    </row>
    <row r="8579">
      <c r="B8579" s="4"/>
    </row>
    <row r="8580">
      <c r="B8580" s="4"/>
    </row>
    <row r="8581">
      <c r="B8581" s="4"/>
    </row>
    <row r="8582">
      <c r="B8582" s="4"/>
    </row>
    <row r="8583">
      <c r="B8583" s="4"/>
    </row>
    <row r="8584">
      <c r="B8584" s="4"/>
    </row>
    <row r="8585">
      <c r="B8585" s="4"/>
    </row>
    <row r="8586">
      <c r="B8586" s="4"/>
    </row>
    <row r="8587">
      <c r="B8587" s="4"/>
    </row>
    <row r="8588">
      <c r="B8588" s="4"/>
    </row>
    <row r="8589">
      <c r="B8589" s="4"/>
    </row>
    <row r="8590">
      <c r="B8590" s="4"/>
    </row>
    <row r="8591">
      <c r="B8591" s="4"/>
    </row>
    <row r="8592">
      <c r="B8592" s="4"/>
    </row>
    <row r="8593">
      <c r="B8593" s="4"/>
    </row>
    <row r="8594">
      <c r="B8594" s="4"/>
    </row>
    <row r="8595">
      <c r="B8595" s="4"/>
    </row>
    <row r="8596">
      <c r="B8596" s="4"/>
    </row>
    <row r="8597">
      <c r="B8597" s="4"/>
    </row>
    <row r="8598">
      <c r="B8598" s="4"/>
    </row>
    <row r="8599">
      <c r="B8599" s="4"/>
    </row>
    <row r="8600">
      <c r="B8600" s="4"/>
    </row>
    <row r="8601">
      <c r="B8601" s="4"/>
    </row>
    <row r="8602">
      <c r="B8602" s="4"/>
    </row>
    <row r="8603">
      <c r="B8603" s="4"/>
    </row>
    <row r="8604">
      <c r="B8604" s="4"/>
    </row>
    <row r="8605">
      <c r="B8605" s="4"/>
    </row>
    <row r="8606">
      <c r="B8606" s="4"/>
    </row>
    <row r="8607">
      <c r="B8607" s="4"/>
    </row>
    <row r="8608">
      <c r="B8608" s="4"/>
    </row>
    <row r="8609">
      <c r="B8609" s="4"/>
    </row>
    <row r="8610">
      <c r="B8610" s="4"/>
    </row>
    <row r="8611">
      <c r="B8611" s="4"/>
    </row>
    <row r="8612">
      <c r="B8612" s="4"/>
    </row>
    <row r="8613">
      <c r="B8613" s="4"/>
    </row>
    <row r="8614">
      <c r="B8614" s="4"/>
    </row>
    <row r="8615">
      <c r="B8615" s="4"/>
    </row>
    <row r="8616">
      <c r="B8616" s="4"/>
    </row>
    <row r="8617">
      <c r="B8617" s="4"/>
    </row>
    <row r="8618">
      <c r="B8618" s="4"/>
    </row>
    <row r="8619">
      <c r="B8619" s="4"/>
    </row>
    <row r="8620">
      <c r="B8620" s="4"/>
    </row>
    <row r="8621">
      <c r="B8621" s="4"/>
    </row>
    <row r="8622">
      <c r="B8622" s="4"/>
    </row>
    <row r="8623">
      <c r="B8623" s="4"/>
    </row>
    <row r="8624">
      <c r="B8624" s="4"/>
    </row>
    <row r="8625">
      <c r="B8625" s="4"/>
    </row>
    <row r="8626">
      <c r="B8626" s="4"/>
    </row>
    <row r="8627">
      <c r="B8627" s="4"/>
    </row>
    <row r="8628">
      <c r="B8628" s="4"/>
    </row>
    <row r="8629">
      <c r="B8629" s="4"/>
    </row>
    <row r="8630">
      <c r="B8630" s="4"/>
    </row>
    <row r="8631">
      <c r="B8631" s="4"/>
    </row>
    <row r="8632">
      <c r="B8632" s="4"/>
    </row>
    <row r="8633">
      <c r="B8633" s="4"/>
    </row>
    <row r="8634">
      <c r="B8634" s="4"/>
    </row>
    <row r="8635">
      <c r="B8635" s="4"/>
    </row>
    <row r="8636">
      <c r="B8636" s="4"/>
    </row>
    <row r="8637">
      <c r="B8637" s="4"/>
    </row>
    <row r="8638">
      <c r="B8638" s="4"/>
    </row>
    <row r="8639">
      <c r="B8639" s="4"/>
    </row>
    <row r="8640">
      <c r="B8640" s="4"/>
    </row>
    <row r="8641">
      <c r="B8641" s="4"/>
    </row>
    <row r="8642">
      <c r="B8642" s="4"/>
    </row>
    <row r="8643">
      <c r="B8643" s="4"/>
    </row>
    <row r="8644">
      <c r="B8644" s="4"/>
    </row>
    <row r="8645">
      <c r="B8645" s="4"/>
    </row>
    <row r="8646">
      <c r="B8646" s="4"/>
    </row>
    <row r="8647">
      <c r="B8647" s="4"/>
    </row>
    <row r="8648">
      <c r="B8648" s="4"/>
    </row>
    <row r="8649">
      <c r="B8649" s="4"/>
    </row>
    <row r="8650">
      <c r="B8650" s="4"/>
    </row>
    <row r="8651">
      <c r="B8651" s="4"/>
    </row>
    <row r="8652">
      <c r="B8652" s="4"/>
    </row>
    <row r="8653">
      <c r="B8653" s="4"/>
    </row>
    <row r="8654">
      <c r="B8654" s="4"/>
    </row>
    <row r="8655">
      <c r="B8655" s="4"/>
    </row>
    <row r="8656">
      <c r="B8656" s="4"/>
    </row>
    <row r="8657">
      <c r="B8657" s="4"/>
    </row>
    <row r="8658">
      <c r="B8658" s="4"/>
    </row>
    <row r="8659">
      <c r="B8659" s="4"/>
    </row>
    <row r="8660">
      <c r="B8660" s="4"/>
    </row>
    <row r="8661">
      <c r="B8661" s="4"/>
    </row>
    <row r="8662">
      <c r="B8662" s="4"/>
    </row>
    <row r="8663">
      <c r="B8663" s="4"/>
    </row>
    <row r="8664">
      <c r="B8664" s="4"/>
    </row>
    <row r="8665">
      <c r="B8665" s="4"/>
    </row>
    <row r="8666">
      <c r="B8666" s="4"/>
    </row>
    <row r="8667">
      <c r="B8667" s="4"/>
    </row>
    <row r="8668">
      <c r="B8668" s="4"/>
    </row>
    <row r="8669">
      <c r="B8669" s="4"/>
    </row>
    <row r="8670">
      <c r="B8670" s="4"/>
    </row>
    <row r="8671">
      <c r="B8671" s="4"/>
    </row>
    <row r="8672">
      <c r="B8672" s="4"/>
    </row>
    <row r="8673">
      <c r="B8673" s="4"/>
    </row>
    <row r="8674">
      <c r="B8674" s="4"/>
    </row>
    <row r="8675">
      <c r="B8675" s="4"/>
    </row>
    <row r="8676">
      <c r="B8676" s="4"/>
    </row>
    <row r="8677">
      <c r="B8677" s="4"/>
    </row>
    <row r="8678">
      <c r="B8678" s="4"/>
    </row>
    <row r="8679">
      <c r="B8679" s="4"/>
    </row>
    <row r="8680">
      <c r="B8680" s="4"/>
    </row>
    <row r="8681">
      <c r="B8681" s="4"/>
    </row>
    <row r="8682">
      <c r="B8682" s="4"/>
    </row>
    <row r="8683">
      <c r="B8683" s="4"/>
    </row>
    <row r="8684">
      <c r="B8684" s="4"/>
    </row>
    <row r="8685">
      <c r="B8685" s="4"/>
    </row>
    <row r="8686">
      <c r="B8686" s="4"/>
    </row>
    <row r="8687">
      <c r="B8687" s="4"/>
    </row>
    <row r="8688">
      <c r="B8688" s="4"/>
    </row>
    <row r="8689">
      <c r="B8689" s="4"/>
    </row>
    <row r="8690">
      <c r="B8690" s="4"/>
    </row>
    <row r="8691">
      <c r="B8691" s="4"/>
    </row>
    <row r="8692">
      <c r="B8692" s="4"/>
    </row>
    <row r="8693">
      <c r="B8693" s="4"/>
    </row>
    <row r="8694">
      <c r="B8694" s="4"/>
    </row>
    <row r="8695">
      <c r="B8695" s="4"/>
    </row>
    <row r="8696">
      <c r="B8696" s="4"/>
    </row>
    <row r="8697">
      <c r="B8697" s="4"/>
    </row>
    <row r="8698">
      <c r="B8698" s="4"/>
    </row>
    <row r="8699">
      <c r="B8699" s="4"/>
    </row>
    <row r="8700">
      <c r="B8700" s="4"/>
    </row>
    <row r="8701">
      <c r="B8701" s="4"/>
    </row>
    <row r="8702">
      <c r="B8702" s="4"/>
    </row>
    <row r="8703">
      <c r="B8703" s="4"/>
    </row>
    <row r="8704">
      <c r="B8704" s="4"/>
    </row>
    <row r="8705">
      <c r="B8705" s="4"/>
    </row>
    <row r="8706">
      <c r="B8706" s="4"/>
    </row>
    <row r="8707">
      <c r="B8707" s="4"/>
    </row>
    <row r="8708">
      <c r="B8708" s="4"/>
    </row>
    <row r="8709">
      <c r="B8709" s="4"/>
    </row>
    <row r="8710">
      <c r="B8710" s="4"/>
    </row>
    <row r="8711">
      <c r="B8711" s="4"/>
    </row>
    <row r="8712">
      <c r="B8712" s="4"/>
    </row>
    <row r="8713">
      <c r="B8713" s="4"/>
    </row>
    <row r="8714">
      <c r="B8714" s="4"/>
    </row>
    <row r="8715">
      <c r="B8715" s="4"/>
    </row>
    <row r="8716">
      <c r="B8716" s="4"/>
    </row>
    <row r="8717">
      <c r="B8717" s="4"/>
    </row>
    <row r="8718">
      <c r="B8718" s="4"/>
    </row>
    <row r="8719">
      <c r="B8719" s="4"/>
    </row>
    <row r="8720">
      <c r="B8720" s="4"/>
    </row>
    <row r="8721">
      <c r="B8721" s="4"/>
    </row>
    <row r="8722">
      <c r="B8722" s="4"/>
    </row>
    <row r="8723">
      <c r="B8723" s="4"/>
    </row>
    <row r="8724">
      <c r="B8724" s="4"/>
    </row>
    <row r="8725">
      <c r="B8725" s="4"/>
    </row>
    <row r="8726">
      <c r="B8726" s="4"/>
    </row>
    <row r="8727">
      <c r="B8727" s="4"/>
    </row>
    <row r="8728">
      <c r="B8728" s="4"/>
    </row>
    <row r="8729">
      <c r="B8729" s="4"/>
    </row>
    <row r="8730">
      <c r="B8730" s="4"/>
    </row>
    <row r="8731">
      <c r="B8731" s="4"/>
    </row>
    <row r="8732">
      <c r="B8732" s="4"/>
    </row>
    <row r="8733">
      <c r="B8733" s="4"/>
    </row>
    <row r="8734">
      <c r="B8734" s="4"/>
    </row>
    <row r="8735">
      <c r="B8735" s="4"/>
    </row>
    <row r="8736">
      <c r="B8736" s="4"/>
    </row>
    <row r="8737">
      <c r="B8737" s="4"/>
    </row>
    <row r="8738">
      <c r="B8738" s="4"/>
    </row>
    <row r="8739">
      <c r="B8739" s="4"/>
    </row>
    <row r="8740">
      <c r="B8740" s="4"/>
    </row>
    <row r="8741">
      <c r="B8741" s="4"/>
    </row>
    <row r="8742">
      <c r="B8742" s="4"/>
    </row>
    <row r="8743">
      <c r="B8743" s="4"/>
    </row>
    <row r="8744">
      <c r="B8744" s="4"/>
    </row>
    <row r="8745">
      <c r="B8745" s="4"/>
    </row>
    <row r="8746">
      <c r="B8746" s="4"/>
    </row>
    <row r="8747">
      <c r="B8747" s="4"/>
    </row>
    <row r="8748">
      <c r="B8748" s="4"/>
    </row>
    <row r="8749">
      <c r="B8749" s="4"/>
    </row>
    <row r="8750">
      <c r="B8750" s="4"/>
    </row>
    <row r="8751">
      <c r="B8751" s="4"/>
    </row>
    <row r="8752">
      <c r="B8752" s="4"/>
    </row>
    <row r="8753">
      <c r="B8753" s="4"/>
    </row>
    <row r="8754">
      <c r="B8754" s="4"/>
    </row>
    <row r="8755">
      <c r="B8755" s="4"/>
    </row>
    <row r="8756">
      <c r="B8756" s="4"/>
    </row>
    <row r="8757">
      <c r="B8757" s="4"/>
    </row>
    <row r="8758">
      <c r="B8758" s="4"/>
    </row>
    <row r="8759">
      <c r="B8759" s="4"/>
    </row>
    <row r="8760">
      <c r="B8760" s="4"/>
    </row>
    <row r="8761">
      <c r="B8761" s="4"/>
    </row>
    <row r="8762">
      <c r="B8762" s="4"/>
    </row>
    <row r="8763">
      <c r="B8763" s="4"/>
    </row>
    <row r="8764">
      <c r="B8764" s="4"/>
    </row>
    <row r="8765">
      <c r="B8765" s="4"/>
    </row>
    <row r="8766">
      <c r="B8766" s="4"/>
    </row>
    <row r="8767">
      <c r="B8767" s="4"/>
    </row>
    <row r="8768">
      <c r="B8768" s="4"/>
    </row>
    <row r="8769">
      <c r="B8769" s="4"/>
    </row>
    <row r="8770">
      <c r="B8770" s="4"/>
    </row>
    <row r="8771">
      <c r="B8771" s="4"/>
    </row>
    <row r="8772">
      <c r="B8772" s="4"/>
    </row>
    <row r="8773">
      <c r="B8773" s="4"/>
    </row>
    <row r="8774">
      <c r="B8774" s="4"/>
    </row>
    <row r="8775">
      <c r="B8775" s="4"/>
    </row>
    <row r="8776">
      <c r="B8776" s="4"/>
    </row>
    <row r="8777">
      <c r="B8777" s="4"/>
    </row>
    <row r="8778">
      <c r="B8778" s="4"/>
    </row>
    <row r="8779">
      <c r="B8779" s="4"/>
    </row>
    <row r="8780">
      <c r="B8780" s="4"/>
    </row>
    <row r="8781">
      <c r="B8781" s="4"/>
    </row>
    <row r="8782">
      <c r="B8782" s="4"/>
    </row>
    <row r="8783">
      <c r="B8783" s="4"/>
    </row>
    <row r="8784">
      <c r="B8784" s="4"/>
    </row>
    <row r="8785">
      <c r="B8785" s="4"/>
    </row>
    <row r="8786">
      <c r="B8786" s="4"/>
    </row>
    <row r="8787">
      <c r="B8787" s="4"/>
    </row>
    <row r="8788">
      <c r="B8788" s="4"/>
    </row>
    <row r="8789">
      <c r="B8789" s="4"/>
    </row>
    <row r="8790">
      <c r="B8790" s="4"/>
    </row>
    <row r="8791">
      <c r="B8791" s="4"/>
    </row>
    <row r="8792">
      <c r="B8792" s="4"/>
    </row>
    <row r="8793">
      <c r="B8793" s="4"/>
    </row>
    <row r="8794">
      <c r="B8794" s="4"/>
    </row>
    <row r="8795">
      <c r="B8795" s="4"/>
    </row>
    <row r="8796">
      <c r="B8796" s="4"/>
    </row>
    <row r="8797">
      <c r="B8797" s="4"/>
    </row>
    <row r="8798">
      <c r="B8798" s="4"/>
    </row>
    <row r="8799">
      <c r="B8799" s="4"/>
    </row>
    <row r="8800">
      <c r="B8800" s="4"/>
    </row>
    <row r="8801">
      <c r="B8801" s="4"/>
    </row>
    <row r="8802">
      <c r="B8802" s="4"/>
    </row>
    <row r="8803">
      <c r="B8803" s="4"/>
    </row>
    <row r="8804">
      <c r="B8804" s="4"/>
    </row>
    <row r="8805">
      <c r="B8805" s="4"/>
    </row>
    <row r="8806">
      <c r="B8806" s="4"/>
    </row>
    <row r="8807">
      <c r="B8807" s="4"/>
    </row>
    <row r="8808">
      <c r="B8808" s="4"/>
    </row>
    <row r="8809">
      <c r="B8809" s="4"/>
    </row>
    <row r="8810">
      <c r="B8810" s="4"/>
    </row>
    <row r="8811">
      <c r="B8811" s="4"/>
    </row>
    <row r="8812">
      <c r="B8812" s="4"/>
    </row>
    <row r="8813">
      <c r="B8813" s="4"/>
    </row>
    <row r="8814">
      <c r="B8814" s="4"/>
    </row>
    <row r="8815">
      <c r="B8815" s="4"/>
    </row>
    <row r="8816">
      <c r="B8816" s="4"/>
    </row>
    <row r="8817">
      <c r="B8817" s="4"/>
    </row>
    <row r="8818">
      <c r="B8818" s="4"/>
    </row>
    <row r="8819">
      <c r="B8819" s="4"/>
    </row>
    <row r="8820">
      <c r="B8820" s="4"/>
    </row>
    <row r="8821">
      <c r="B8821" s="4"/>
    </row>
    <row r="8822">
      <c r="B8822" s="4"/>
    </row>
    <row r="8823">
      <c r="B8823" s="4"/>
    </row>
    <row r="8824">
      <c r="B8824" s="4"/>
    </row>
    <row r="8825">
      <c r="B8825" s="4"/>
    </row>
    <row r="8826">
      <c r="B8826" s="4"/>
    </row>
    <row r="8827">
      <c r="B8827" s="4"/>
    </row>
    <row r="8828">
      <c r="B8828" s="4"/>
    </row>
    <row r="8829">
      <c r="B8829" s="4"/>
    </row>
    <row r="8830">
      <c r="B8830" s="4"/>
    </row>
    <row r="8831">
      <c r="B8831" s="4"/>
    </row>
    <row r="8832">
      <c r="B8832" s="4"/>
    </row>
    <row r="8833">
      <c r="B8833" s="4"/>
    </row>
    <row r="8834">
      <c r="B8834" s="4"/>
    </row>
    <row r="8835">
      <c r="B8835" s="4"/>
    </row>
    <row r="8836">
      <c r="B8836" s="4"/>
    </row>
    <row r="8837">
      <c r="B8837" s="4"/>
    </row>
    <row r="8838">
      <c r="B8838" s="4"/>
    </row>
    <row r="8839">
      <c r="B8839" s="4"/>
    </row>
    <row r="8840">
      <c r="B8840" s="4"/>
    </row>
    <row r="8841">
      <c r="B8841" s="4"/>
    </row>
    <row r="8842">
      <c r="B8842" s="4"/>
    </row>
    <row r="8843">
      <c r="B8843" s="4"/>
    </row>
    <row r="8844">
      <c r="B8844" s="4"/>
    </row>
    <row r="8845">
      <c r="B8845" s="4"/>
    </row>
    <row r="8846">
      <c r="B8846" s="4"/>
    </row>
    <row r="8847">
      <c r="B8847" s="4"/>
    </row>
    <row r="8848">
      <c r="B8848" s="4"/>
    </row>
    <row r="8849">
      <c r="B8849" s="4"/>
    </row>
    <row r="8850">
      <c r="B8850" s="4"/>
    </row>
    <row r="8851">
      <c r="B8851" s="4"/>
    </row>
    <row r="8852">
      <c r="B8852" s="4"/>
    </row>
    <row r="8853">
      <c r="B8853" s="4"/>
    </row>
    <row r="8854">
      <c r="B8854" s="4"/>
    </row>
    <row r="8855">
      <c r="B8855" s="4"/>
    </row>
    <row r="8856">
      <c r="B8856" s="4"/>
    </row>
    <row r="8857">
      <c r="B8857" s="4"/>
    </row>
    <row r="8858">
      <c r="B8858" s="4"/>
    </row>
    <row r="8859">
      <c r="B8859" s="4"/>
    </row>
    <row r="8860">
      <c r="B8860" s="4"/>
    </row>
    <row r="8861">
      <c r="B8861" s="4"/>
    </row>
    <row r="8862">
      <c r="B8862" s="4"/>
    </row>
    <row r="8863">
      <c r="B8863" s="4"/>
    </row>
    <row r="8864">
      <c r="B8864" s="4"/>
    </row>
    <row r="8865">
      <c r="B8865" s="4"/>
    </row>
    <row r="8866">
      <c r="B8866" s="4"/>
    </row>
    <row r="8867">
      <c r="B8867" s="4"/>
    </row>
    <row r="8868">
      <c r="B8868" s="4"/>
    </row>
    <row r="8869">
      <c r="B8869" s="4"/>
    </row>
    <row r="8870">
      <c r="B8870" s="4"/>
    </row>
    <row r="8871">
      <c r="B8871" s="4"/>
    </row>
    <row r="8872">
      <c r="B8872" s="4"/>
    </row>
    <row r="8873">
      <c r="B8873" s="4"/>
    </row>
    <row r="8874">
      <c r="B8874" s="4"/>
    </row>
    <row r="8875">
      <c r="B8875" s="4"/>
    </row>
    <row r="8876">
      <c r="B8876" s="4"/>
    </row>
    <row r="8877">
      <c r="B8877" s="4"/>
    </row>
    <row r="8878">
      <c r="B8878" s="4"/>
    </row>
    <row r="8879">
      <c r="B8879" s="4"/>
    </row>
    <row r="8880">
      <c r="B8880" s="4"/>
    </row>
    <row r="8881">
      <c r="B8881" s="4"/>
    </row>
    <row r="8882">
      <c r="B8882" s="4"/>
    </row>
    <row r="8883">
      <c r="B8883" s="4"/>
    </row>
    <row r="8884">
      <c r="B8884" s="4"/>
    </row>
    <row r="8885">
      <c r="B8885" s="4"/>
    </row>
    <row r="8886">
      <c r="B8886" s="4"/>
    </row>
    <row r="8887">
      <c r="B8887" s="4"/>
    </row>
    <row r="8888">
      <c r="B8888" s="4"/>
    </row>
    <row r="8889">
      <c r="B8889" s="4"/>
    </row>
    <row r="8890">
      <c r="B8890" s="4"/>
    </row>
    <row r="8891">
      <c r="B8891" s="4"/>
    </row>
    <row r="8892">
      <c r="B8892" s="4"/>
    </row>
    <row r="8893">
      <c r="B8893" s="4"/>
    </row>
    <row r="8894">
      <c r="B8894" s="4"/>
    </row>
    <row r="8895">
      <c r="B8895" s="4"/>
    </row>
    <row r="8896">
      <c r="B8896" s="4"/>
    </row>
    <row r="8897">
      <c r="B8897" s="4"/>
    </row>
    <row r="8898">
      <c r="B8898" s="4"/>
    </row>
    <row r="8899">
      <c r="B8899" s="4"/>
    </row>
    <row r="8900">
      <c r="B8900" s="4"/>
    </row>
    <row r="8901">
      <c r="B8901" s="4"/>
    </row>
    <row r="8902">
      <c r="B8902" s="4"/>
    </row>
    <row r="8903">
      <c r="B8903" s="4"/>
    </row>
    <row r="8904">
      <c r="B8904" s="4"/>
    </row>
    <row r="8905">
      <c r="B8905" s="4"/>
    </row>
    <row r="8906">
      <c r="B8906" s="4"/>
    </row>
    <row r="8907">
      <c r="B8907" s="4"/>
    </row>
    <row r="8908">
      <c r="B8908" s="4"/>
    </row>
    <row r="8909">
      <c r="B8909" s="4"/>
    </row>
    <row r="8910">
      <c r="B8910" s="4"/>
    </row>
    <row r="8911">
      <c r="B8911" s="4"/>
    </row>
    <row r="8912">
      <c r="B8912" s="4"/>
    </row>
    <row r="8913">
      <c r="B8913" s="4"/>
    </row>
    <row r="8914">
      <c r="B8914" s="4"/>
    </row>
    <row r="8915">
      <c r="B8915" s="4"/>
    </row>
    <row r="8916">
      <c r="B8916" s="4"/>
    </row>
    <row r="8917">
      <c r="B8917" s="4"/>
    </row>
    <row r="8918">
      <c r="B8918" s="4"/>
    </row>
    <row r="8919">
      <c r="B8919" s="4"/>
    </row>
    <row r="8920">
      <c r="B8920" s="4"/>
    </row>
    <row r="8921">
      <c r="B8921" s="4"/>
    </row>
    <row r="8922">
      <c r="B8922" s="4"/>
    </row>
    <row r="8923">
      <c r="B8923" s="4"/>
    </row>
    <row r="8924">
      <c r="B8924" s="4"/>
    </row>
    <row r="8925">
      <c r="B8925" s="4"/>
    </row>
    <row r="8926">
      <c r="B8926" s="4"/>
    </row>
    <row r="8927">
      <c r="B8927" s="4"/>
    </row>
    <row r="8928">
      <c r="B8928" s="4"/>
    </row>
    <row r="8929">
      <c r="B8929" s="4"/>
    </row>
    <row r="8930">
      <c r="B8930" s="4"/>
    </row>
    <row r="8931">
      <c r="B8931" s="4"/>
    </row>
    <row r="8932">
      <c r="B8932" s="4"/>
    </row>
    <row r="8933">
      <c r="B8933" s="4"/>
    </row>
    <row r="8934">
      <c r="B8934" s="4"/>
    </row>
    <row r="8935">
      <c r="B8935" s="4"/>
    </row>
    <row r="8936">
      <c r="B8936" s="4"/>
    </row>
    <row r="8937">
      <c r="B8937" s="4"/>
    </row>
    <row r="8938">
      <c r="B8938" s="4"/>
    </row>
    <row r="8939">
      <c r="B8939" s="4"/>
    </row>
    <row r="8940">
      <c r="B8940" s="4"/>
    </row>
    <row r="8941">
      <c r="B8941" s="4"/>
    </row>
    <row r="8942">
      <c r="B8942" s="4"/>
    </row>
    <row r="8943">
      <c r="B8943" s="4"/>
    </row>
    <row r="8944">
      <c r="B8944" s="4"/>
    </row>
    <row r="8945">
      <c r="B8945" s="4"/>
    </row>
    <row r="8946">
      <c r="B8946" s="4"/>
    </row>
    <row r="8947">
      <c r="B8947" s="4"/>
    </row>
    <row r="8948">
      <c r="B8948" s="4"/>
    </row>
    <row r="8949">
      <c r="B8949" s="4"/>
    </row>
    <row r="8950">
      <c r="B8950" s="4"/>
    </row>
    <row r="8951">
      <c r="B8951" s="4"/>
    </row>
    <row r="8952">
      <c r="B8952" s="4"/>
    </row>
    <row r="8953">
      <c r="B8953" s="4"/>
    </row>
    <row r="8954">
      <c r="B8954" s="4"/>
    </row>
    <row r="8955">
      <c r="B8955" s="4"/>
    </row>
    <row r="8956">
      <c r="B8956" s="4"/>
    </row>
    <row r="8957">
      <c r="B8957" s="4"/>
    </row>
    <row r="8958">
      <c r="B8958" s="4"/>
    </row>
    <row r="8959">
      <c r="B8959" s="4"/>
    </row>
    <row r="8960">
      <c r="B8960" s="4"/>
    </row>
    <row r="8961">
      <c r="B8961" s="4"/>
    </row>
    <row r="8962">
      <c r="B8962" s="4"/>
    </row>
    <row r="8963">
      <c r="B8963" s="4"/>
    </row>
    <row r="8964">
      <c r="B8964" s="4"/>
    </row>
    <row r="8965">
      <c r="B8965" s="4"/>
    </row>
    <row r="8966">
      <c r="B8966" s="4"/>
    </row>
    <row r="8967">
      <c r="B8967" s="4"/>
    </row>
    <row r="8968">
      <c r="B8968" s="4"/>
    </row>
    <row r="8969">
      <c r="B8969" s="4"/>
    </row>
    <row r="8970">
      <c r="B8970" s="4"/>
    </row>
    <row r="8971">
      <c r="B8971" s="4"/>
    </row>
    <row r="8972">
      <c r="B8972" s="4"/>
    </row>
    <row r="8973">
      <c r="B8973" s="4"/>
    </row>
    <row r="8974">
      <c r="B8974" s="4"/>
    </row>
    <row r="8975">
      <c r="B8975" s="4"/>
    </row>
    <row r="8976">
      <c r="B8976" s="4"/>
    </row>
    <row r="8977">
      <c r="B8977" s="4"/>
    </row>
    <row r="8978">
      <c r="B8978" s="4"/>
    </row>
    <row r="8979">
      <c r="B8979" s="4"/>
    </row>
    <row r="8980">
      <c r="B8980" s="4"/>
    </row>
    <row r="8981">
      <c r="B8981" s="4"/>
    </row>
    <row r="8982">
      <c r="B8982" s="4"/>
    </row>
    <row r="8983">
      <c r="B8983" s="4"/>
    </row>
    <row r="8984">
      <c r="B8984" s="4"/>
    </row>
    <row r="8985">
      <c r="B8985" s="4"/>
    </row>
    <row r="8986">
      <c r="B8986" s="4"/>
    </row>
    <row r="8987">
      <c r="B8987" s="4"/>
    </row>
    <row r="8988">
      <c r="B8988" s="4"/>
    </row>
    <row r="8989">
      <c r="B8989" s="4"/>
    </row>
    <row r="8990">
      <c r="B8990" s="4"/>
    </row>
    <row r="8991">
      <c r="B8991" s="4"/>
    </row>
    <row r="8992">
      <c r="B8992" s="4"/>
    </row>
    <row r="8993">
      <c r="B8993" s="4"/>
    </row>
    <row r="8994">
      <c r="B8994" s="4"/>
    </row>
    <row r="8995">
      <c r="B8995" s="4"/>
    </row>
    <row r="8996">
      <c r="B8996" s="4"/>
    </row>
    <row r="8997">
      <c r="B8997" s="4"/>
    </row>
    <row r="8998">
      <c r="B8998" s="4"/>
    </row>
    <row r="8999">
      <c r="B8999" s="4"/>
    </row>
    <row r="9000">
      <c r="B9000" s="4"/>
    </row>
    <row r="9001">
      <c r="B9001" s="4"/>
    </row>
    <row r="9002">
      <c r="B9002" s="4"/>
    </row>
    <row r="9003">
      <c r="B9003" s="4"/>
    </row>
    <row r="9004">
      <c r="B9004" s="4"/>
    </row>
    <row r="9005">
      <c r="B9005" s="4"/>
    </row>
    <row r="9006">
      <c r="B9006" s="4"/>
    </row>
    <row r="9007">
      <c r="B9007" s="4"/>
    </row>
    <row r="9008">
      <c r="B9008" s="4"/>
    </row>
    <row r="9009">
      <c r="B9009" s="4"/>
    </row>
    <row r="9010">
      <c r="B9010" s="4"/>
    </row>
    <row r="9011">
      <c r="B9011" s="4"/>
    </row>
    <row r="9012">
      <c r="B9012" s="4"/>
    </row>
    <row r="9013">
      <c r="B9013" s="4"/>
    </row>
    <row r="9014">
      <c r="B9014" s="4"/>
    </row>
    <row r="9015">
      <c r="B9015" s="4"/>
    </row>
    <row r="9016">
      <c r="B9016" s="4"/>
    </row>
    <row r="9017">
      <c r="B9017" s="4"/>
    </row>
    <row r="9018">
      <c r="B9018" s="4"/>
    </row>
    <row r="9019">
      <c r="B9019" s="4"/>
    </row>
    <row r="9020">
      <c r="B9020" s="4"/>
    </row>
    <row r="9021">
      <c r="B9021" s="4"/>
    </row>
    <row r="9022">
      <c r="B9022" s="4"/>
    </row>
    <row r="9023">
      <c r="B9023" s="4"/>
    </row>
    <row r="9024">
      <c r="B9024" s="4"/>
    </row>
    <row r="9025">
      <c r="B9025" s="4"/>
    </row>
    <row r="9026">
      <c r="B9026" s="4"/>
    </row>
    <row r="9027">
      <c r="B9027" s="4"/>
    </row>
    <row r="9028">
      <c r="B9028" s="4"/>
    </row>
    <row r="9029">
      <c r="B9029" s="4"/>
    </row>
    <row r="9030">
      <c r="B9030" s="4"/>
    </row>
    <row r="9031">
      <c r="B9031" s="4"/>
    </row>
    <row r="9032">
      <c r="B9032" s="4"/>
    </row>
    <row r="9033">
      <c r="B9033" s="4"/>
    </row>
    <row r="9034">
      <c r="B9034" s="4"/>
    </row>
    <row r="9035">
      <c r="B9035" s="4"/>
    </row>
    <row r="9036">
      <c r="B9036" s="4"/>
    </row>
    <row r="9037">
      <c r="B9037" s="4"/>
    </row>
    <row r="9038">
      <c r="B9038" s="4"/>
    </row>
    <row r="9039">
      <c r="B9039" s="4"/>
    </row>
    <row r="9040">
      <c r="B9040" s="4"/>
    </row>
    <row r="9041">
      <c r="B9041" s="4"/>
    </row>
    <row r="9042">
      <c r="B9042" s="4"/>
    </row>
    <row r="9043">
      <c r="B9043" s="4"/>
    </row>
    <row r="9044">
      <c r="B9044" s="4"/>
    </row>
    <row r="9045">
      <c r="B9045" s="4"/>
    </row>
    <row r="9046">
      <c r="B9046" s="4"/>
    </row>
    <row r="9047">
      <c r="B9047" s="4"/>
    </row>
    <row r="9048">
      <c r="B9048" s="4"/>
    </row>
    <row r="9049">
      <c r="B9049" s="4"/>
    </row>
    <row r="9050">
      <c r="B9050" s="4"/>
    </row>
    <row r="9051">
      <c r="B9051" s="4"/>
    </row>
    <row r="9052">
      <c r="B9052" s="4"/>
    </row>
    <row r="9053">
      <c r="B9053" s="4"/>
    </row>
    <row r="9054">
      <c r="B9054" s="4"/>
    </row>
    <row r="9055">
      <c r="B9055" s="4"/>
    </row>
    <row r="9056">
      <c r="B9056" s="4"/>
    </row>
    <row r="9057">
      <c r="B9057" s="4"/>
    </row>
    <row r="9058">
      <c r="B9058" s="4"/>
    </row>
    <row r="9059">
      <c r="B9059" s="4"/>
    </row>
    <row r="9060">
      <c r="B9060" s="4"/>
    </row>
    <row r="9061">
      <c r="B9061" s="4"/>
    </row>
    <row r="9062">
      <c r="B9062" s="4"/>
    </row>
    <row r="9063">
      <c r="B9063" s="4"/>
    </row>
    <row r="9064">
      <c r="B9064" s="4"/>
    </row>
    <row r="9065">
      <c r="B9065" s="4"/>
    </row>
    <row r="9066">
      <c r="B9066" s="4"/>
    </row>
    <row r="9067">
      <c r="B9067" s="4"/>
    </row>
    <row r="9068">
      <c r="B9068" s="4"/>
    </row>
    <row r="9069">
      <c r="B9069" s="4"/>
    </row>
    <row r="9070">
      <c r="B9070" s="4"/>
    </row>
    <row r="9071">
      <c r="B9071" s="4"/>
    </row>
    <row r="9072">
      <c r="B9072" s="4"/>
    </row>
    <row r="9073">
      <c r="B9073" s="4"/>
    </row>
    <row r="9074">
      <c r="B9074" s="4"/>
    </row>
    <row r="9075">
      <c r="B9075" s="4"/>
    </row>
    <row r="9076">
      <c r="B9076" s="4"/>
    </row>
    <row r="9077">
      <c r="B9077" s="4"/>
    </row>
    <row r="9078">
      <c r="B9078" s="4"/>
    </row>
    <row r="9079">
      <c r="B9079" s="4"/>
    </row>
    <row r="9080">
      <c r="B9080" s="4"/>
    </row>
    <row r="9081">
      <c r="B9081" s="4"/>
    </row>
    <row r="9082">
      <c r="B9082" s="4"/>
    </row>
    <row r="9083">
      <c r="B9083" s="4"/>
    </row>
    <row r="9084">
      <c r="B9084" s="4"/>
    </row>
    <row r="9085">
      <c r="B9085" s="4"/>
    </row>
    <row r="9086">
      <c r="B9086" s="4"/>
    </row>
    <row r="9087">
      <c r="B9087" s="4"/>
    </row>
    <row r="9088">
      <c r="B9088" s="4"/>
    </row>
    <row r="9089">
      <c r="B9089" s="4"/>
    </row>
    <row r="9090">
      <c r="B9090" s="4"/>
    </row>
    <row r="9091">
      <c r="B9091" s="4"/>
    </row>
    <row r="9092">
      <c r="B9092" s="4"/>
    </row>
    <row r="9093">
      <c r="B9093" s="4"/>
    </row>
    <row r="9094">
      <c r="B9094" s="4"/>
    </row>
    <row r="9095">
      <c r="B9095" s="4"/>
    </row>
    <row r="9096">
      <c r="B9096" s="4"/>
    </row>
    <row r="9097">
      <c r="B9097" s="4"/>
    </row>
    <row r="9098">
      <c r="B9098" s="4"/>
    </row>
    <row r="9099">
      <c r="B9099" s="4"/>
    </row>
    <row r="9100">
      <c r="B9100" s="4"/>
    </row>
    <row r="9101">
      <c r="B9101" s="4"/>
    </row>
    <row r="9102">
      <c r="B9102" s="4"/>
    </row>
    <row r="9103">
      <c r="B9103" s="4"/>
    </row>
    <row r="9104">
      <c r="B9104" s="4"/>
    </row>
    <row r="9105">
      <c r="B9105" s="4"/>
    </row>
    <row r="9106">
      <c r="B9106" s="4"/>
    </row>
    <row r="9107">
      <c r="B9107" s="4"/>
    </row>
    <row r="9108">
      <c r="B9108" s="4"/>
    </row>
    <row r="9109">
      <c r="B9109" s="4"/>
    </row>
    <row r="9110">
      <c r="B9110" s="4"/>
    </row>
    <row r="9111">
      <c r="B9111" s="4"/>
    </row>
    <row r="9112">
      <c r="B9112" s="4"/>
    </row>
    <row r="9113">
      <c r="B9113" s="4"/>
    </row>
    <row r="9114">
      <c r="B9114" s="4"/>
    </row>
    <row r="9115">
      <c r="B9115" s="4"/>
    </row>
    <row r="9116">
      <c r="B9116" s="4"/>
    </row>
    <row r="9117">
      <c r="B9117" s="4"/>
    </row>
    <row r="9118">
      <c r="B9118" s="4"/>
    </row>
    <row r="9119">
      <c r="B9119" s="4"/>
    </row>
    <row r="9120">
      <c r="B9120" s="4"/>
    </row>
    <row r="9121">
      <c r="B9121" s="4"/>
    </row>
    <row r="9122">
      <c r="B9122" s="4"/>
    </row>
    <row r="9123">
      <c r="B9123" s="4"/>
    </row>
    <row r="9124">
      <c r="B9124" s="4"/>
    </row>
    <row r="9125">
      <c r="B9125" s="4"/>
    </row>
    <row r="9126">
      <c r="B9126" s="4"/>
    </row>
    <row r="9127">
      <c r="B9127" s="4"/>
    </row>
    <row r="9128">
      <c r="B9128" s="4"/>
    </row>
    <row r="9129">
      <c r="B9129" s="4"/>
    </row>
    <row r="9130">
      <c r="B9130" s="4"/>
    </row>
    <row r="9131">
      <c r="B9131" s="4"/>
    </row>
    <row r="9132">
      <c r="B9132" s="4"/>
    </row>
    <row r="9133">
      <c r="B9133" s="4"/>
    </row>
    <row r="9134">
      <c r="B9134" s="4"/>
    </row>
    <row r="9135">
      <c r="B9135" s="4"/>
    </row>
    <row r="9136">
      <c r="B9136" s="4"/>
    </row>
    <row r="9137">
      <c r="B9137" s="4"/>
    </row>
    <row r="9138">
      <c r="B9138" s="4"/>
    </row>
    <row r="9139">
      <c r="B9139" s="4"/>
    </row>
    <row r="9140">
      <c r="B9140" s="4"/>
    </row>
    <row r="9141">
      <c r="B9141" s="4"/>
    </row>
    <row r="9142">
      <c r="B9142" s="4"/>
    </row>
    <row r="9143">
      <c r="B9143" s="4"/>
    </row>
    <row r="9144">
      <c r="B9144" s="4"/>
    </row>
    <row r="9145">
      <c r="B9145" s="4"/>
    </row>
    <row r="9146">
      <c r="B9146" s="4"/>
    </row>
    <row r="9147">
      <c r="B9147" s="4"/>
    </row>
    <row r="9148">
      <c r="B9148" s="4"/>
    </row>
    <row r="9149">
      <c r="B9149" s="4"/>
    </row>
    <row r="9150">
      <c r="B9150" s="4"/>
    </row>
    <row r="9151">
      <c r="B9151" s="4"/>
    </row>
    <row r="9152">
      <c r="B9152" s="4"/>
    </row>
    <row r="9153">
      <c r="B9153" s="4"/>
    </row>
    <row r="9154">
      <c r="B9154" s="4"/>
    </row>
    <row r="9155">
      <c r="B9155" s="4"/>
    </row>
    <row r="9156">
      <c r="B9156" s="4"/>
    </row>
    <row r="9157">
      <c r="B9157" s="4"/>
    </row>
    <row r="9158">
      <c r="B9158" s="4"/>
    </row>
    <row r="9159">
      <c r="B9159" s="4"/>
    </row>
    <row r="9160">
      <c r="B9160" s="4"/>
    </row>
    <row r="9161">
      <c r="B9161" s="4"/>
    </row>
    <row r="9162">
      <c r="B9162" s="4"/>
    </row>
    <row r="9163">
      <c r="B9163" s="4"/>
    </row>
    <row r="9164">
      <c r="B9164" s="4"/>
    </row>
    <row r="9165">
      <c r="B9165" s="4"/>
    </row>
    <row r="9166">
      <c r="B9166" s="4"/>
    </row>
    <row r="9167">
      <c r="B9167" s="4"/>
    </row>
    <row r="9168">
      <c r="B9168" s="4"/>
    </row>
    <row r="9169">
      <c r="B9169" s="4"/>
    </row>
    <row r="9170">
      <c r="B9170" s="4"/>
    </row>
    <row r="9171">
      <c r="B9171" s="4"/>
    </row>
    <row r="9172">
      <c r="B9172" s="4"/>
    </row>
    <row r="9173">
      <c r="B9173" s="4"/>
    </row>
    <row r="9174">
      <c r="B9174" s="4"/>
    </row>
    <row r="9175">
      <c r="B9175" s="4"/>
    </row>
    <row r="9176">
      <c r="B9176" s="4"/>
    </row>
    <row r="9177">
      <c r="B9177" s="4"/>
    </row>
    <row r="9178">
      <c r="B9178" s="4"/>
    </row>
    <row r="9179">
      <c r="B9179" s="4"/>
    </row>
    <row r="9180">
      <c r="B9180" s="4"/>
    </row>
    <row r="9181">
      <c r="B9181" s="4"/>
    </row>
    <row r="9182">
      <c r="B9182" s="4"/>
    </row>
    <row r="9183">
      <c r="B9183" s="4"/>
    </row>
    <row r="9184">
      <c r="B9184" s="4"/>
    </row>
    <row r="9185">
      <c r="B9185" s="4"/>
    </row>
    <row r="9186">
      <c r="B9186" s="4"/>
    </row>
    <row r="9187">
      <c r="B9187" s="4"/>
    </row>
    <row r="9188">
      <c r="B9188" s="4"/>
    </row>
    <row r="9189">
      <c r="B9189" s="4"/>
    </row>
    <row r="9190">
      <c r="B9190" s="4"/>
    </row>
    <row r="9191">
      <c r="B9191" s="4"/>
    </row>
    <row r="9192">
      <c r="B9192" s="4"/>
    </row>
    <row r="9193">
      <c r="B9193" s="4"/>
    </row>
    <row r="9194">
      <c r="B9194" s="4"/>
    </row>
    <row r="9195">
      <c r="B9195" s="4"/>
    </row>
    <row r="9196">
      <c r="B9196" s="4"/>
    </row>
    <row r="9197">
      <c r="B9197" s="4"/>
    </row>
    <row r="9198">
      <c r="B9198" s="4"/>
    </row>
    <row r="9199">
      <c r="B9199" s="4"/>
    </row>
    <row r="9200">
      <c r="B9200" s="4"/>
    </row>
    <row r="9201">
      <c r="B9201" s="4"/>
    </row>
    <row r="9202">
      <c r="B9202" s="4"/>
    </row>
    <row r="9203">
      <c r="B9203" s="4"/>
    </row>
    <row r="9204">
      <c r="B9204" s="4"/>
    </row>
    <row r="9205">
      <c r="B9205" s="4"/>
    </row>
    <row r="9206">
      <c r="B9206" s="4"/>
    </row>
    <row r="9207">
      <c r="B9207" s="4"/>
    </row>
    <row r="9208">
      <c r="B9208" s="4"/>
    </row>
    <row r="9209">
      <c r="B9209" s="4"/>
    </row>
    <row r="9210">
      <c r="B9210" s="4"/>
    </row>
    <row r="9211">
      <c r="B9211" s="4"/>
    </row>
    <row r="9212">
      <c r="B9212" s="4"/>
    </row>
    <row r="9213">
      <c r="B9213" s="4"/>
    </row>
    <row r="9214">
      <c r="B9214" s="4"/>
    </row>
    <row r="9215">
      <c r="B9215" s="4"/>
    </row>
    <row r="9216">
      <c r="B9216" s="4"/>
    </row>
    <row r="9217">
      <c r="B9217" s="4"/>
    </row>
    <row r="9218">
      <c r="B9218" s="4"/>
    </row>
    <row r="9219">
      <c r="B9219" s="4"/>
    </row>
    <row r="9220">
      <c r="B9220" s="4"/>
    </row>
    <row r="9221">
      <c r="B9221" s="4"/>
    </row>
    <row r="9222">
      <c r="B9222" s="4"/>
    </row>
    <row r="9223">
      <c r="B9223" s="4"/>
    </row>
    <row r="9224">
      <c r="B9224" s="4"/>
    </row>
    <row r="9225">
      <c r="B9225" s="4"/>
    </row>
    <row r="9226">
      <c r="B9226" s="4"/>
    </row>
    <row r="9227">
      <c r="B9227" s="4"/>
    </row>
    <row r="9228">
      <c r="B9228" s="4"/>
    </row>
    <row r="9229">
      <c r="B9229" s="4"/>
    </row>
    <row r="9230">
      <c r="B9230" s="4"/>
    </row>
    <row r="9231">
      <c r="B9231" s="4"/>
    </row>
    <row r="9232">
      <c r="B9232" s="4"/>
    </row>
    <row r="9233">
      <c r="B9233" s="4"/>
    </row>
    <row r="9234">
      <c r="B9234" s="4"/>
    </row>
    <row r="9235">
      <c r="B9235" s="4"/>
    </row>
    <row r="9236">
      <c r="B9236" s="4"/>
    </row>
    <row r="9237">
      <c r="B9237" s="4"/>
    </row>
    <row r="9238">
      <c r="B9238" s="4"/>
    </row>
    <row r="9239">
      <c r="B9239" s="4"/>
    </row>
    <row r="9240">
      <c r="B9240" s="4"/>
    </row>
    <row r="9241">
      <c r="B9241" s="4"/>
    </row>
    <row r="9242">
      <c r="B9242" s="4"/>
    </row>
    <row r="9243">
      <c r="B9243" s="4"/>
    </row>
    <row r="9244">
      <c r="B9244" s="4"/>
    </row>
    <row r="9245">
      <c r="B9245" s="4"/>
    </row>
    <row r="9246">
      <c r="B9246" s="4"/>
    </row>
    <row r="9247">
      <c r="B9247" s="4"/>
    </row>
    <row r="9248">
      <c r="B9248" s="4"/>
    </row>
    <row r="9249">
      <c r="B9249" s="4"/>
    </row>
    <row r="9250">
      <c r="B9250" s="4"/>
    </row>
    <row r="9251">
      <c r="B9251" s="4"/>
    </row>
    <row r="9252">
      <c r="B9252" s="4"/>
    </row>
    <row r="9253">
      <c r="B9253" s="4"/>
    </row>
    <row r="9254">
      <c r="B9254" s="4"/>
    </row>
    <row r="9255">
      <c r="B9255" s="4"/>
    </row>
    <row r="9256">
      <c r="B9256" s="4"/>
    </row>
    <row r="9257">
      <c r="B9257" s="4"/>
    </row>
    <row r="9258">
      <c r="B9258" s="4"/>
    </row>
    <row r="9259">
      <c r="B9259" s="4"/>
    </row>
    <row r="9260">
      <c r="B9260" s="4"/>
    </row>
    <row r="9261">
      <c r="B9261" s="4"/>
    </row>
    <row r="9262">
      <c r="B9262" s="4"/>
    </row>
    <row r="9263">
      <c r="B9263" s="4"/>
    </row>
    <row r="9264">
      <c r="B9264" s="4"/>
    </row>
    <row r="9265">
      <c r="B9265" s="4"/>
    </row>
    <row r="9266">
      <c r="B9266" s="4"/>
    </row>
    <row r="9267">
      <c r="B9267" s="4"/>
    </row>
    <row r="9268">
      <c r="B9268" s="4"/>
    </row>
    <row r="9269">
      <c r="B9269" s="4"/>
    </row>
    <row r="9270">
      <c r="B9270" s="4"/>
    </row>
    <row r="9271">
      <c r="B9271" s="4"/>
    </row>
    <row r="9272">
      <c r="B9272" s="4"/>
    </row>
    <row r="9273">
      <c r="B9273" s="4"/>
    </row>
    <row r="9274">
      <c r="B9274" s="4"/>
    </row>
    <row r="9275">
      <c r="B9275" s="4"/>
    </row>
    <row r="9276">
      <c r="B9276" s="4"/>
    </row>
    <row r="9277">
      <c r="B9277" s="4"/>
    </row>
    <row r="9278">
      <c r="B9278" s="4"/>
    </row>
    <row r="9279">
      <c r="B9279" s="4"/>
    </row>
    <row r="9280">
      <c r="B9280" s="4"/>
    </row>
    <row r="9281">
      <c r="B9281" s="4"/>
    </row>
    <row r="9282">
      <c r="B9282" s="4"/>
    </row>
    <row r="9283">
      <c r="B9283" s="4"/>
    </row>
    <row r="9284">
      <c r="B9284" s="4"/>
    </row>
    <row r="9285">
      <c r="B9285" s="4"/>
    </row>
    <row r="9286">
      <c r="B9286" s="4"/>
    </row>
    <row r="9287">
      <c r="B9287" s="4"/>
    </row>
    <row r="9288">
      <c r="B9288" s="4"/>
    </row>
    <row r="9289">
      <c r="B9289" s="4"/>
    </row>
    <row r="9290">
      <c r="B9290" s="4"/>
    </row>
    <row r="9291">
      <c r="B9291" s="4"/>
    </row>
    <row r="9292">
      <c r="B9292" s="4"/>
    </row>
    <row r="9293">
      <c r="B9293" s="4"/>
    </row>
    <row r="9294">
      <c r="B9294" s="4"/>
    </row>
    <row r="9295">
      <c r="B9295" s="4"/>
    </row>
    <row r="9296">
      <c r="B9296" s="4"/>
    </row>
    <row r="9297">
      <c r="B9297" s="4"/>
    </row>
    <row r="9298">
      <c r="B9298" s="4"/>
    </row>
    <row r="9299">
      <c r="B9299" s="4"/>
    </row>
    <row r="9300">
      <c r="B9300" s="4"/>
    </row>
    <row r="9301">
      <c r="B9301" s="4"/>
    </row>
    <row r="9302">
      <c r="B9302" s="4"/>
    </row>
    <row r="9303">
      <c r="B9303" s="4"/>
    </row>
    <row r="9304">
      <c r="B9304" s="4"/>
    </row>
    <row r="9305">
      <c r="B9305" s="4"/>
    </row>
    <row r="9306">
      <c r="B9306" s="4"/>
    </row>
    <row r="9307">
      <c r="B9307" s="4"/>
    </row>
    <row r="9308">
      <c r="B9308" s="4"/>
    </row>
    <row r="9309">
      <c r="B9309" s="4"/>
    </row>
    <row r="9310">
      <c r="B9310" s="4"/>
    </row>
    <row r="9311">
      <c r="B9311" s="4"/>
    </row>
    <row r="9312">
      <c r="B9312" s="4"/>
    </row>
    <row r="9313">
      <c r="B9313" s="4"/>
    </row>
    <row r="9314">
      <c r="B9314" s="4"/>
    </row>
    <row r="9315">
      <c r="B9315" s="4"/>
    </row>
    <row r="9316">
      <c r="B9316" s="4"/>
    </row>
    <row r="9317">
      <c r="B9317" s="4"/>
    </row>
    <row r="9318">
      <c r="B9318" s="4"/>
    </row>
    <row r="9319">
      <c r="B9319" s="4"/>
    </row>
    <row r="9320">
      <c r="B9320" s="4"/>
    </row>
    <row r="9321">
      <c r="B9321" s="4"/>
    </row>
    <row r="9322">
      <c r="B9322" s="4"/>
    </row>
    <row r="9323">
      <c r="B9323" s="4"/>
    </row>
    <row r="9324">
      <c r="B9324" s="4"/>
    </row>
    <row r="9325">
      <c r="B9325" s="4"/>
    </row>
    <row r="9326">
      <c r="B9326" s="4"/>
    </row>
    <row r="9327">
      <c r="B9327" s="4"/>
    </row>
    <row r="9328">
      <c r="B9328" s="4"/>
    </row>
    <row r="9329">
      <c r="B9329" s="4"/>
    </row>
    <row r="9330">
      <c r="B9330" s="4"/>
    </row>
    <row r="9331">
      <c r="B9331" s="4"/>
    </row>
    <row r="9332">
      <c r="B9332" s="4"/>
    </row>
    <row r="9333">
      <c r="B9333" s="4"/>
    </row>
    <row r="9334">
      <c r="B9334" s="4"/>
    </row>
    <row r="9335">
      <c r="B9335" s="4"/>
    </row>
    <row r="9336">
      <c r="B9336" s="4"/>
    </row>
    <row r="9337">
      <c r="B9337" s="4"/>
    </row>
    <row r="9338">
      <c r="B9338" s="4"/>
    </row>
    <row r="9339">
      <c r="B9339" s="4"/>
    </row>
    <row r="9340">
      <c r="B9340" s="4"/>
    </row>
    <row r="9341">
      <c r="B9341" s="4"/>
    </row>
    <row r="9342">
      <c r="B9342" s="4"/>
    </row>
    <row r="9343">
      <c r="B9343" s="4"/>
    </row>
    <row r="9344">
      <c r="B9344" s="4"/>
    </row>
    <row r="9345">
      <c r="B9345" s="4"/>
    </row>
    <row r="9346">
      <c r="B9346" s="4"/>
    </row>
    <row r="9347">
      <c r="B9347" s="4"/>
    </row>
    <row r="9348">
      <c r="B9348" s="4"/>
    </row>
    <row r="9349">
      <c r="B9349" s="4"/>
    </row>
    <row r="9350">
      <c r="B9350" s="4"/>
    </row>
    <row r="9351">
      <c r="B9351" s="4"/>
    </row>
    <row r="9352">
      <c r="B9352" s="4"/>
    </row>
    <row r="9353">
      <c r="B9353" s="4"/>
    </row>
    <row r="9354">
      <c r="B9354" s="4"/>
    </row>
    <row r="9355">
      <c r="B9355" s="4"/>
    </row>
    <row r="9356">
      <c r="B9356" s="4"/>
    </row>
    <row r="9357">
      <c r="B9357" s="4"/>
    </row>
    <row r="9358">
      <c r="B9358" s="4"/>
    </row>
    <row r="9359">
      <c r="B9359" s="4"/>
    </row>
    <row r="9360">
      <c r="B9360" s="4"/>
    </row>
    <row r="9361">
      <c r="B9361" s="4"/>
    </row>
    <row r="9362">
      <c r="B9362" s="4"/>
    </row>
    <row r="9363">
      <c r="B9363" s="4"/>
    </row>
    <row r="9364">
      <c r="B9364" s="4"/>
    </row>
    <row r="9365">
      <c r="B9365" s="4"/>
    </row>
    <row r="9366">
      <c r="B9366" s="4"/>
    </row>
    <row r="9367">
      <c r="B9367" s="4"/>
    </row>
    <row r="9368">
      <c r="B9368" s="4"/>
    </row>
    <row r="9369">
      <c r="B9369" s="4"/>
    </row>
    <row r="9370">
      <c r="B9370" s="4"/>
    </row>
    <row r="9371">
      <c r="B9371" s="4"/>
    </row>
    <row r="9372">
      <c r="B9372" s="4"/>
    </row>
    <row r="9373">
      <c r="B9373" s="4"/>
    </row>
    <row r="9374">
      <c r="B9374" s="4"/>
    </row>
    <row r="9375">
      <c r="B9375" s="4"/>
    </row>
    <row r="9376">
      <c r="B9376" s="4"/>
    </row>
    <row r="9377">
      <c r="B9377" s="4"/>
    </row>
    <row r="9378">
      <c r="B9378" s="4"/>
    </row>
    <row r="9379">
      <c r="B9379" s="4"/>
    </row>
    <row r="9380">
      <c r="B9380" s="4"/>
    </row>
    <row r="9381">
      <c r="B9381" s="4"/>
    </row>
    <row r="9382">
      <c r="B9382" s="4"/>
    </row>
    <row r="9383">
      <c r="B9383" s="4"/>
    </row>
    <row r="9384">
      <c r="B9384" s="4"/>
    </row>
    <row r="9385">
      <c r="B9385" s="4"/>
    </row>
    <row r="9386">
      <c r="B9386" s="4"/>
    </row>
    <row r="9387">
      <c r="B9387" s="4"/>
    </row>
    <row r="9388">
      <c r="B9388" s="4"/>
    </row>
    <row r="9389">
      <c r="B9389" s="4"/>
    </row>
    <row r="9390">
      <c r="B9390" s="4"/>
    </row>
    <row r="9391">
      <c r="B9391" s="4"/>
    </row>
    <row r="9392">
      <c r="B9392" s="4"/>
    </row>
    <row r="9393">
      <c r="B9393" s="4"/>
    </row>
    <row r="9394">
      <c r="B9394" s="4"/>
    </row>
    <row r="9395">
      <c r="B9395" s="4"/>
    </row>
    <row r="9396">
      <c r="B9396" s="4"/>
    </row>
    <row r="9397">
      <c r="B9397" s="4"/>
    </row>
    <row r="9398">
      <c r="B9398" s="4"/>
    </row>
    <row r="9399">
      <c r="B9399" s="4"/>
    </row>
    <row r="9400">
      <c r="B9400" s="4"/>
    </row>
    <row r="9401">
      <c r="B9401" s="4"/>
    </row>
    <row r="9402">
      <c r="B9402" s="4"/>
    </row>
    <row r="9403">
      <c r="B9403" s="4"/>
    </row>
    <row r="9404">
      <c r="B9404" s="4"/>
    </row>
    <row r="9405">
      <c r="B9405" s="4"/>
    </row>
    <row r="9406">
      <c r="B9406" s="4"/>
    </row>
    <row r="9407">
      <c r="B9407" s="4"/>
    </row>
    <row r="9408">
      <c r="B9408" s="4"/>
    </row>
    <row r="9409">
      <c r="B9409" s="4"/>
    </row>
    <row r="9410">
      <c r="B9410" s="4"/>
    </row>
    <row r="9411">
      <c r="B9411" s="4"/>
    </row>
    <row r="9412">
      <c r="B9412" s="4"/>
    </row>
    <row r="9413">
      <c r="B9413" s="4"/>
    </row>
    <row r="9414">
      <c r="B9414" s="4"/>
    </row>
    <row r="9415">
      <c r="B9415" s="4"/>
    </row>
    <row r="9416">
      <c r="B9416" s="4"/>
    </row>
    <row r="9417">
      <c r="B9417" s="4"/>
    </row>
    <row r="9418">
      <c r="B9418" s="4"/>
    </row>
    <row r="9419">
      <c r="B9419" s="4"/>
    </row>
    <row r="9420">
      <c r="B9420" s="4"/>
    </row>
    <row r="9421">
      <c r="B9421" s="4"/>
    </row>
    <row r="9422">
      <c r="B9422" s="4"/>
    </row>
    <row r="9423">
      <c r="B9423" s="4"/>
    </row>
    <row r="9424">
      <c r="B9424" s="4"/>
    </row>
    <row r="9425">
      <c r="B9425" s="4"/>
    </row>
    <row r="9426">
      <c r="B9426" s="4"/>
    </row>
    <row r="9427">
      <c r="B9427" s="4"/>
    </row>
    <row r="9428">
      <c r="B9428" s="4"/>
    </row>
    <row r="9429">
      <c r="B9429" s="4"/>
    </row>
    <row r="9430">
      <c r="B9430" s="4"/>
    </row>
    <row r="9431">
      <c r="B9431" s="4"/>
    </row>
    <row r="9432">
      <c r="B9432" s="4"/>
    </row>
    <row r="9433">
      <c r="B9433" s="4"/>
    </row>
    <row r="9434">
      <c r="B9434" s="4"/>
    </row>
    <row r="9435">
      <c r="B9435" s="4"/>
    </row>
    <row r="9436">
      <c r="B9436" s="4"/>
    </row>
    <row r="9437">
      <c r="B9437" s="4"/>
    </row>
    <row r="9438">
      <c r="B9438" s="4"/>
    </row>
    <row r="9439">
      <c r="B9439" s="4"/>
    </row>
    <row r="9440">
      <c r="B9440" s="4"/>
    </row>
    <row r="9441">
      <c r="B9441" s="4"/>
    </row>
    <row r="9442">
      <c r="B9442" s="4"/>
    </row>
    <row r="9443">
      <c r="B9443" s="4"/>
    </row>
    <row r="9444">
      <c r="B9444" s="4"/>
    </row>
    <row r="9445">
      <c r="B9445" s="4"/>
    </row>
    <row r="9446">
      <c r="B9446" s="4"/>
    </row>
    <row r="9447">
      <c r="B9447" s="4"/>
    </row>
    <row r="9448">
      <c r="B9448" s="4"/>
    </row>
    <row r="9449">
      <c r="B9449" s="4"/>
    </row>
    <row r="9450">
      <c r="B9450" s="4"/>
    </row>
    <row r="9451">
      <c r="B9451" s="4"/>
    </row>
    <row r="9452">
      <c r="B9452" s="4"/>
    </row>
    <row r="9453">
      <c r="B9453" s="4"/>
    </row>
    <row r="9454">
      <c r="B9454" s="4"/>
    </row>
    <row r="9455">
      <c r="B9455" s="4"/>
    </row>
    <row r="9456">
      <c r="B9456" s="4"/>
    </row>
    <row r="9457">
      <c r="B9457" s="4"/>
    </row>
    <row r="9458">
      <c r="B9458" s="4"/>
    </row>
    <row r="9459">
      <c r="B9459" s="4"/>
    </row>
    <row r="9460">
      <c r="B9460" s="4"/>
    </row>
    <row r="9461">
      <c r="B9461" s="4"/>
    </row>
    <row r="9462">
      <c r="B9462" s="4"/>
    </row>
    <row r="9463">
      <c r="B9463" s="4"/>
    </row>
    <row r="9464">
      <c r="B9464" s="4"/>
    </row>
    <row r="9465">
      <c r="B9465" s="4"/>
    </row>
    <row r="9466">
      <c r="B9466" s="4"/>
    </row>
    <row r="9467">
      <c r="B9467" s="4"/>
    </row>
    <row r="9468">
      <c r="B9468" s="4"/>
    </row>
    <row r="9469">
      <c r="B9469" s="4"/>
    </row>
    <row r="9470">
      <c r="B9470" s="4"/>
    </row>
    <row r="9471">
      <c r="B9471" s="4"/>
    </row>
    <row r="9472">
      <c r="B9472" s="4"/>
    </row>
    <row r="9473">
      <c r="B9473" s="4"/>
    </row>
    <row r="9474">
      <c r="B9474" s="4"/>
    </row>
    <row r="9475">
      <c r="B9475" s="4"/>
    </row>
    <row r="9476">
      <c r="B9476" s="4"/>
    </row>
    <row r="9477">
      <c r="B9477" s="4"/>
    </row>
    <row r="9478">
      <c r="B9478" s="4"/>
    </row>
    <row r="9479">
      <c r="B9479" s="4"/>
    </row>
    <row r="9480">
      <c r="B9480" s="4"/>
    </row>
    <row r="9481">
      <c r="B9481" s="4"/>
    </row>
    <row r="9482">
      <c r="B9482" s="4"/>
    </row>
    <row r="9483">
      <c r="B9483" s="4"/>
    </row>
    <row r="9484">
      <c r="B9484" s="4"/>
    </row>
    <row r="9485">
      <c r="B9485" s="4"/>
    </row>
    <row r="9486">
      <c r="B9486" s="4"/>
    </row>
    <row r="9487">
      <c r="B9487" s="4"/>
    </row>
    <row r="9488">
      <c r="B9488" s="4"/>
    </row>
    <row r="9489">
      <c r="B9489" s="4"/>
    </row>
    <row r="9490">
      <c r="B9490" s="4"/>
    </row>
    <row r="9491">
      <c r="B9491" s="4"/>
    </row>
    <row r="9492">
      <c r="B9492" s="4"/>
    </row>
    <row r="9493">
      <c r="B9493" s="4"/>
    </row>
    <row r="9494">
      <c r="B9494" s="4"/>
    </row>
    <row r="9495">
      <c r="B9495" s="4"/>
    </row>
    <row r="9496">
      <c r="B9496" s="4"/>
    </row>
    <row r="9497">
      <c r="B9497" s="4"/>
    </row>
    <row r="9498">
      <c r="B9498" s="4"/>
    </row>
    <row r="9499">
      <c r="B9499" s="4"/>
    </row>
    <row r="9500">
      <c r="B9500" s="4"/>
    </row>
    <row r="9501">
      <c r="B9501" s="4"/>
    </row>
    <row r="9502">
      <c r="B9502" s="4"/>
    </row>
    <row r="9503">
      <c r="B9503" s="4"/>
    </row>
    <row r="9504">
      <c r="B9504" s="4"/>
    </row>
    <row r="9505">
      <c r="B9505" s="4"/>
    </row>
    <row r="9506">
      <c r="B9506" s="4"/>
    </row>
    <row r="9507">
      <c r="B9507" s="4"/>
    </row>
    <row r="9508">
      <c r="B9508" s="4"/>
    </row>
    <row r="9509">
      <c r="B9509" s="4"/>
    </row>
    <row r="9510">
      <c r="B9510" s="4"/>
    </row>
    <row r="9511">
      <c r="B9511" s="4"/>
    </row>
    <row r="9512">
      <c r="B9512" s="4"/>
    </row>
    <row r="9513">
      <c r="B9513" s="4"/>
    </row>
    <row r="9514">
      <c r="B9514" s="4"/>
    </row>
    <row r="9515">
      <c r="B9515" s="4"/>
    </row>
    <row r="9516">
      <c r="B9516" s="4"/>
    </row>
    <row r="9517">
      <c r="B9517" s="4"/>
    </row>
    <row r="9518">
      <c r="B9518" s="4"/>
    </row>
    <row r="9519">
      <c r="B9519" s="4"/>
    </row>
    <row r="9520">
      <c r="B9520" s="4"/>
    </row>
    <row r="9521">
      <c r="B9521" s="4"/>
    </row>
    <row r="9522">
      <c r="B9522" s="4"/>
    </row>
    <row r="9523">
      <c r="B9523" s="4"/>
    </row>
    <row r="9524">
      <c r="B9524" s="4"/>
    </row>
    <row r="9525">
      <c r="B9525" s="4"/>
    </row>
    <row r="9526">
      <c r="B9526" s="4"/>
    </row>
    <row r="9527">
      <c r="B9527" s="4"/>
    </row>
    <row r="9528">
      <c r="B9528" s="4"/>
    </row>
    <row r="9529">
      <c r="B9529" s="4"/>
    </row>
    <row r="9530">
      <c r="B9530" s="4"/>
    </row>
    <row r="9531">
      <c r="B9531" s="4"/>
    </row>
    <row r="9532">
      <c r="B9532" s="4"/>
    </row>
    <row r="9533">
      <c r="B9533" s="4"/>
    </row>
    <row r="9534">
      <c r="B9534" s="4"/>
    </row>
    <row r="9535">
      <c r="B9535" s="4"/>
    </row>
    <row r="9536">
      <c r="B9536" s="4"/>
    </row>
    <row r="9537">
      <c r="B9537" s="4"/>
    </row>
    <row r="9538">
      <c r="B9538" s="4"/>
    </row>
    <row r="9539">
      <c r="B9539" s="4"/>
    </row>
    <row r="9540">
      <c r="B9540" s="4"/>
    </row>
    <row r="9541">
      <c r="B9541" s="4"/>
    </row>
    <row r="9542">
      <c r="B9542" s="4"/>
    </row>
    <row r="9543">
      <c r="B9543" s="4"/>
    </row>
    <row r="9544">
      <c r="B9544" s="4"/>
    </row>
    <row r="9545">
      <c r="B9545" s="4"/>
    </row>
    <row r="9546">
      <c r="B9546" s="4"/>
    </row>
    <row r="9547">
      <c r="B9547" s="4"/>
    </row>
    <row r="9548">
      <c r="B9548" s="4"/>
    </row>
    <row r="9549">
      <c r="B9549" s="4"/>
    </row>
    <row r="9550">
      <c r="B9550" s="4"/>
    </row>
    <row r="9551">
      <c r="B9551" s="4"/>
    </row>
    <row r="9552">
      <c r="B9552" s="4"/>
    </row>
    <row r="9553">
      <c r="B9553" s="4"/>
    </row>
    <row r="9554">
      <c r="B9554" s="4"/>
    </row>
    <row r="9555">
      <c r="B9555" s="4"/>
    </row>
    <row r="9556">
      <c r="B9556" s="4"/>
    </row>
    <row r="9557">
      <c r="B9557" s="4"/>
    </row>
    <row r="9558">
      <c r="B9558" s="4"/>
    </row>
    <row r="9559">
      <c r="B9559" s="4"/>
    </row>
    <row r="9560">
      <c r="B9560" s="4"/>
    </row>
    <row r="9561">
      <c r="B9561" s="4"/>
    </row>
    <row r="9562">
      <c r="B9562" s="4"/>
    </row>
    <row r="9563">
      <c r="B9563" s="4"/>
    </row>
    <row r="9564">
      <c r="B9564" s="4"/>
    </row>
    <row r="9565">
      <c r="B9565" s="4"/>
    </row>
    <row r="9566">
      <c r="B9566" s="4"/>
    </row>
    <row r="9567">
      <c r="B9567" s="4"/>
    </row>
    <row r="9568">
      <c r="B9568" s="4"/>
    </row>
    <row r="9569">
      <c r="B9569" s="4"/>
    </row>
    <row r="9570">
      <c r="B9570" s="4"/>
    </row>
    <row r="9571">
      <c r="B9571" s="4"/>
    </row>
    <row r="9572">
      <c r="B9572" s="4"/>
    </row>
    <row r="9573">
      <c r="B9573" s="4"/>
    </row>
    <row r="9574">
      <c r="B9574" s="4"/>
    </row>
    <row r="9575">
      <c r="B9575" s="4"/>
    </row>
    <row r="9576">
      <c r="B9576" s="4"/>
    </row>
    <row r="9577">
      <c r="B9577" s="4"/>
    </row>
    <row r="9578">
      <c r="B9578" s="4"/>
    </row>
    <row r="9579">
      <c r="B9579" s="4"/>
    </row>
    <row r="9580">
      <c r="B9580" s="4"/>
    </row>
    <row r="9581">
      <c r="B9581" s="4"/>
    </row>
    <row r="9582">
      <c r="B9582" s="4"/>
    </row>
    <row r="9583">
      <c r="B9583" s="4"/>
    </row>
    <row r="9584">
      <c r="B9584" s="4"/>
    </row>
    <row r="9585">
      <c r="B9585" s="4"/>
    </row>
    <row r="9586">
      <c r="B9586" s="4"/>
    </row>
    <row r="9587">
      <c r="B9587" s="4"/>
    </row>
    <row r="9588">
      <c r="B9588" s="4"/>
    </row>
    <row r="9589">
      <c r="B9589" s="4"/>
    </row>
    <row r="9590">
      <c r="B9590" s="4"/>
    </row>
    <row r="9591">
      <c r="B9591" s="4"/>
    </row>
    <row r="9592">
      <c r="B9592" s="4"/>
    </row>
    <row r="9593">
      <c r="B9593" s="4"/>
    </row>
    <row r="9594">
      <c r="B9594" s="4"/>
    </row>
    <row r="9595">
      <c r="B9595" s="4"/>
    </row>
    <row r="9596">
      <c r="B9596" s="4"/>
    </row>
    <row r="9597">
      <c r="B9597" s="4"/>
    </row>
    <row r="9598">
      <c r="B9598" s="4"/>
    </row>
    <row r="9599">
      <c r="B9599" s="4"/>
    </row>
    <row r="9600">
      <c r="B9600" s="4"/>
    </row>
    <row r="9601">
      <c r="B9601" s="4"/>
    </row>
    <row r="9602">
      <c r="B9602" s="4"/>
    </row>
    <row r="9603">
      <c r="B9603" s="4"/>
    </row>
    <row r="9604">
      <c r="B9604" s="4"/>
    </row>
    <row r="9605">
      <c r="B9605" s="4"/>
    </row>
    <row r="9606">
      <c r="B9606" s="4"/>
    </row>
    <row r="9607">
      <c r="B9607" s="4"/>
    </row>
    <row r="9608">
      <c r="B9608" s="4"/>
    </row>
    <row r="9609">
      <c r="B9609" s="4"/>
    </row>
    <row r="9610">
      <c r="B9610" s="4"/>
    </row>
    <row r="9611">
      <c r="B9611" s="4"/>
    </row>
    <row r="9612">
      <c r="B9612" s="4"/>
    </row>
    <row r="9613">
      <c r="B9613" s="4"/>
    </row>
    <row r="9614">
      <c r="B9614" s="4"/>
    </row>
    <row r="9615">
      <c r="B9615" s="4"/>
    </row>
    <row r="9616">
      <c r="B9616" s="4"/>
    </row>
    <row r="9617">
      <c r="B9617" s="4"/>
    </row>
    <row r="9618">
      <c r="B9618" s="4"/>
    </row>
    <row r="9619">
      <c r="B9619" s="4"/>
    </row>
    <row r="9620">
      <c r="B9620" s="4"/>
    </row>
    <row r="9621">
      <c r="B9621" s="4"/>
    </row>
    <row r="9622">
      <c r="B9622" s="4"/>
    </row>
    <row r="9623">
      <c r="B9623" s="4"/>
    </row>
    <row r="9624">
      <c r="B9624" s="4"/>
    </row>
    <row r="9625">
      <c r="B9625" s="4"/>
    </row>
    <row r="9626">
      <c r="B9626" s="4"/>
    </row>
    <row r="9627">
      <c r="B9627" s="4"/>
    </row>
    <row r="9628">
      <c r="B9628" s="4"/>
    </row>
    <row r="9629">
      <c r="B9629" s="4"/>
    </row>
    <row r="9630">
      <c r="B9630" s="4"/>
    </row>
    <row r="9631">
      <c r="B9631" s="4"/>
    </row>
    <row r="9632">
      <c r="B9632" s="4"/>
    </row>
    <row r="9633">
      <c r="B9633" s="4"/>
    </row>
    <row r="9634">
      <c r="B9634" s="4"/>
    </row>
    <row r="9635">
      <c r="B9635" s="4"/>
    </row>
    <row r="9636">
      <c r="B9636" s="4"/>
    </row>
    <row r="9637">
      <c r="B9637" s="4"/>
    </row>
    <row r="9638">
      <c r="B9638" s="4"/>
    </row>
    <row r="9639">
      <c r="B9639" s="4"/>
    </row>
    <row r="9640">
      <c r="B9640" s="4"/>
    </row>
    <row r="9641">
      <c r="B9641" s="4"/>
    </row>
    <row r="9642">
      <c r="B9642" s="4"/>
    </row>
    <row r="9643">
      <c r="B9643" s="4"/>
    </row>
    <row r="9644">
      <c r="B9644" s="4"/>
    </row>
    <row r="9645">
      <c r="B9645" s="4"/>
    </row>
    <row r="9646">
      <c r="B9646" s="4"/>
    </row>
    <row r="9647">
      <c r="B9647" s="4"/>
    </row>
    <row r="9648">
      <c r="B9648" s="4"/>
    </row>
    <row r="9649">
      <c r="B9649" s="4"/>
    </row>
    <row r="9650">
      <c r="B9650" s="4"/>
    </row>
    <row r="9651">
      <c r="B9651" s="4"/>
    </row>
    <row r="9652">
      <c r="B9652" s="4"/>
    </row>
    <row r="9653">
      <c r="B9653" s="4"/>
    </row>
    <row r="9654">
      <c r="B9654" s="4"/>
    </row>
    <row r="9655">
      <c r="B9655" s="4"/>
    </row>
    <row r="9656">
      <c r="B9656" s="4"/>
    </row>
    <row r="9657">
      <c r="B9657" s="4"/>
    </row>
    <row r="9658">
      <c r="B9658" s="4"/>
    </row>
    <row r="9659">
      <c r="B9659" s="4"/>
    </row>
    <row r="9660">
      <c r="B9660" s="4"/>
    </row>
    <row r="9661">
      <c r="B9661" s="4"/>
    </row>
    <row r="9662">
      <c r="B9662" s="4"/>
    </row>
    <row r="9663">
      <c r="B9663" s="4"/>
    </row>
    <row r="9664">
      <c r="B9664" s="4"/>
    </row>
    <row r="9665">
      <c r="B9665" s="4"/>
    </row>
    <row r="9666">
      <c r="B9666" s="4"/>
    </row>
    <row r="9667">
      <c r="B9667" s="4"/>
    </row>
    <row r="9668">
      <c r="B9668" s="4"/>
    </row>
    <row r="9669">
      <c r="B9669" s="4"/>
    </row>
    <row r="9670">
      <c r="B9670" s="4"/>
    </row>
    <row r="9671">
      <c r="B9671" s="4"/>
    </row>
    <row r="9672">
      <c r="B9672" s="4"/>
    </row>
    <row r="9673">
      <c r="B9673" s="4"/>
    </row>
    <row r="9674">
      <c r="B9674" s="4"/>
    </row>
    <row r="9675">
      <c r="B9675" s="4"/>
    </row>
    <row r="9676">
      <c r="B9676" s="4"/>
    </row>
    <row r="9677">
      <c r="B9677" s="4"/>
    </row>
    <row r="9678">
      <c r="B9678" s="4"/>
    </row>
    <row r="9679">
      <c r="B9679" s="4"/>
    </row>
    <row r="9680">
      <c r="B9680" s="4"/>
    </row>
    <row r="9681">
      <c r="B9681" s="4"/>
    </row>
    <row r="9682">
      <c r="B9682" s="4"/>
    </row>
    <row r="9683">
      <c r="B9683" s="4"/>
    </row>
    <row r="9684">
      <c r="B9684" s="4"/>
    </row>
    <row r="9685">
      <c r="B9685" s="4"/>
    </row>
    <row r="9686">
      <c r="B9686" s="4"/>
    </row>
    <row r="9687">
      <c r="B9687" s="4"/>
    </row>
    <row r="9688">
      <c r="B9688" s="4"/>
    </row>
    <row r="9689">
      <c r="B9689" s="4"/>
    </row>
    <row r="9690">
      <c r="B9690" s="4"/>
    </row>
    <row r="9691">
      <c r="B9691" s="4"/>
    </row>
    <row r="9692">
      <c r="B9692" s="4"/>
    </row>
    <row r="9693">
      <c r="B9693" s="4"/>
    </row>
    <row r="9694">
      <c r="B9694" s="4"/>
    </row>
    <row r="9695">
      <c r="B9695" s="4"/>
    </row>
    <row r="9696">
      <c r="B9696" s="4"/>
    </row>
    <row r="9697">
      <c r="B9697" s="4"/>
    </row>
    <row r="9698">
      <c r="B9698" s="4"/>
    </row>
    <row r="9699">
      <c r="B9699" s="4"/>
    </row>
    <row r="9700">
      <c r="B9700" s="4"/>
    </row>
    <row r="9701">
      <c r="B9701" s="4"/>
    </row>
    <row r="9702">
      <c r="B9702" s="4"/>
    </row>
    <row r="9703">
      <c r="B9703" s="4"/>
    </row>
    <row r="9704">
      <c r="B9704" s="4"/>
    </row>
    <row r="9705">
      <c r="B9705" s="4"/>
    </row>
    <row r="9706">
      <c r="B9706" s="4"/>
    </row>
    <row r="9707">
      <c r="B9707" s="4"/>
    </row>
    <row r="9708">
      <c r="B9708" s="4"/>
    </row>
    <row r="9709">
      <c r="B9709" s="4"/>
    </row>
    <row r="9710">
      <c r="B9710" s="4"/>
    </row>
    <row r="9711">
      <c r="B9711" s="4"/>
    </row>
    <row r="9712">
      <c r="B9712" s="4"/>
    </row>
    <row r="9713">
      <c r="B9713" s="4"/>
    </row>
    <row r="9714">
      <c r="B9714" s="4"/>
    </row>
    <row r="9715">
      <c r="B9715" s="4"/>
    </row>
    <row r="9716">
      <c r="B9716" s="4"/>
    </row>
    <row r="9717">
      <c r="B9717" s="4"/>
    </row>
    <row r="9718">
      <c r="B9718" s="4"/>
    </row>
    <row r="9719">
      <c r="B9719" s="4"/>
    </row>
    <row r="9720">
      <c r="B9720" s="4"/>
    </row>
    <row r="9721">
      <c r="B9721" s="4"/>
    </row>
    <row r="9722">
      <c r="B9722" s="4"/>
    </row>
    <row r="9723">
      <c r="B9723" s="4"/>
    </row>
    <row r="9724">
      <c r="B9724" s="4"/>
    </row>
    <row r="9725">
      <c r="B9725" s="4"/>
    </row>
    <row r="9726">
      <c r="B9726" s="4"/>
    </row>
    <row r="9727">
      <c r="B9727" s="4"/>
    </row>
    <row r="9728">
      <c r="B9728" s="4"/>
    </row>
    <row r="9729">
      <c r="B9729" s="4"/>
    </row>
    <row r="9730">
      <c r="B9730" s="4"/>
    </row>
    <row r="9731">
      <c r="B9731" s="4"/>
    </row>
    <row r="9732">
      <c r="B9732" s="4"/>
    </row>
    <row r="9733">
      <c r="B9733" s="4"/>
    </row>
    <row r="9734">
      <c r="B9734" s="4"/>
    </row>
    <row r="9735">
      <c r="B9735" s="4"/>
    </row>
    <row r="9736">
      <c r="B9736" s="4"/>
    </row>
    <row r="9737">
      <c r="B9737" s="4"/>
    </row>
    <row r="9738">
      <c r="B9738" s="4"/>
    </row>
    <row r="9739">
      <c r="B9739" s="4"/>
    </row>
    <row r="9740">
      <c r="B9740" s="4"/>
    </row>
    <row r="9741">
      <c r="B9741" s="4"/>
    </row>
    <row r="9742">
      <c r="B9742" s="4"/>
    </row>
    <row r="9743">
      <c r="B9743" s="4"/>
    </row>
    <row r="9744">
      <c r="B9744" s="4"/>
    </row>
    <row r="9745">
      <c r="B9745" s="4"/>
    </row>
    <row r="9746">
      <c r="B9746" s="4"/>
    </row>
    <row r="9747">
      <c r="B9747" s="4"/>
    </row>
    <row r="9748">
      <c r="B9748" s="4"/>
    </row>
    <row r="9749">
      <c r="B9749" s="4"/>
    </row>
    <row r="9750">
      <c r="B9750" s="4"/>
    </row>
    <row r="9751">
      <c r="B9751" s="4"/>
    </row>
    <row r="9752">
      <c r="B9752" s="4"/>
    </row>
    <row r="9753">
      <c r="B9753" s="4"/>
    </row>
    <row r="9754">
      <c r="B9754" s="4"/>
    </row>
    <row r="9755">
      <c r="B9755" s="4"/>
    </row>
    <row r="9756">
      <c r="B9756" s="4"/>
    </row>
    <row r="9757">
      <c r="B9757" s="4"/>
    </row>
    <row r="9758">
      <c r="B9758" s="4"/>
    </row>
    <row r="9759">
      <c r="B9759" s="4"/>
    </row>
    <row r="9760">
      <c r="B9760" s="4"/>
    </row>
    <row r="9761">
      <c r="B9761" s="4"/>
    </row>
    <row r="9762">
      <c r="B9762" s="4"/>
    </row>
    <row r="9763">
      <c r="B9763" s="4"/>
    </row>
    <row r="9764">
      <c r="B9764" s="4"/>
    </row>
    <row r="9765">
      <c r="B9765" s="4"/>
    </row>
    <row r="9766">
      <c r="B9766" s="4"/>
    </row>
    <row r="9767">
      <c r="B9767" s="4"/>
    </row>
    <row r="9768">
      <c r="B9768" s="4"/>
    </row>
    <row r="9769">
      <c r="B9769" s="4"/>
    </row>
    <row r="9770">
      <c r="B9770" s="4"/>
    </row>
    <row r="9771">
      <c r="B9771" s="4"/>
    </row>
    <row r="9772">
      <c r="B9772" s="4"/>
    </row>
    <row r="9773">
      <c r="B9773" s="4"/>
    </row>
    <row r="9774">
      <c r="B9774" s="4"/>
    </row>
    <row r="9775">
      <c r="B9775" s="4"/>
    </row>
    <row r="9776">
      <c r="B9776" s="4"/>
    </row>
    <row r="9777">
      <c r="B9777" s="4"/>
    </row>
    <row r="9778">
      <c r="B9778" s="4"/>
    </row>
    <row r="9779">
      <c r="B9779" s="4"/>
    </row>
    <row r="9780">
      <c r="B9780" s="4"/>
    </row>
    <row r="9781">
      <c r="B9781" s="4"/>
    </row>
    <row r="9782">
      <c r="B9782" s="4"/>
    </row>
    <row r="9783">
      <c r="B9783" s="4"/>
    </row>
    <row r="9784">
      <c r="B9784" s="4"/>
    </row>
    <row r="9785">
      <c r="B9785" s="4"/>
    </row>
    <row r="9786">
      <c r="B9786" s="4"/>
    </row>
    <row r="9787">
      <c r="B9787" s="4"/>
    </row>
    <row r="9788">
      <c r="B9788" s="4"/>
    </row>
    <row r="9789">
      <c r="B9789" s="4"/>
    </row>
    <row r="9790">
      <c r="B9790" s="4"/>
    </row>
    <row r="9791">
      <c r="B9791" s="4"/>
    </row>
    <row r="9792">
      <c r="B9792" s="4"/>
    </row>
    <row r="9793">
      <c r="B9793" s="4"/>
    </row>
    <row r="9794">
      <c r="B9794" s="4"/>
    </row>
    <row r="9795">
      <c r="B9795" s="4"/>
    </row>
    <row r="9796">
      <c r="B9796" s="4"/>
    </row>
    <row r="9797">
      <c r="B9797" s="4"/>
    </row>
    <row r="9798">
      <c r="B9798" s="4"/>
    </row>
    <row r="9799">
      <c r="B9799" s="4"/>
    </row>
    <row r="9800">
      <c r="B9800" s="4"/>
    </row>
    <row r="9801">
      <c r="B9801" s="4"/>
    </row>
    <row r="9802">
      <c r="B9802" s="4"/>
    </row>
    <row r="9803">
      <c r="B9803" s="4"/>
    </row>
    <row r="9804">
      <c r="B9804" s="4"/>
    </row>
    <row r="9805">
      <c r="B9805" s="4"/>
    </row>
    <row r="9806">
      <c r="B9806" s="4"/>
    </row>
    <row r="9807">
      <c r="B9807" s="4"/>
    </row>
    <row r="9808">
      <c r="B9808" s="4"/>
    </row>
    <row r="9809">
      <c r="B9809" s="4"/>
    </row>
    <row r="9810">
      <c r="B9810" s="4"/>
    </row>
    <row r="9811">
      <c r="B9811" s="4"/>
    </row>
    <row r="9812">
      <c r="B9812" s="4"/>
    </row>
    <row r="9813">
      <c r="B9813" s="4"/>
    </row>
    <row r="9814">
      <c r="B9814" s="4"/>
    </row>
    <row r="9815">
      <c r="B9815" s="4"/>
    </row>
    <row r="9816">
      <c r="B9816" s="4"/>
    </row>
    <row r="9817">
      <c r="B9817" s="4"/>
    </row>
    <row r="9818">
      <c r="B9818" s="4"/>
    </row>
    <row r="9819">
      <c r="B9819" s="4"/>
    </row>
    <row r="9820">
      <c r="B9820" s="4"/>
    </row>
    <row r="9821">
      <c r="B9821" s="4"/>
    </row>
    <row r="9822">
      <c r="B9822" s="4"/>
    </row>
    <row r="9823">
      <c r="B9823" s="4"/>
    </row>
    <row r="9824">
      <c r="B9824" s="4"/>
    </row>
    <row r="9825">
      <c r="B9825" s="4"/>
    </row>
    <row r="9826">
      <c r="B9826" s="4"/>
    </row>
    <row r="9827">
      <c r="B9827" s="4"/>
    </row>
    <row r="9828">
      <c r="B9828" s="4"/>
    </row>
    <row r="9829">
      <c r="B9829" s="4"/>
    </row>
    <row r="9830">
      <c r="B9830" s="4"/>
    </row>
    <row r="9831">
      <c r="B9831" s="4"/>
    </row>
    <row r="9832">
      <c r="B9832" s="4"/>
    </row>
    <row r="9833">
      <c r="B9833" s="4"/>
    </row>
    <row r="9834">
      <c r="B9834" s="4"/>
    </row>
    <row r="9835">
      <c r="B9835" s="4"/>
    </row>
    <row r="9836">
      <c r="B9836" s="4"/>
    </row>
    <row r="9837">
      <c r="B9837" s="4"/>
    </row>
    <row r="9838">
      <c r="B9838" s="4"/>
    </row>
    <row r="9839">
      <c r="B9839" s="4"/>
    </row>
    <row r="9840">
      <c r="B9840" s="4"/>
    </row>
    <row r="9841">
      <c r="B9841" s="4"/>
    </row>
    <row r="9842">
      <c r="B9842" s="4"/>
    </row>
    <row r="9843">
      <c r="B9843" s="4"/>
    </row>
    <row r="9844">
      <c r="B9844" s="4"/>
    </row>
    <row r="9845">
      <c r="B9845" s="4"/>
    </row>
    <row r="9846">
      <c r="B9846" s="4"/>
    </row>
    <row r="9847">
      <c r="B9847" s="4"/>
    </row>
    <row r="9848">
      <c r="B9848" s="4"/>
    </row>
    <row r="9849">
      <c r="B9849" s="4"/>
    </row>
    <row r="9850">
      <c r="B9850" s="4"/>
    </row>
    <row r="9851">
      <c r="B9851" s="4"/>
    </row>
    <row r="9852">
      <c r="B9852" s="4"/>
    </row>
    <row r="9853">
      <c r="B9853" s="4"/>
    </row>
    <row r="9854">
      <c r="B9854" s="4"/>
    </row>
    <row r="9855">
      <c r="B9855" s="4"/>
    </row>
    <row r="9856">
      <c r="B9856" s="4"/>
    </row>
    <row r="9857">
      <c r="B9857" s="4"/>
    </row>
    <row r="9858">
      <c r="B9858" s="4"/>
    </row>
    <row r="9859">
      <c r="B9859" s="4"/>
    </row>
    <row r="9860">
      <c r="B9860" s="4"/>
    </row>
    <row r="9861">
      <c r="B9861" s="4"/>
    </row>
    <row r="9862">
      <c r="B9862" s="4"/>
    </row>
    <row r="9863">
      <c r="B9863" s="4"/>
    </row>
    <row r="9864">
      <c r="B9864" s="4"/>
    </row>
    <row r="9865">
      <c r="B9865" s="4"/>
    </row>
    <row r="9866">
      <c r="B9866" s="4"/>
    </row>
    <row r="9867">
      <c r="B9867" s="4"/>
    </row>
    <row r="9868">
      <c r="B9868" s="4"/>
    </row>
    <row r="9869">
      <c r="B9869" s="4"/>
    </row>
    <row r="9870">
      <c r="B9870" s="4"/>
    </row>
    <row r="9871">
      <c r="B9871" s="4"/>
    </row>
    <row r="9872">
      <c r="B9872" s="4"/>
    </row>
    <row r="9873">
      <c r="B9873" s="4"/>
    </row>
    <row r="9874">
      <c r="B9874" s="4"/>
    </row>
    <row r="9875">
      <c r="B9875" s="4"/>
    </row>
    <row r="9876">
      <c r="B9876" s="4"/>
    </row>
    <row r="9877">
      <c r="B9877" s="4"/>
    </row>
    <row r="9878">
      <c r="B9878" s="4"/>
    </row>
    <row r="9879">
      <c r="B9879" s="4"/>
    </row>
    <row r="9880">
      <c r="B9880" s="4"/>
    </row>
    <row r="9881">
      <c r="B9881" s="4"/>
    </row>
    <row r="9882">
      <c r="B9882" s="4"/>
    </row>
    <row r="9883">
      <c r="B9883" s="4"/>
    </row>
    <row r="9884">
      <c r="B9884" s="4"/>
    </row>
    <row r="9885">
      <c r="B9885" s="4"/>
    </row>
    <row r="9886">
      <c r="B9886" s="4"/>
    </row>
    <row r="9887">
      <c r="B9887" s="4"/>
    </row>
    <row r="9888">
      <c r="B9888" s="4"/>
    </row>
    <row r="9889">
      <c r="B9889" s="4"/>
    </row>
    <row r="9890">
      <c r="B9890" s="4"/>
    </row>
    <row r="9891">
      <c r="B9891" s="4"/>
    </row>
    <row r="9892">
      <c r="B9892" s="4"/>
    </row>
    <row r="9893">
      <c r="B9893" s="4"/>
    </row>
    <row r="9894">
      <c r="B9894" s="4"/>
    </row>
    <row r="9895">
      <c r="B9895" s="4"/>
    </row>
    <row r="9896">
      <c r="B9896" s="4"/>
    </row>
    <row r="9897">
      <c r="B9897" s="4"/>
    </row>
    <row r="9898">
      <c r="B9898" s="4"/>
    </row>
    <row r="9899">
      <c r="B9899" s="4"/>
    </row>
    <row r="9900">
      <c r="B9900" s="4"/>
    </row>
    <row r="9901">
      <c r="B9901" s="4"/>
    </row>
    <row r="9902">
      <c r="B9902" s="4"/>
    </row>
    <row r="9903">
      <c r="B9903" s="4"/>
    </row>
    <row r="9904">
      <c r="B9904" s="4"/>
    </row>
    <row r="9905">
      <c r="B9905" s="4"/>
    </row>
    <row r="9906">
      <c r="B9906" s="4"/>
    </row>
    <row r="9907">
      <c r="B9907" s="4"/>
    </row>
    <row r="9908">
      <c r="B9908" s="4"/>
    </row>
    <row r="9909">
      <c r="B9909" s="4"/>
    </row>
    <row r="9910">
      <c r="B9910" s="4"/>
    </row>
    <row r="9911">
      <c r="B9911" s="4"/>
    </row>
    <row r="9912">
      <c r="B9912" s="4"/>
    </row>
    <row r="9913">
      <c r="B9913" s="4"/>
    </row>
    <row r="9914">
      <c r="B9914" s="4"/>
    </row>
    <row r="9915">
      <c r="B9915" s="4"/>
    </row>
    <row r="9916">
      <c r="B9916" s="4"/>
    </row>
    <row r="9917">
      <c r="B9917" s="4"/>
    </row>
    <row r="9918">
      <c r="B9918" s="4"/>
    </row>
    <row r="9919">
      <c r="B9919" s="4"/>
    </row>
    <row r="9920">
      <c r="B9920" s="4"/>
    </row>
    <row r="9921">
      <c r="B9921" s="4"/>
    </row>
    <row r="9922">
      <c r="B9922" s="4"/>
    </row>
    <row r="9923">
      <c r="B9923" s="4"/>
    </row>
    <row r="9924">
      <c r="B9924" s="4"/>
    </row>
    <row r="9925">
      <c r="B9925" s="4"/>
    </row>
    <row r="9926">
      <c r="B9926" s="4"/>
    </row>
    <row r="9927">
      <c r="B9927" s="4"/>
    </row>
    <row r="9928">
      <c r="B9928" s="4"/>
    </row>
    <row r="9929">
      <c r="B9929" s="4"/>
    </row>
    <row r="9930">
      <c r="B9930" s="4"/>
    </row>
    <row r="9931">
      <c r="B9931" s="4"/>
    </row>
    <row r="9932">
      <c r="B9932" s="4"/>
    </row>
    <row r="9933">
      <c r="B9933" s="4"/>
    </row>
    <row r="9934">
      <c r="B9934" s="4"/>
    </row>
    <row r="9935">
      <c r="B9935" s="4"/>
    </row>
    <row r="9936">
      <c r="B9936" s="4"/>
    </row>
    <row r="9937">
      <c r="B9937" s="4"/>
    </row>
    <row r="9938">
      <c r="B9938" s="4"/>
    </row>
    <row r="9939">
      <c r="B9939" s="4"/>
    </row>
    <row r="9940">
      <c r="B9940" s="4"/>
    </row>
    <row r="9941">
      <c r="B9941" s="4"/>
    </row>
    <row r="9942">
      <c r="B9942" s="4"/>
    </row>
    <row r="9943">
      <c r="B9943" s="4"/>
    </row>
    <row r="9944">
      <c r="B9944" s="4"/>
    </row>
    <row r="9945">
      <c r="B9945" s="4"/>
    </row>
    <row r="9946">
      <c r="B9946" s="4"/>
    </row>
    <row r="9947">
      <c r="B9947" s="4"/>
    </row>
    <row r="9948">
      <c r="B9948" s="4"/>
    </row>
    <row r="9949">
      <c r="B9949" s="4"/>
    </row>
    <row r="9950">
      <c r="B9950" s="4"/>
    </row>
    <row r="9951">
      <c r="B9951" s="4"/>
    </row>
    <row r="9952">
      <c r="B9952" s="4"/>
    </row>
    <row r="9953">
      <c r="B9953" s="4"/>
    </row>
    <row r="9954">
      <c r="B9954" s="4"/>
    </row>
    <row r="9955">
      <c r="B9955" s="4"/>
    </row>
    <row r="9956">
      <c r="B9956" s="4"/>
    </row>
    <row r="9957">
      <c r="B9957" s="4"/>
    </row>
    <row r="9958">
      <c r="B9958" s="4"/>
    </row>
    <row r="9959">
      <c r="B9959" s="4"/>
    </row>
    <row r="9960">
      <c r="B9960" s="4"/>
    </row>
    <row r="9961">
      <c r="B9961" s="4"/>
    </row>
    <row r="9962">
      <c r="B9962" s="4"/>
    </row>
    <row r="9963">
      <c r="B9963" s="4"/>
    </row>
    <row r="9964">
      <c r="B9964" s="4"/>
    </row>
    <row r="9965">
      <c r="B9965" s="4"/>
    </row>
    <row r="9966">
      <c r="B9966" s="4"/>
    </row>
    <row r="9967">
      <c r="B9967" s="4"/>
    </row>
    <row r="9968">
      <c r="B9968" s="4"/>
    </row>
    <row r="9969">
      <c r="B9969" s="4"/>
    </row>
    <row r="9970">
      <c r="B9970" s="4"/>
    </row>
    <row r="9971">
      <c r="B9971" s="4"/>
    </row>
    <row r="9972">
      <c r="B9972" s="4"/>
    </row>
    <row r="9973">
      <c r="B9973" s="4"/>
    </row>
    <row r="9974">
      <c r="B9974" s="4"/>
    </row>
    <row r="9975">
      <c r="B9975" s="4"/>
    </row>
    <row r="9976">
      <c r="B9976" s="4"/>
    </row>
    <row r="9977">
      <c r="B9977" s="4"/>
    </row>
    <row r="9978">
      <c r="B9978" s="4"/>
    </row>
    <row r="9979">
      <c r="B9979" s="4"/>
    </row>
    <row r="9980">
      <c r="B9980" s="4"/>
    </row>
    <row r="9981">
      <c r="B9981" s="4"/>
    </row>
    <row r="9982">
      <c r="B9982" s="4"/>
    </row>
    <row r="9983">
      <c r="B9983" s="4"/>
    </row>
    <row r="9984">
      <c r="B9984" s="4"/>
    </row>
    <row r="9985">
      <c r="B9985" s="4"/>
    </row>
    <row r="9986">
      <c r="B9986" s="4"/>
    </row>
    <row r="9987">
      <c r="B9987" s="4"/>
    </row>
    <row r="9988">
      <c r="B9988" s="4"/>
    </row>
    <row r="9989">
      <c r="B9989" s="4"/>
    </row>
    <row r="9990">
      <c r="B9990" s="4"/>
    </row>
    <row r="9991">
      <c r="B9991" s="4"/>
    </row>
    <row r="9992">
      <c r="B9992" s="4"/>
    </row>
    <row r="9993">
      <c r="B9993" s="4"/>
    </row>
    <row r="9994">
      <c r="B9994" s="4"/>
    </row>
    <row r="9995">
      <c r="B9995" s="4"/>
    </row>
    <row r="9996">
      <c r="B9996" s="4"/>
    </row>
    <row r="9997">
      <c r="B9997" s="4"/>
    </row>
    <row r="9998">
      <c r="B9998" s="4"/>
    </row>
    <row r="9999">
      <c r="B9999" s="4"/>
    </row>
    <row r="10000">
      <c r="B10000" s="4"/>
    </row>
    <row r="10001">
      <c r="B10001" s="4"/>
    </row>
    <row r="10002">
      <c r="B10002" s="4"/>
    </row>
    <row r="10003">
      <c r="B10003" s="4"/>
    </row>
    <row r="10004">
      <c r="B10004" s="4"/>
    </row>
    <row r="10005">
      <c r="B10005" s="4"/>
    </row>
    <row r="10006">
      <c r="B10006" s="4"/>
    </row>
    <row r="10007">
      <c r="B10007" s="4"/>
    </row>
    <row r="10008">
      <c r="B10008" s="4"/>
    </row>
    <row r="10009">
      <c r="B10009" s="4"/>
    </row>
    <row r="10010">
      <c r="B10010" s="4"/>
    </row>
    <row r="10011">
      <c r="B10011" s="4"/>
    </row>
    <row r="10012">
      <c r="B10012" s="4"/>
    </row>
    <row r="10013">
      <c r="B10013" s="4"/>
    </row>
    <row r="10014">
      <c r="B10014" s="4"/>
    </row>
    <row r="10015">
      <c r="B10015" s="4"/>
    </row>
    <row r="10016">
      <c r="B10016" s="4"/>
    </row>
    <row r="10017">
      <c r="B10017" s="4"/>
    </row>
    <row r="10018">
      <c r="B10018" s="4"/>
    </row>
    <row r="10019">
      <c r="B10019" s="4"/>
    </row>
    <row r="10020">
      <c r="B10020" s="4"/>
    </row>
    <row r="10021">
      <c r="B10021" s="4"/>
    </row>
    <row r="10022">
      <c r="B10022" s="4"/>
    </row>
    <row r="10023">
      <c r="B10023" s="4"/>
    </row>
    <row r="10024">
      <c r="B10024" s="4"/>
    </row>
    <row r="10025">
      <c r="B10025" s="4"/>
    </row>
    <row r="10026">
      <c r="B10026" s="4"/>
    </row>
    <row r="10027">
      <c r="B10027" s="4"/>
    </row>
    <row r="10028">
      <c r="B10028" s="4"/>
    </row>
    <row r="10029">
      <c r="B10029" s="4"/>
    </row>
    <row r="10030">
      <c r="B10030" s="4"/>
    </row>
    <row r="10031">
      <c r="B10031" s="4"/>
    </row>
    <row r="10032">
      <c r="B10032" s="4"/>
    </row>
    <row r="10033">
      <c r="B10033" s="4"/>
    </row>
    <row r="10034">
      <c r="B10034" s="4"/>
    </row>
    <row r="10035">
      <c r="B10035" s="4"/>
    </row>
    <row r="10036">
      <c r="B10036" s="4"/>
    </row>
    <row r="10037">
      <c r="B10037" s="4"/>
    </row>
    <row r="10038">
      <c r="B10038" s="4"/>
    </row>
    <row r="10039">
      <c r="B10039" s="4"/>
    </row>
    <row r="10040">
      <c r="B10040" s="4"/>
    </row>
    <row r="10041">
      <c r="B10041" s="4"/>
    </row>
    <row r="10042">
      <c r="B10042" s="4"/>
    </row>
    <row r="10043">
      <c r="B10043" s="4"/>
    </row>
    <row r="10044">
      <c r="B10044" s="4"/>
    </row>
    <row r="10045">
      <c r="B10045" s="4"/>
    </row>
    <row r="10046">
      <c r="B10046" s="4"/>
    </row>
    <row r="10047">
      <c r="B10047" s="4"/>
    </row>
    <row r="10048">
      <c r="B10048" s="4"/>
    </row>
    <row r="10049">
      <c r="B10049" s="4"/>
    </row>
    <row r="10050">
      <c r="B10050" s="4"/>
    </row>
    <row r="10051">
      <c r="B10051" s="4"/>
    </row>
    <row r="10052">
      <c r="B10052" s="4"/>
    </row>
    <row r="10053">
      <c r="B10053" s="4"/>
    </row>
    <row r="10054">
      <c r="B10054" s="4"/>
    </row>
    <row r="10055">
      <c r="B10055" s="4"/>
    </row>
    <row r="10056">
      <c r="B10056" s="4"/>
    </row>
    <row r="10057">
      <c r="B10057" s="4"/>
    </row>
    <row r="10058">
      <c r="B10058" s="4"/>
    </row>
    <row r="10059">
      <c r="B10059" s="4"/>
    </row>
    <row r="10060">
      <c r="B10060" s="4"/>
    </row>
    <row r="10061">
      <c r="B10061" s="4"/>
    </row>
    <row r="10062">
      <c r="B10062" s="4"/>
    </row>
    <row r="10063">
      <c r="B10063" s="4"/>
    </row>
    <row r="10064">
      <c r="B10064" s="4"/>
    </row>
    <row r="10065">
      <c r="B10065" s="4"/>
    </row>
    <row r="10066">
      <c r="B10066" s="4"/>
    </row>
    <row r="10067">
      <c r="B10067" s="4"/>
    </row>
    <row r="10068">
      <c r="B10068" s="4"/>
    </row>
    <row r="10069">
      <c r="B10069" s="4"/>
    </row>
    <row r="10070">
      <c r="B10070" s="4"/>
    </row>
    <row r="10071">
      <c r="B10071" s="4"/>
    </row>
    <row r="10072">
      <c r="B10072" s="4"/>
    </row>
    <row r="10073">
      <c r="B10073" s="4"/>
    </row>
    <row r="10074">
      <c r="B10074" s="4"/>
    </row>
    <row r="10075">
      <c r="B10075" s="4"/>
    </row>
    <row r="10076">
      <c r="B10076" s="4"/>
    </row>
    <row r="10077">
      <c r="B10077" s="4"/>
    </row>
    <row r="10078">
      <c r="B10078" s="4"/>
    </row>
    <row r="10079">
      <c r="B10079" s="4"/>
    </row>
    <row r="10080">
      <c r="B10080" s="4"/>
    </row>
    <row r="10081">
      <c r="B10081" s="4"/>
    </row>
    <row r="10082">
      <c r="B10082" s="4"/>
    </row>
    <row r="10083">
      <c r="B10083" s="4"/>
    </row>
    <row r="10084">
      <c r="B10084" s="4"/>
    </row>
    <row r="10085">
      <c r="B10085" s="4"/>
    </row>
    <row r="10086">
      <c r="B10086" s="4"/>
    </row>
    <row r="10087">
      <c r="B10087" s="4"/>
    </row>
    <row r="10088">
      <c r="B10088" s="4"/>
    </row>
    <row r="10089">
      <c r="B10089" s="4"/>
    </row>
    <row r="10090">
      <c r="B10090" s="4"/>
    </row>
    <row r="10091">
      <c r="B10091" s="4"/>
    </row>
    <row r="10092">
      <c r="B10092" s="4"/>
    </row>
    <row r="10093">
      <c r="B10093" s="4"/>
    </row>
    <row r="10094">
      <c r="B10094" s="4"/>
    </row>
    <row r="10095">
      <c r="B10095" s="4"/>
    </row>
    <row r="10096">
      <c r="B10096" s="4"/>
    </row>
    <row r="10097">
      <c r="B10097" s="4"/>
    </row>
    <row r="10098">
      <c r="B10098" s="4"/>
    </row>
    <row r="10099">
      <c r="B10099" s="4"/>
    </row>
    <row r="10100">
      <c r="B10100" s="4"/>
    </row>
    <row r="10101">
      <c r="B10101" s="4"/>
    </row>
    <row r="10102">
      <c r="B10102" s="4"/>
    </row>
    <row r="10103">
      <c r="B10103" s="4"/>
    </row>
    <row r="10104">
      <c r="B10104" s="4"/>
    </row>
    <row r="10105">
      <c r="B10105" s="4"/>
    </row>
    <row r="10106">
      <c r="B10106" s="4"/>
    </row>
    <row r="10107">
      <c r="B10107" s="4"/>
    </row>
    <row r="10108">
      <c r="B10108" s="4"/>
    </row>
    <row r="10109">
      <c r="B10109" s="4"/>
    </row>
    <row r="10110">
      <c r="B10110" s="4"/>
    </row>
    <row r="10111">
      <c r="B10111" s="4"/>
    </row>
    <row r="10112">
      <c r="B10112" s="4"/>
    </row>
    <row r="10113">
      <c r="B10113" s="4"/>
    </row>
    <row r="10114">
      <c r="B10114" s="4"/>
    </row>
    <row r="10115">
      <c r="B10115" s="4"/>
    </row>
    <row r="10116">
      <c r="B10116" s="4"/>
    </row>
    <row r="10117">
      <c r="B10117" s="4"/>
    </row>
    <row r="10118">
      <c r="B10118" s="4"/>
    </row>
    <row r="10119">
      <c r="B10119" s="4"/>
    </row>
    <row r="10120">
      <c r="B10120" s="4"/>
    </row>
    <row r="10121">
      <c r="B10121" s="4"/>
    </row>
    <row r="10122">
      <c r="B10122" s="4"/>
    </row>
    <row r="10123">
      <c r="B10123" s="4"/>
    </row>
    <row r="10124">
      <c r="B10124" s="4"/>
    </row>
    <row r="10125">
      <c r="B10125" s="4"/>
    </row>
    <row r="10126">
      <c r="B10126" s="4"/>
    </row>
    <row r="10127">
      <c r="B10127" s="4"/>
    </row>
    <row r="10128">
      <c r="B10128" s="4"/>
    </row>
    <row r="10129">
      <c r="B10129" s="4"/>
    </row>
    <row r="10130">
      <c r="B10130" s="4"/>
    </row>
    <row r="10131">
      <c r="B10131" s="4"/>
    </row>
    <row r="10132">
      <c r="B10132" s="4"/>
    </row>
    <row r="10133">
      <c r="B10133" s="4"/>
    </row>
    <row r="10134">
      <c r="B10134" s="4"/>
    </row>
    <row r="10135">
      <c r="B10135" s="4"/>
    </row>
    <row r="10136">
      <c r="B10136" s="4"/>
    </row>
    <row r="10137">
      <c r="B10137" s="4"/>
    </row>
    <row r="10138">
      <c r="B10138" s="4"/>
    </row>
    <row r="10139">
      <c r="B10139" s="4"/>
    </row>
    <row r="10140">
      <c r="B10140" s="4"/>
    </row>
    <row r="10141">
      <c r="B10141" s="4"/>
    </row>
    <row r="10142">
      <c r="B10142" s="4"/>
    </row>
    <row r="10143">
      <c r="B10143" s="4"/>
    </row>
    <row r="10144">
      <c r="B10144" s="4"/>
    </row>
    <row r="10145">
      <c r="B10145" s="4"/>
    </row>
    <row r="10146">
      <c r="B10146" s="4"/>
    </row>
    <row r="10147">
      <c r="B10147" s="4"/>
    </row>
    <row r="10148">
      <c r="B10148" s="4"/>
    </row>
    <row r="10149">
      <c r="B10149" s="4"/>
    </row>
    <row r="10150">
      <c r="B10150" s="4"/>
    </row>
    <row r="10151">
      <c r="B10151" s="4"/>
    </row>
    <row r="10152">
      <c r="B10152" s="4"/>
    </row>
    <row r="10153">
      <c r="B10153" s="4"/>
    </row>
    <row r="10154">
      <c r="B10154" s="4"/>
    </row>
    <row r="10155">
      <c r="B10155" s="4"/>
    </row>
    <row r="10156">
      <c r="B10156" s="4"/>
    </row>
    <row r="10157">
      <c r="B10157" s="4"/>
    </row>
    <row r="10158">
      <c r="B10158" s="4"/>
    </row>
    <row r="10159">
      <c r="B10159" s="4"/>
    </row>
    <row r="10160">
      <c r="B10160" s="4"/>
    </row>
    <row r="10161">
      <c r="B10161" s="4"/>
    </row>
    <row r="10162">
      <c r="B10162" s="4"/>
    </row>
    <row r="10163">
      <c r="B10163" s="4"/>
    </row>
    <row r="10164">
      <c r="B10164" s="4"/>
    </row>
    <row r="10165">
      <c r="B10165" s="4"/>
    </row>
    <row r="10166">
      <c r="B10166" s="4"/>
    </row>
    <row r="10167">
      <c r="B10167" s="4"/>
    </row>
    <row r="10168">
      <c r="B10168" s="4"/>
    </row>
    <row r="10169">
      <c r="B10169" s="4"/>
    </row>
    <row r="10170">
      <c r="B10170" s="4"/>
    </row>
    <row r="10171">
      <c r="B10171" s="4"/>
    </row>
    <row r="10172">
      <c r="B10172" s="4"/>
    </row>
    <row r="10173">
      <c r="B10173" s="4"/>
    </row>
    <row r="10174">
      <c r="B10174" s="4"/>
    </row>
    <row r="10175">
      <c r="B10175" s="4"/>
    </row>
    <row r="10176">
      <c r="B10176" s="4"/>
    </row>
    <row r="10177">
      <c r="B10177" s="4"/>
    </row>
    <row r="10178">
      <c r="B10178" s="4"/>
    </row>
    <row r="10179">
      <c r="B10179" s="4"/>
    </row>
    <row r="10180">
      <c r="B10180" s="4"/>
    </row>
    <row r="10181">
      <c r="B10181" s="4"/>
    </row>
    <row r="10182">
      <c r="B10182" s="4"/>
    </row>
    <row r="10183">
      <c r="B10183" s="4"/>
    </row>
    <row r="10184">
      <c r="B10184" s="4"/>
    </row>
    <row r="10185">
      <c r="B10185" s="4"/>
    </row>
    <row r="10186">
      <c r="B10186" s="4"/>
    </row>
    <row r="10187">
      <c r="B10187" s="4"/>
    </row>
    <row r="10188">
      <c r="B10188" s="4"/>
    </row>
    <row r="10189">
      <c r="B10189" s="4"/>
    </row>
    <row r="10190">
      <c r="B10190" s="4"/>
    </row>
    <row r="10191">
      <c r="B10191" s="4"/>
    </row>
    <row r="10192">
      <c r="B10192" s="4"/>
    </row>
    <row r="10193">
      <c r="B10193" s="4"/>
    </row>
    <row r="10194">
      <c r="B10194" s="4"/>
    </row>
    <row r="10195">
      <c r="B10195" s="4"/>
    </row>
    <row r="10196">
      <c r="B10196" s="4"/>
    </row>
    <row r="10197">
      <c r="B10197" s="4"/>
    </row>
    <row r="10198">
      <c r="B10198" s="4"/>
    </row>
    <row r="10199">
      <c r="B10199" s="4"/>
    </row>
    <row r="10200">
      <c r="B10200" s="4"/>
    </row>
    <row r="10201">
      <c r="B10201" s="4"/>
    </row>
    <row r="10202">
      <c r="B10202" s="4"/>
    </row>
    <row r="10203">
      <c r="B10203" s="4"/>
    </row>
    <row r="10204">
      <c r="B10204" s="4"/>
    </row>
    <row r="10205">
      <c r="B10205" s="4"/>
    </row>
    <row r="10206">
      <c r="B10206" s="4"/>
    </row>
    <row r="10207">
      <c r="B10207" s="4"/>
    </row>
    <row r="10208">
      <c r="B10208" s="4"/>
    </row>
    <row r="10209">
      <c r="B10209" s="4"/>
    </row>
    <row r="10210">
      <c r="B10210" s="4"/>
    </row>
    <row r="10211">
      <c r="B10211" s="4"/>
    </row>
    <row r="10212">
      <c r="B10212" s="4"/>
    </row>
    <row r="10213">
      <c r="B10213" s="4"/>
    </row>
    <row r="10214">
      <c r="B10214" s="4"/>
    </row>
    <row r="10215">
      <c r="B10215" s="4"/>
    </row>
    <row r="10216">
      <c r="B10216" s="4"/>
    </row>
    <row r="10217">
      <c r="B10217" s="4"/>
    </row>
    <row r="10218">
      <c r="B10218" s="4"/>
    </row>
    <row r="10219">
      <c r="B10219" s="4"/>
    </row>
    <row r="10220">
      <c r="B10220" s="4"/>
    </row>
    <row r="10221">
      <c r="B10221" s="4"/>
    </row>
    <row r="10222">
      <c r="B10222" s="4"/>
    </row>
    <row r="10223">
      <c r="B10223" s="4"/>
    </row>
    <row r="10224">
      <c r="B10224" s="4"/>
    </row>
    <row r="10225">
      <c r="B10225" s="4"/>
    </row>
    <row r="10226">
      <c r="B10226" s="4"/>
    </row>
    <row r="10227">
      <c r="B10227" s="4"/>
    </row>
    <row r="10228">
      <c r="B10228" s="4"/>
    </row>
    <row r="10229">
      <c r="B10229" s="4"/>
    </row>
    <row r="10230">
      <c r="B10230" s="4"/>
    </row>
    <row r="10231">
      <c r="B10231" s="4"/>
    </row>
    <row r="10232">
      <c r="B10232" s="4"/>
    </row>
    <row r="10233">
      <c r="B10233" s="4"/>
    </row>
    <row r="10234">
      <c r="B10234" s="4"/>
    </row>
    <row r="10235">
      <c r="B10235" s="4"/>
    </row>
    <row r="10236">
      <c r="B10236" s="4"/>
    </row>
    <row r="10237">
      <c r="B10237" s="4"/>
    </row>
    <row r="10238">
      <c r="B10238" s="4"/>
    </row>
    <row r="10239">
      <c r="B10239" s="4"/>
    </row>
    <row r="10240">
      <c r="B10240" s="4"/>
    </row>
    <row r="10241">
      <c r="B10241" s="4"/>
    </row>
    <row r="10242">
      <c r="B10242" s="4"/>
    </row>
    <row r="10243">
      <c r="B10243" s="4"/>
    </row>
    <row r="10244">
      <c r="B10244" s="4"/>
    </row>
    <row r="10245">
      <c r="B10245" s="4"/>
    </row>
    <row r="10246">
      <c r="B10246" s="4"/>
    </row>
    <row r="10247">
      <c r="B10247" s="4"/>
    </row>
    <row r="10248">
      <c r="B10248" s="4"/>
    </row>
    <row r="10249">
      <c r="B10249" s="4"/>
    </row>
    <row r="10250">
      <c r="B10250" s="4"/>
    </row>
    <row r="10251">
      <c r="B10251" s="4"/>
    </row>
    <row r="10252">
      <c r="B10252" s="4"/>
    </row>
    <row r="10253">
      <c r="B10253" s="4"/>
    </row>
    <row r="10254">
      <c r="B10254" s="4"/>
    </row>
    <row r="10255">
      <c r="B10255" s="4"/>
    </row>
    <row r="10256">
      <c r="B10256" s="4"/>
    </row>
    <row r="10257">
      <c r="B10257" s="4"/>
    </row>
    <row r="10258">
      <c r="B10258" s="4"/>
    </row>
    <row r="10259">
      <c r="B10259" s="4"/>
    </row>
    <row r="10260">
      <c r="B10260" s="4"/>
    </row>
    <row r="10261">
      <c r="B10261" s="4"/>
    </row>
    <row r="10262">
      <c r="B10262" s="4"/>
    </row>
    <row r="10263">
      <c r="B10263" s="4"/>
    </row>
    <row r="10264">
      <c r="B10264" s="4"/>
    </row>
    <row r="10265">
      <c r="B10265" s="4"/>
    </row>
    <row r="10266">
      <c r="B10266" s="4"/>
    </row>
    <row r="10267">
      <c r="B10267" s="4"/>
    </row>
    <row r="10268">
      <c r="B10268" s="4"/>
    </row>
    <row r="10269">
      <c r="B10269" s="4"/>
    </row>
    <row r="10270">
      <c r="B10270" s="4"/>
    </row>
    <row r="10271">
      <c r="B10271" s="4"/>
    </row>
    <row r="10272">
      <c r="B10272" s="4"/>
    </row>
    <row r="10273">
      <c r="B10273" s="4"/>
    </row>
    <row r="10274">
      <c r="B10274" s="4"/>
    </row>
    <row r="10275">
      <c r="B10275" s="4"/>
    </row>
    <row r="10276">
      <c r="B10276" s="4"/>
    </row>
    <row r="10277">
      <c r="B10277" s="4"/>
    </row>
    <row r="10278">
      <c r="B10278" s="4"/>
    </row>
    <row r="10279">
      <c r="B10279" s="4"/>
    </row>
    <row r="10280">
      <c r="B10280" s="4"/>
    </row>
    <row r="10281">
      <c r="B10281" s="4"/>
    </row>
    <row r="10282">
      <c r="B10282" s="4"/>
    </row>
    <row r="10283">
      <c r="B10283" s="4"/>
    </row>
    <row r="10284">
      <c r="B10284" s="4"/>
    </row>
    <row r="10285">
      <c r="B10285" s="4"/>
    </row>
    <row r="10286">
      <c r="B10286" s="4"/>
    </row>
    <row r="10287">
      <c r="B10287" s="4"/>
    </row>
    <row r="10288">
      <c r="B10288" s="4"/>
    </row>
    <row r="10289">
      <c r="B10289" s="4"/>
    </row>
    <row r="10290">
      <c r="B10290" s="4"/>
    </row>
    <row r="10291">
      <c r="B10291" s="4"/>
    </row>
    <row r="10292">
      <c r="B10292" s="4"/>
    </row>
    <row r="10293">
      <c r="B10293" s="4"/>
    </row>
    <row r="10294">
      <c r="B10294" s="4"/>
    </row>
    <row r="10295">
      <c r="B10295" s="4"/>
    </row>
    <row r="10296">
      <c r="B10296" s="4"/>
    </row>
    <row r="10297">
      <c r="B10297" s="4"/>
    </row>
    <row r="10298">
      <c r="B10298" s="4"/>
    </row>
    <row r="10299">
      <c r="B10299" s="4"/>
    </row>
    <row r="10300">
      <c r="B10300" s="4"/>
    </row>
    <row r="10301">
      <c r="B10301" s="4"/>
    </row>
    <row r="10302">
      <c r="B10302" s="4"/>
    </row>
    <row r="10303">
      <c r="B10303" s="4"/>
    </row>
    <row r="10304">
      <c r="B10304" s="4"/>
    </row>
    <row r="10305">
      <c r="B10305" s="4"/>
    </row>
    <row r="10306">
      <c r="B10306" s="4"/>
    </row>
    <row r="10307">
      <c r="B10307" s="4"/>
    </row>
    <row r="10308">
      <c r="B10308" s="4"/>
    </row>
    <row r="10309">
      <c r="B10309" s="4"/>
    </row>
    <row r="10310">
      <c r="B10310" s="4"/>
    </row>
    <row r="10311">
      <c r="B10311" s="4"/>
    </row>
    <row r="10312">
      <c r="B10312" s="4"/>
    </row>
    <row r="10313">
      <c r="B10313" s="4"/>
    </row>
    <row r="10314">
      <c r="B10314" s="4"/>
    </row>
    <row r="10315">
      <c r="B10315" s="4"/>
    </row>
    <row r="10316">
      <c r="B10316" s="4"/>
    </row>
    <row r="10317">
      <c r="B10317" s="4"/>
    </row>
    <row r="10318">
      <c r="B10318" s="4"/>
    </row>
    <row r="10319">
      <c r="B10319" s="4"/>
    </row>
    <row r="10320">
      <c r="B10320" s="4"/>
    </row>
    <row r="10321">
      <c r="B10321" s="4"/>
    </row>
    <row r="10322">
      <c r="B10322" s="4"/>
    </row>
    <row r="10323">
      <c r="B10323" s="4"/>
    </row>
    <row r="10324">
      <c r="B10324" s="4"/>
    </row>
    <row r="10325">
      <c r="B10325" s="4"/>
    </row>
    <row r="10326">
      <c r="B10326" s="4"/>
    </row>
    <row r="10327">
      <c r="B10327" s="4"/>
    </row>
    <row r="10328">
      <c r="B10328" s="4"/>
    </row>
    <row r="10329">
      <c r="B10329" s="4"/>
    </row>
    <row r="10330">
      <c r="B10330" s="4"/>
    </row>
    <row r="10331">
      <c r="B10331" s="4"/>
    </row>
    <row r="10332">
      <c r="B10332" s="4"/>
    </row>
    <row r="10333">
      <c r="B10333" s="4"/>
    </row>
    <row r="10334">
      <c r="B10334" s="4"/>
    </row>
    <row r="10335">
      <c r="B10335" s="4"/>
    </row>
    <row r="10336">
      <c r="B10336" s="4"/>
    </row>
    <row r="10337">
      <c r="B10337" s="4"/>
    </row>
    <row r="10338">
      <c r="B10338" s="4"/>
    </row>
    <row r="10339">
      <c r="B10339" s="4"/>
    </row>
    <row r="10340">
      <c r="B10340" s="4"/>
    </row>
    <row r="10341">
      <c r="B10341" s="4"/>
    </row>
    <row r="10342">
      <c r="B10342" s="4"/>
    </row>
    <row r="10343">
      <c r="B10343" s="4"/>
    </row>
    <row r="10344">
      <c r="B10344" s="4"/>
    </row>
    <row r="10345">
      <c r="B10345" s="4"/>
    </row>
    <row r="10346">
      <c r="B10346" s="4"/>
    </row>
    <row r="10347">
      <c r="B10347" s="4"/>
    </row>
    <row r="10348">
      <c r="B10348" s="4"/>
    </row>
    <row r="10349">
      <c r="B10349" s="4"/>
    </row>
    <row r="10350">
      <c r="B10350" s="4"/>
    </row>
    <row r="10351">
      <c r="B10351" s="4"/>
    </row>
    <row r="10352">
      <c r="B10352" s="4"/>
    </row>
    <row r="10353">
      <c r="B10353" s="4"/>
    </row>
    <row r="10354">
      <c r="B10354" s="4"/>
    </row>
    <row r="10355">
      <c r="B10355" s="4"/>
    </row>
    <row r="10356">
      <c r="B10356" s="4"/>
    </row>
    <row r="10357">
      <c r="B10357" s="4"/>
    </row>
    <row r="10358">
      <c r="B10358" s="4"/>
    </row>
    <row r="10359">
      <c r="B10359" s="4"/>
    </row>
    <row r="10360">
      <c r="B10360" s="4"/>
    </row>
    <row r="10361">
      <c r="B10361" s="4"/>
    </row>
    <row r="10362">
      <c r="B10362" s="4"/>
    </row>
    <row r="10363">
      <c r="B10363" s="4"/>
    </row>
    <row r="10364">
      <c r="B10364" s="4"/>
    </row>
    <row r="10365">
      <c r="B10365" s="4"/>
    </row>
    <row r="10366">
      <c r="B10366" s="4"/>
    </row>
    <row r="10367">
      <c r="B10367" s="4"/>
    </row>
    <row r="10368">
      <c r="B10368" s="4"/>
    </row>
    <row r="10369">
      <c r="B10369" s="4"/>
    </row>
    <row r="10370">
      <c r="B10370" s="4"/>
    </row>
    <row r="10371">
      <c r="B10371" s="4"/>
    </row>
    <row r="10372">
      <c r="B10372" s="4"/>
    </row>
    <row r="10373">
      <c r="B10373" s="4"/>
    </row>
    <row r="10374">
      <c r="B10374" s="4"/>
    </row>
    <row r="10375">
      <c r="B10375" s="4"/>
    </row>
    <row r="10376">
      <c r="B10376" s="4"/>
    </row>
    <row r="10377">
      <c r="B10377" s="4"/>
    </row>
    <row r="10378">
      <c r="B10378" s="4"/>
    </row>
    <row r="10379">
      <c r="B10379" s="4"/>
    </row>
    <row r="10380">
      <c r="B10380" s="4"/>
    </row>
    <row r="10381">
      <c r="B10381" s="4"/>
    </row>
    <row r="10382">
      <c r="B10382" s="4"/>
    </row>
    <row r="10383">
      <c r="B10383" s="4"/>
    </row>
    <row r="10384">
      <c r="B10384" s="4"/>
    </row>
    <row r="10385">
      <c r="B10385" s="4"/>
    </row>
    <row r="10386">
      <c r="B10386" s="4"/>
    </row>
    <row r="10387">
      <c r="B10387" s="4"/>
    </row>
    <row r="10388">
      <c r="B10388" s="4"/>
    </row>
    <row r="10389">
      <c r="B10389" s="4"/>
    </row>
    <row r="10390">
      <c r="B10390" s="4"/>
    </row>
    <row r="10391">
      <c r="B10391" s="4"/>
    </row>
    <row r="10392">
      <c r="B10392" s="4"/>
    </row>
    <row r="10393">
      <c r="B10393" s="4"/>
    </row>
    <row r="10394">
      <c r="B10394" s="4"/>
    </row>
    <row r="10395">
      <c r="B10395" s="4"/>
    </row>
    <row r="10396">
      <c r="B10396" s="4"/>
    </row>
    <row r="10397">
      <c r="B10397" s="4"/>
    </row>
    <row r="10398">
      <c r="B10398" s="4"/>
    </row>
    <row r="10399">
      <c r="B10399" s="4"/>
    </row>
    <row r="10400">
      <c r="B10400" s="4"/>
    </row>
    <row r="10401">
      <c r="B10401" s="4"/>
    </row>
    <row r="10402">
      <c r="B10402" s="4"/>
    </row>
    <row r="10403">
      <c r="B10403" s="4"/>
    </row>
    <row r="10404">
      <c r="B10404" s="4"/>
    </row>
    <row r="10405">
      <c r="B10405" s="4"/>
    </row>
    <row r="10406">
      <c r="B10406" s="4"/>
    </row>
    <row r="10407">
      <c r="B10407" s="4"/>
    </row>
    <row r="10408">
      <c r="B10408" s="4"/>
    </row>
    <row r="10409">
      <c r="B10409" s="4"/>
    </row>
    <row r="10410">
      <c r="B10410" s="4"/>
    </row>
    <row r="10411">
      <c r="B10411" s="4"/>
    </row>
    <row r="10412">
      <c r="B10412" s="4"/>
    </row>
    <row r="10413">
      <c r="B10413" s="4"/>
    </row>
    <row r="10414">
      <c r="B10414" s="4"/>
    </row>
    <row r="10415">
      <c r="B10415" s="4"/>
    </row>
    <row r="10416">
      <c r="B10416" s="4"/>
    </row>
    <row r="10417">
      <c r="B10417" s="4"/>
    </row>
    <row r="10418">
      <c r="B10418" s="4"/>
    </row>
    <row r="10419">
      <c r="B10419" s="4"/>
    </row>
    <row r="10420">
      <c r="B10420" s="4"/>
    </row>
    <row r="10421">
      <c r="B10421" s="4"/>
    </row>
    <row r="10422">
      <c r="B10422" s="4"/>
    </row>
    <row r="10423">
      <c r="B10423" s="4"/>
    </row>
    <row r="10424">
      <c r="B10424" s="4"/>
    </row>
    <row r="10425">
      <c r="B10425" s="4"/>
    </row>
    <row r="10426">
      <c r="B10426" s="4"/>
    </row>
    <row r="10427">
      <c r="B10427" s="4"/>
    </row>
    <row r="10428">
      <c r="B10428" s="4"/>
    </row>
    <row r="10429">
      <c r="B10429" s="4"/>
    </row>
    <row r="10430">
      <c r="B10430" s="4"/>
    </row>
    <row r="10431">
      <c r="B10431" s="4"/>
    </row>
    <row r="10432">
      <c r="B10432" s="4"/>
    </row>
    <row r="10433">
      <c r="B10433" s="4"/>
    </row>
    <row r="10434">
      <c r="B10434" s="4"/>
    </row>
    <row r="10435">
      <c r="B10435" s="4"/>
    </row>
    <row r="10436">
      <c r="B10436" s="4"/>
    </row>
    <row r="10437">
      <c r="B10437" s="4"/>
    </row>
    <row r="10438">
      <c r="B10438" s="4"/>
    </row>
    <row r="10439">
      <c r="B10439" s="4"/>
    </row>
    <row r="10440">
      <c r="B10440" s="4"/>
    </row>
    <row r="10441">
      <c r="B10441" s="4"/>
    </row>
    <row r="10442">
      <c r="B10442" s="4"/>
    </row>
    <row r="10443">
      <c r="B10443" s="4"/>
    </row>
    <row r="10444">
      <c r="B10444" s="4"/>
    </row>
    <row r="10445">
      <c r="B10445" s="4"/>
    </row>
    <row r="10446">
      <c r="B10446" s="4"/>
    </row>
    <row r="10447">
      <c r="B10447" s="4"/>
    </row>
    <row r="10448">
      <c r="B10448" s="4"/>
    </row>
    <row r="10449">
      <c r="B10449" s="4"/>
    </row>
    <row r="10450">
      <c r="B10450" s="4"/>
    </row>
    <row r="10451">
      <c r="B10451" s="4"/>
    </row>
    <row r="10452">
      <c r="B10452" s="4"/>
    </row>
    <row r="10453">
      <c r="B10453" s="4"/>
    </row>
    <row r="10454">
      <c r="B10454" s="4"/>
    </row>
    <row r="10455">
      <c r="B10455" s="4"/>
    </row>
    <row r="10456">
      <c r="B10456" s="4"/>
    </row>
    <row r="10457">
      <c r="B10457" s="4"/>
    </row>
    <row r="10458">
      <c r="B10458" s="4"/>
    </row>
    <row r="10459">
      <c r="B10459" s="4"/>
    </row>
    <row r="10460">
      <c r="B10460" s="4"/>
    </row>
    <row r="10461">
      <c r="B10461" s="4"/>
    </row>
    <row r="10462">
      <c r="B10462" s="4"/>
    </row>
    <row r="10463">
      <c r="B10463" s="4"/>
    </row>
    <row r="10464">
      <c r="B10464" s="4"/>
    </row>
    <row r="10465">
      <c r="B10465" s="4"/>
    </row>
    <row r="10466">
      <c r="B10466" s="4"/>
    </row>
    <row r="10467">
      <c r="B10467" s="4"/>
    </row>
    <row r="10468">
      <c r="B10468" s="4"/>
    </row>
    <row r="10469">
      <c r="B10469" s="4"/>
    </row>
    <row r="10470">
      <c r="B10470" s="4"/>
    </row>
    <row r="10471">
      <c r="B10471" s="4"/>
    </row>
    <row r="10472">
      <c r="B10472" s="4"/>
    </row>
    <row r="10473">
      <c r="B10473" s="4"/>
    </row>
    <row r="10474">
      <c r="B10474" s="4"/>
    </row>
    <row r="10475">
      <c r="B10475" s="4"/>
    </row>
    <row r="10476">
      <c r="B10476" s="4"/>
    </row>
    <row r="10477">
      <c r="B10477" s="4"/>
    </row>
    <row r="10478">
      <c r="B10478" s="4"/>
    </row>
    <row r="10479">
      <c r="B10479" s="4"/>
    </row>
    <row r="10480">
      <c r="B10480" s="4"/>
    </row>
    <row r="10481">
      <c r="B10481" s="4"/>
    </row>
    <row r="10482">
      <c r="B10482" s="4"/>
    </row>
    <row r="10483">
      <c r="B10483" s="4"/>
    </row>
    <row r="10484">
      <c r="B10484" s="4"/>
    </row>
    <row r="10485">
      <c r="B10485" s="4"/>
    </row>
    <row r="10486">
      <c r="B10486" s="4"/>
    </row>
    <row r="10487">
      <c r="B10487" s="4"/>
    </row>
    <row r="10488">
      <c r="B10488" s="4"/>
    </row>
    <row r="10489">
      <c r="B10489" s="4"/>
    </row>
    <row r="10490">
      <c r="B10490" s="4"/>
    </row>
    <row r="10491">
      <c r="B10491" s="4"/>
    </row>
    <row r="10492">
      <c r="B10492" s="4"/>
    </row>
    <row r="10493">
      <c r="B10493" s="4"/>
    </row>
    <row r="10494">
      <c r="B10494" s="4"/>
    </row>
    <row r="10495">
      <c r="B10495" s="4"/>
    </row>
    <row r="10496">
      <c r="B10496" s="4"/>
    </row>
    <row r="10497">
      <c r="B10497" s="4"/>
    </row>
    <row r="10498">
      <c r="B10498" s="4"/>
    </row>
    <row r="10499">
      <c r="B10499" s="4"/>
    </row>
    <row r="10500">
      <c r="B10500" s="4"/>
    </row>
    <row r="10501">
      <c r="B10501" s="4"/>
    </row>
    <row r="10502">
      <c r="B10502" s="4"/>
    </row>
    <row r="10503">
      <c r="B10503" s="4"/>
    </row>
    <row r="10504">
      <c r="B10504" s="4"/>
    </row>
    <row r="10505">
      <c r="B10505" s="4"/>
    </row>
    <row r="10506">
      <c r="B10506" s="4"/>
    </row>
    <row r="10507">
      <c r="B10507" s="4"/>
    </row>
    <row r="10508">
      <c r="B10508" s="4"/>
    </row>
    <row r="10509">
      <c r="B10509" s="4"/>
    </row>
    <row r="10510">
      <c r="B10510" s="4"/>
    </row>
    <row r="10511">
      <c r="B10511" s="4"/>
    </row>
    <row r="10512">
      <c r="B10512" s="4"/>
    </row>
    <row r="10513">
      <c r="B10513" s="4"/>
    </row>
    <row r="10514">
      <c r="B10514" s="4"/>
    </row>
    <row r="10515">
      <c r="B10515" s="4"/>
    </row>
    <row r="10516">
      <c r="B10516" s="4"/>
    </row>
    <row r="10517">
      <c r="B10517" s="4"/>
    </row>
    <row r="10518">
      <c r="B10518" s="4"/>
    </row>
    <row r="10519">
      <c r="B10519" s="4"/>
    </row>
    <row r="10520">
      <c r="B10520" s="4"/>
    </row>
    <row r="10521">
      <c r="B10521" s="4"/>
    </row>
    <row r="10522">
      <c r="B10522" s="4"/>
    </row>
    <row r="10523">
      <c r="B10523" s="4"/>
    </row>
    <row r="10524">
      <c r="B10524" s="4"/>
    </row>
    <row r="10525">
      <c r="B10525" s="4"/>
    </row>
    <row r="10526">
      <c r="B10526" s="4"/>
    </row>
    <row r="10527">
      <c r="B10527" s="4"/>
    </row>
    <row r="10528">
      <c r="B10528" s="4"/>
    </row>
    <row r="10529">
      <c r="B10529" s="4"/>
    </row>
    <row r="10530">
      <c r="B10530" s="4"/>
    </row>
    <row r="10531">
      <c r="B10531" s="4"/>
    </row>
    <row r="10532">
      <c r="B10532" s="4"/>
    </row>
    <row r="10533">
      <c r="B10533" s="4"/>
    </row>
    <row r="10534">
      <c r="B10534" s="4"/>
    </row>
    <row r="10535">
      <c r="B10535" s="4"/>
    </row>
    <row r="10536">
      <c r="B10536" s="4"/>
    </row>
    <row r="10537">
      <c r="B10537" s="4"/>
    </row>
    <row r="10538">
      <c r="B10538" s="4"/>
    </row>
    <row r="10539">
      <c r="B10539" s="4"/>
    </row>
    <row r="10540">
      <c r="B10540" s="4"/>
    </row>
    <row r="10541">
      <c r="B10541" s="4"/>
    </row>
    <row r="10542">
      <c r="B10542" s="4"/>
    </row>
    <row r="10543">
      <c r="B10543" s="4"/>
    </row>
    <row r="10544">
      <c r="B10544" s="4"/>
    </row>
    <row r="10545">
      <c r="B10545" s="4"/>
    </row>
    <row r="10546">
      <c r="B10546" s="4"/>
    </row>
    <row r="10547">
      <c r="B10547" s="4"/>
    </row>
    <row r="10548">
      <c r="B10548" s="4"/>
    </row>
    <row r="10549">
      <c r="B10549" s="4"/>
    </row>
    <row r="10550">
      <c r="B10550" s="4"/>
    </row>
    <row r="10551">
      <c r="B10551" s="4"/>
    </row>
    <row r="10552">
      <c r="B10552" s="4"/>
    </row>
    <row r="10553">
      <c r="B10553" s="4"/>
    </row>
    <row r="10554">
      <c r="B10554" s="4"/>
    </row>
    <row r="10555">
      <c r="B10555" s="4"/>
    </row>
    <row r="10556">
      <c r="B10556" s="4"/>
    </row>
    <row r="10557">
      <c r="B10557" s="4"/>
    </row>
    <row r="10558">
      <c r="B10558" s="4"/>
    </row>
    <row r="10559">
      <c r="B10559" s="4"/>
    </row>
    <row r="10560">
      <c r="B10560" s="4"/>
    </row>
    <row r="10561">
      <c r="B10561" s="4"/>
    </row>
    <row r="10562">
      <c r="B10562" s="4"/>
    </row>
    <row r="10563">
      <c r="B10563" s="4"/>
    </row>
    <row r="10564">
      <c r="B10564" s="4"/>
    </row>
    <row r="10565">
      <c r="B10565" s="4"/>
    </row>
    <row r="10566">
      <c r="B10566" s="4"/>
    </row>
    <row r="10567">
      <c r="B10567" s="4"/>
    </row>
    <row r="10568">
      <c r="B10568" s="4"/>
    </row>
    <row r="10569">
      <c r="B10569" s="4"/>
    </row>
    <row r="10570">
      <c r="B10570" s="4"/>
    </row>
    <row r="10571">
      <c r="B10571" s="4"/>
    </row>
    <row r="10572">
      <c r="B10572" s="4"/>
    </row>
    <row r="10573">
      <c r="B10573" s="4"/>
    </row>
    <row r="10574">
      <c r="B10574" s="4"/>
    </row>
    <row r="10575">
      <c r="B10575" s="4"/>
    </row>
    <row r="10576">
      <c r="B10576" s="4"/>
    </row>
    <row r="10577">
      <c r="B10577" s="4"/>
    </row>
    <row r="10578">
      <c r="B10578" s="4"/>
    </row>
    <row r="10579">
      <c r="B10579" s="4"/>
    </row>
    <row r="10580">
      <c r="B10580" s="4"/>
    </row>
    <row r="10581">
      <c r="B10581" s="4"/>
    </row>
    <row r="10582">
      <c r="B10582" s="4"/>
    </row>
    <row r="10583">
      <c r="B10583" s="4"/>
    </row>
    <row r="10584">
      <c r="B10584" s="4"/>
    </row>
    <row r="10585">
      <c r="B10585" s="4"/>
    </row>
    <row r="10586">
      <c r="B10586" s="4"/>
    </row>
    <row r="10587">
      <c r="B10587" s="4"/>
    </row>
    <row r="10588">
      <c r="B10588" s="4"/>
    </row>
    <row r="10589">
      <c r="B10589" s="4"/>
    </row>
    <row r="10590">
      <c r="B10590" s="4"/>
    </row>
    <row r="10591">
      <c r="B10591" s="4"/>
    </row>
    <row r="10592">
      <c r="B10592" s="4"/>
    </row>
    <row r="10593">
      <c r="B10593" s="4"/>
    </row>
    <row r="10594">
      <c r="B10594" s="4"/>
    </row>
    <row r="10595">
      <c r="B10595" s="4"/>
    </row>
    <row r="10596">
      <c r="B10596" s="4"/>
    </row>
    <row r="10597">
      <c r="B10597" s="4"/>
    </row>
    <row r="10598">
      <c r="B10598" s="4"/>
    </row>
    <row r="10599">
      <c r="B10599" s="4"/>
    </row>
    <row r="10600">
      <c r="B10600" s="4"/>
    </row>
    <row r="10601">
      <c r="B10601" s="4"/>
    </row>
    <row r="10602">
      <c r="B10602" s="4"/>
    </row>
    <row r="10603">
      <c r="B10603" s="4"/>
    </row>
    <row r="10604">
      <c r="B10604" s="4"/>
    </row>
    <row r="10605">
      <c r="B10605" s="4"/>
    </row>
    <row r="10606">
      <c r="B10606" s="4"/>
    </row>
    <row r="10607">
      <c r="B10607" s="4"/>
    </row>
    <row r="10608">
      <c r="B10608" s="4"/>
    </row>
    <row r="10609">
      <c r="B10609" s="4"/>
    </row>
    <row r="10610">
      <c r="B10610" s="4"/>
    </row>
    <row r="10611">
      <c r="B10611" s="4"/>
    </row>
    <row r="10612">
      <c r="B10612" s="4"/>
    </row>
    <row r="10613">
      <c r="B10613" s="4"/>
    </row>
    <row r="10614">
      <c r="B10614" s="4"/>
    </row>
    <row r="10615">
      <c r="B10615" s="4"/>
    </row>
    <row r="10616">
      <c r="B10616" s="4"/>
    </row>
    <row r="10617">
      <c r="B10617" s="4"/>
    </row>
    <row r="10618">
      <c r="B10618" s="4"/>
    </row>
    <row r="10619">
      <c r="B10619" s="4"/>
    </row>
    <row r="10620">
      <c r="B10620" s="4"/>
    </row>
    <row r="10621">
      <c r="B10621" s="4"/>
    </row>
    <row r="10622">
      <c r="B10622" s="4"/>
    </row>
    <row r="10623">
      <c r="B10623" s="4"/>
    </row>
    <row r="10624">
      <c r="B10624" s="4"/>
    </row>
    <row r="10625">
      <c r="B10625" s="4"/>
    </row>
    <row r="10626">
      <c r="B10626" s="4"/>
    </row>
    <row r="10627">
      <c r="B10627" s="4"/>
    </row>
    <row r="10628">
      <c r="B10628" s="4"/>
    </row>
    <row r="10629">
      <c r="B10629" s="4"/>
    </row>
    <row r="10630">
      <c r="B10630" s="4"/>
    </row>
    <row r="10631">
      <c r="B10631" s="4"/>
    </row>
    <row r="10632">
      <c r="B10632" s="4"/>
    </row>
    <row r="10633">
      <c r="B10633" s="4"/>
    </row>
    <row r="10634">
      <c r="B10634" s="4"/>
    </row>
    <row r="10635">
      <c r="B10635" s="4"/>
    </row>
    <row r="10636">
      <c r="B10636" s="4"/>
    </row>
    <row r="10637">
      <c r="B10637" s="4"/>
    </row>
    <row r="10638">
      <c r="B10638" s="4"/>
    </row>
    <row r="10639">
      <c r="B10639" s="4"/>
    </row>
    <row r="10640">
      <c r="B10640" s="4"/>
    </row>
    <row r="10641">
      <c r="B10641" s="4"/>
    </row>
    <row r="10642">
      <c r="B10642" s="4"/>
    </row>
    <row r="10643">
      <c r="B10643" s="4"/>
    </row>
    <row r="10644">
      <c r="B10644" s="4"/>
    </row>
    <row r="10645">
      <c r="B10645" s="4"/>
    </row>
    <row r="10646">
      <c r="B10646" s="4"/>
    </row>
    <row r="10647">
      <c r="B10647" s="4"/>
    </row>
    <row r="10648">
      <c r="B10648" s="4"/>
    </row>
    <row r="10649">
      <c r="B10649" s="4"/>
    </row>
    <row r="10650">
      <c r="B10650" s="4"/>
    </row>
    <row r="10651">
      <c r="B10651" s="4"/>
    </row>
    <row r="10652">
      <c r="B10652" s="4"/>
    </row>
    <row r="10653">
      <c r="B10653" s="4"/>
    </row>
    <row r="10654">
      <c r="B10654" s="4"/>
    </row>
    <row r="10655">
      <c r="B10655" s="4"/>
    </row>
    <row r="10656">
      <c r="B10656" s="4"/>
    </row>
    <row r="10657">
      <c r="B10657" s="4"/>
    </row>
    <row r="10658">
      <c r="B10658" s="4"/>
    </row>
    <row r="10659">
      <c r="B10659" s="4"/>
    </row>
    <row r="10660">
      <c r="B10660" s="4"/>
    </row>
    <row r="10661">
      <c r="B10661" s="4"/>
    </row>
    <row r="10662">
      <c r="B10662" s="4"/>
    </row>
    <row r="10663">
      <c r="B10663" s="4"/>
    </row>
    <row r="10664">
      <c r="B10664" s="4"/>
    </row>
    <row r="10665">
      <c r="B10665" s="4"/>
    </row>
    <row r="10666">
      <c r="B10666" s="4"/>
    </row>
    <row r="10667">
      <c r="B10667" s="4"/>
    </row>
    <row r="10668">
      <c r="B10668" s="4"/>
    </row>
    <row r="10669">
      <c r="B10669" s="4"/>
    </row>
    <row r="10670">
      <c r="B10670" s="4"/>
    </row>
    <row r="10671">
      <c r="B10671" s="4"/>
    </row>
    <row r="10672">
      <c r="B10672" s="4"/>
    </row>
    <row r="10673">
      <c r="B10673" s="4"/>
    </row>
    <row r="10674">
      <c r="B10674" s="4"/>
    </row>
    <row r="10675">
      <c r="B10675" s="4"/>
    </row>
    <row r="10676">
      <c r="B10676" s="4"/>
    </row>
    <row r="10677">
      <c r="B10677" s="4"/>
    </row>
    <row r="10678">
      <c r="B10678" s="4"/>
    </row>
    <row r="10679">
      <c r="B10679" s="4"/>
    </row>
    <row r="10680">
      <c r="B10680" s="4"/>
    </row>
    <row r="10681">
      <c r="B10681" s="4"/>
    </row>
    <row r="10682">
      <c r="B10682" s="4"/>
    </row>
    <row r="10683">
      <c r="B10683" s="4"/>
    </row>
    <row r="10684">
      <c r="B10684" s="4"/>
    </row>
    <row r="10685">
      <c r="B10685" s="4"/>
    </row>
    <row r="10686">
      <c r="B10686" s="4"/>
    </row>
    <row r="10687">
      <c r="B10687" s="4"/>
    </row>
    <row r="10688">
      <c r="B10688" s="4"/>
    </row>
    <row r="10689">
      <c r="B10689" s="4"/>
    </row>
    <row r="10690">
      <c r="B10690" s="4"/>
    </row>
    <row r="10691">
      <c r="B10691" s="4"/>
    </row>
    <row r="10692">
      <c r="B10692" s="4"/>
    </row>
    <row r="10693">
      <c r="B10693" s="4"/>
    </row>
    <row r="10694">
      <c r="B10694" s="4"/>
    </row>
    <row r="10695">
      <c r="B10695" s="4"/>
    </row>
    <row r="10696">
      <c r="B10696" s="4"/>
    </row>
    <row r="10697">
      <c r="B10697" s="4"/>
    </row>
    <row r="10698">
      <c r="B10698" s="4"/>
    </row>
    <row r="10699">
      <c r="B10699" s="4"/>
    </row>
    <row r="10700">
      <c r="B10700" s="4"/>
    </row>
    <row r="10701">
      <c r="B10701" s="4"/>
    </row>
    <row r="10702">
      <c r="B10702" s="4"/>
    </row>
    <row r="10703">
      <c r="B10703" s="4"/>
    </row>
    <row r="10704">
      <c r="B10704" s="4"/>
    </row>
    <row r="10705">
      <c r="B10705" s="4"/>
    </row>
    <row r="10706">
      <c r="B10706" s="4"/>
    </row>
    <row r="10707">
      <c r="B10707" s="4"/>
    </row>
    <row r="10708">
      <c r="B10708" s="4"/>
    </row>
    <row r="10709">
      <c r="B10709" s="4"/>
    </row>
    <row r="10710">
      <c r="B10710" s="4"/>
    </row>
    <row r="10711">
      <c r="B10711" s="4"/>
    </row>
    <row r="10712">
      <c r="B10712" s="4"/>
    </row>
    <row r="10713">
      <c r="B10713" s="4"/>
    </row>
    <row r="10714">
      <c r="B10714" s="4"/>
    </row>
    <row r="10715">
      <c r="B10715" s="4"/>
    </row>
    <row r="10716">
      <c r="B10716" s="4"/>
    </row>
    <row r="10717">
      <c r="B10717" s="4"/>
    </row>
    <row r="10718">
      <c r="B10718" s="4"/>
    </row>
    <row r="10719">
      <c r="B10719" s="4"/>
    </row>
    <row r="10720">
      <c r="B10720" s="4"/>
    </row>
    <row r="10721">
      <c r="B10721" s="4"/>
    </row>
    <row r="10722">
      <c r="B10722" s="4"/>
    </row>
    <row r="10723">
      <c r="B10723" s="4"/>
    </row>
    <row r="10724">
      <c r="B10724" s="4"/>
    </row>
    <row r="10725">
      <c r="B10725" s="4"/>
    </row>
    <row r="10726">
      <c r="B10726" s="4"/>
    </row>
    <row r="10727">
      <c r="B10727" s="4"/>
    </row>
    <row r="10728">
      <c r="B10728" s="4"/>
    </row>
    <row r="10729">
      <c r="B10729" s="4"/>
    </row>
    <row r="10730">
      <c r="B10730" s="4"/>
    </row>
    <row r="10731">
      <c r="B10731" s="4"/>
    </row>
    <row r="10732">
      <c r="B10732" s="4"/>
    </row>
    <row r="10733">
      <c r="B10733" s="4"/>
    </row>
    <row r="10734">
      <c r="B10734" s="4"/>
    </row>
    <row r="10735">
      <c r="B10735" s="4"/>
    </row>
    <row r="10736">
      <c r="B10736" s="4"/>
    </row>
    <row r="10737">
      <c r="B10737" s="4"/>
    </row>
    <row r="10738">
      <c r="B10738" s="4"/>
    </row>
    <row r="10739">
      <c r="B10739" s="4"/>
    </row>
    <row r="10740">
      <c r="B10740" s="4"/>
    </row>
    <row r="10741">
      <c r="B10741" s="4"/>
    </row>
    <row r="10742">
      <c r="B10742" s="4"/>
    </row>
    <row r="10743">
      <c r="B10743" s="4"/>
    </row>
    <row r="10744">
      <c r="B10744" s="4"/>
    </row>
    <row r="10745">
      <c r="B10745" s="4"/>
    </row>
    <row r="10746">
      <c r="B10746" s="4"/>
    </row>
    <row r="10747">
      <c r="B10747" s="4"/>
    </row>
    <row r="10748">
      <c r="B10748" s="4"/>
    </row>
    <row r="10749">
      <c r="B10749" s="4"/>
    </row>
    <row r="10750">
      <c r="B10750" s="4"/>
    </row>
    <row r="10751">
      <c r="B10751" s="4"/>
    </row>
    <row r="10752">
      <c r="B10752" s="4"/>
    </row>
    <row r="10753">
      <c r="B10753" s="4"/>
    </row>
    <row r="10754">
      <c r="B10754" s="4"/>
    </row>
    <row r="10755">
      <c r="B10755" s="4"/>
    </row>
    <row r="10756">
      <c r="B10756" s="4"/>
    </row>
    <row r="10757">
      <c r="B10757" s="4"/>
    </row>
    <row r="10758">
      <c r="B10758" s="4"/>
    </row>
    <row r="10759">
      <c r="B10759" s="4"/>
    </row>
    <row r="10760">
      <c r="B10760" s="4"/>
    </row>
    <row r="10761">
      <c r="B10761" s="4"/>
    </row>
    <row r="10762">
      <c r="B10762" s="4"/>
    </row>
    <row r="10763">
      <c r="B10763" s="4"/>
    </row>
    <row r="10764">
      <c r="B10764" s="4"/>
    </row>
    <row r="10765">
      <c r="B10765" s="4"/>
    </row>
    <row r="10766">
      <c r="B10766" s="4"/>
    </row>
    <row r="10767">
      <c r="B10767" s="4"/>
    </row>
    <row r="10768">
      <c r="B10768" s="4"/>
    </row>
    <row r="10769">
      <c r="B10769" s="4"/>
    </row>
    <row r="10770">
      <c r="B10770" s="4"/>
    </row>
    <row r="10771">
      <c r="B10771" s="4"/>
    </row>
    <row r="10772">
      <c r="B10772" s="4"/>
    </row>
    <row r="10773">
      <c r="B10773" s="4"/>
    </row>
    <row r="10774">
      <c r="B10774" s="4"/>
    </row>
    <row r="10775">
      <c r="B10775" s="4"/>
    </row>
    <row r="10776">
      <c r="B10776" s="4"/>
    </row>
    <row r="10777">
      <c r="B10777" s="4"/>
    </row>
    <row r="10778">
      <c r="B10778" s="4"/>
    </row>
    <row r="10779">
      <c r="B10779" s="4"/>
    </row>
    <row r="10780">
      <c r="B10780" s="4"/>
    </row>
    <row r="10781">
      <c r="B10781" s="4"/>
    </row>
    <row r="10782">
      <c r="B10782" s="4"/>
    </row>
    <row r="10783">
      <c r="B10783" s="4"/>
    </row>
    <row r="10784">
      <c r="B10784" s="4"/>
    </row>
    <row r="10785">
      <c r="B10785" s="4"/>
    </row>
    <row r="10786">
      <c r="B10786" s="4"/>
    </row>
    <row r="10787">
      <c r="B10787" s="4"/>
    </row>
    <row r="10788">
      <c r="B10788" s="4"/>
    </row>
    <row r="10789">
      <c r="B10789" s="4"/>
    </row>
    <row r="10790">
      <c r="B10790" s="4"/>
    </row>
    <row r="10791">
      <c r="B10791" s="4"/>
    </row>
    <row r="10792">
      <c r="B10792" s="4"/>
    </row>
    <row r="10793">
      <c r="B10793" s="4"/>
    </row>
    <row r="10794">
      <c r="B10794" s="4"/>
    </row>
    <row r="10795">
      <c r="B10795" s="4"/>
    </row>
    <row r="10796">
      <c r="B10796" s="4"/>
    </row>
    <row r="10797">
      <c r="B10797" s="4"/>
    </row>
    <row r="10798">
      <c r="B10798" s="4"/>
    </row>
    <row r="10799">
      <c r="B10799" s="4"/>
    </row>
    <row r="10800">
      <c r="B10800" s="4"/>
    </row>
    <row r="10801">
      <c r="B10801" s="4"/>
    </row>
    <row r="10802">
      <c r="B10802" s="4"/>
    </row>
    <row r="10803">
      <c r="B10803" s="4"/>
    </row>
    <row r="10804">
      <c r="B10804" s="4"/>
    </row>
    <row r="10805">
      <c r="B10805" s="4"/>
    </row>
    <row r="10806">
      <c r="B10806" s="4"/>
    </row>
    <row r="10807">
      <c r="B10807" s="4"/>
    </row>
    <row r="10808">
      <c r="B10808" s="4"/>
    </row>
    <row r="10809">
      <c r="B10809" s="4"/>
    </row>
    <row r="10810">
      <c r="B10810" s="4"/>
    </row>
    <row r="10811">
      <c r="B10811" s="4"/>
    </row>
    <row r="10812">
      <c r="B10812" s="4"/>
    </row>
    <row r="10813">
      <c r="B10813" s="4"/>
    </row>
    <row r="10814">
      <c r="B10814" s="4"/>
    </row>
    <row r="10815">
      <c r="B10815" s="4"/>
    </row>
    <row r="10816">
      <c r="B10816" s="4"/>
    </row>
    <row r="10817">
      <c r="B10817" s="4"/>
    </row>
    <row r="10818">
      <c r="B10818" s="4"/>
    </row>
    <row r="10819">
      <c r="B10819" s="4"/>
    </row>
    <row r="10820">
      <c r="B10820" s="4"/>
    </row>
    <row r="10821">
      <c r="B10821" s="4"/>
    </row>
    <row r="10822">
      <c r="B10822" s="4"/>
    </row>
    <row r="10823">
      <c r="B10823" s="4"/>
    </row>
    <row r="10824">
      <c r="B10824" s="4"/>
    </row>
    <row r="10825">
      <c r="B10825" s="4"/>
    </row>
    <row r="10826">
      <c r="B10826" s="4"/>
    </row>
    <row r="10827">
      <c r="B10827" s="4"/>
    </row>
    <row r="10828">
      <c r="B10828" s="4"/>
    </row>
    <row r="10829">
      <c r="B10829" s="4"/>
    </row>
    <row r="10830">
      <c r="B10830" s="4"/>
    </row>
    <row r="10831">
      <c r="B10831" s="4"/>
    </row>
    <row r="10832">
      <c r="B10832" s="4"/>
    </row>
    <row r="10833">
      <c r="B10833" s="4"/>
    </row>
    <row r="10834">
      <c r="B10834" s="4"/>
    </row>
    <row r="10835">
      <c r="B10835" s="4"/>
    </row>
    <row r="10836">
      <c r="B10836" s="4"/>
    </row>
    <row r="10837">
      <c r="B10837" s="4"/>
    </row>
    <row r="10838">
      <c r="B10838" s="4"/>
    </row>
    <row r="10839">
      <c r="B10839" s="4"/>
    </row>
    <row r="10840">
      <c r="B10840" s="4"/>
    </row>
    <row r="10841">
      <c r="B10841" s="4"/>
    </row>
    <row r="10842">
      <c r="B10842" s="4"/>
    </row>
    <row r="10843">
      <c r="B10843" s="4"/>
    </row>
    <row r="10844">
      <c r="B10844" s="4"/>
    </row>
    <row r="10845">
      <c r="B10845" s="4"/>
    </row>
    <row r="10846">
      <c r="B10846" s="4"/>
    </row>
    <row r="10847">
      <c r="B10847" s="4"/>
    </row>
    <row r="10848">
      <c r="B10848" s="4"/>
    </row>
    <row r="10849">
      <c r="B10849" s="4"/>
    </row>
    <row r="10850">
      <c r="B10850" s="4"/>
    </row>
    <row r="10851">
      <c r="B10851" s="4"/>
    </row>
    <row r="10852">
      <c r="B10852" s="4"/>
    </row>
    <row r="10853">
      <c r="B10853" s="4"/>
    </row>
    <row r="10854">
      <c r="B10854" s="4"/>
    </row>
    <row r="10855">
      <c r="B10855" s="4"/>
    </row>
    <row r="10856">
      <c r="B10856" s="4"/>
    </row>
    <row r="10857">
      <c r="B10857" s="4"/>
    </row>
    <row r="10858">
      <c r="B10858" s="4"/>
    </row>
    <row r="10859">
      <c r="B10859" s="4"/>
    </row>
    <row r="10860">
      <c r="B10860" s="4"/>
    </row>
    <row r="10861">
      <c r="B10861" s="4"/>
    </row>
    <row r="10862">
      <c r="B10862" s="4"/>
    </row>
    <row r="10863">
      <c r="B10863" s="4"/>
    </row>
    <row r="10864">
      <c r="B10864" s="4"/>
    </row>
    <row r="10865">
      <c r="B10865" s="4"/>
    </row>
    <row r="10866">
      <c r="B10866" s="4"/>
    </row>
    <row r="10867">
      <c r="B10867" s="4"/>
    </row>
    <row r="10868">
      <c r="B10868" s="4"/>
    </row>
    <row r="10869">
      <c r="B10869" s="4"/>
    </row>
    <row r="10870">
      <c r="B10870" s="4"/>
    </row>
    <row r="10871">
      <c r="B10871" s="4"/>
    </row>
    <row r="10872">
      <c r="B10872" s="4"/>
    </row>
    <row r="10873">
      <c r="B10873" s="4"/>
    </row>
    <row r="10874">
      <c r="B10874" s="4"/>
    </row>
    <row r="10875">
      <c r="B10875" s="4"/>
    </row>
    <row r="10876">
      <c r="B10876" s="4"/>
    </row>
    <row r="10877">
      <c r="B10877" s="4"/>
    </row>
    <row r="10878">
      <c r="B10878" s="4"/>
    </row>
    <row r="10879">
      <c r="B10879" s="4"/>
    </row>
    <row r="10880">
      <c r="B10880" s="4"/>
    </row>
    <row r="10881">
      <c r="B10881" s="4"/>
    </row>
    <row r="10882">
      <c r="B10882" s="4"/>
    </row>
    <row r="10883">
      <c r="B10883" s="4"/>
    </row>
    <row r="10884">
      <c r="B10884" s="4"/>
    </row>
    <row r="10885">
      <c r="B10885" s="4"/>
    </row>
    <row r="10886">
      <c r="B10886" s="4"/>
    </row>
    <row r="10887">
      <c r="B10887" s="4"/>
    </row>
    <row r="10888">
      <c r="B10888" s="4"/>
    </row>
    <row r="10889">
      <c r="B10889" s="4"/>
    </row>
    <row r="10890">
      <c r="B10890" s="4"/>
    </row>
    <row r="10891">
      <c r="B10891" s="4"/>
    </row>
    <row r="10892">
      <c r="B10892" s="4"/>
    </row>
    <row r="10893">
      <c r="B10893" s="4"/>
    </row>
    <row r="10894">
      <c r="B10894" s="4"/>
    </row>
    <row r="10895">
      <c r="B10895" s="4"/>
    </row>
    <row r="10896">
      <c r="B10896" s="4"/>
    </row>
    <row r="10897">
      <c r="B10897" s="4"/>
    </row>
    <row r="10898">
      <c r="B10898" s="4"/>
    </row>
    <row r="10899">
      <c r="B10899" s="4"/>
    </row>
    <row r="10900">
      <c r="B10900" s="4"/>
    </row>
    <row r="10901">
      <c r="B10901" s="4"/>
    </row>
    <row r="10902">
      <c r="B10902" s="4"/>
    </row>
    <row r="10903">
      <c r="B10903" s="4"/>
    </row>
    <row r="10904">
      <c r="B10904" s="4"/>
    </row>
    <row r="10905">
      <c r="B10905" s="4"/>
    </row>
    <row r="10906">
      <c r="B10906" s="4"/>
    </row>
    <row r="10907">
      <c r="B10907" s="4"/>
    </row>
    <row r="10908">
      <c r="B10908" s="4"/>
    </row>
    <row r="10909">
      <c r="B10909" s="4"/>
    </row>
    <row r="10910">
      <c r="B10910" s="4"/>
    </row>
    <row r="10911">
      <c r="B10911" s="4"/>
    </row>
    <row r="10912">
      <c r="B10912" s="4"/>
    </row>
    <row r="10913">
      <c r="B10913" s="4"/>
    </row>
    <row r="10914">
      <c r="B10914" s="4"/>
    </row>
    <row r="10915">
      <c r="B10915" s="4"/>
    </row>
    <row r="10916">
      <c r="B10916" s="4"/>
    </row>
    <row r="10917">
      <c r="B10917" s="4"/>
    </row>
    <row r="10918">
      <c r="B10918" s="4"/>
    </row>
    <row r="10919">
      <c r="B10919" s="4"/>
    </row>
    <row r="10920">
      <c r="B10920" s="4"/>
    </row>
    <row r="10921">
      <c r="B10921" s="4"/>
    </row>
    <row r="10922">
      <c r="B10922" s="4"/>
    </row>
    <row r="10923">
      <c r="B10923" s="4"/>
    </row>
    <row r="10924">
      <c r="B10924" s="4"/>
    </row>
    <row r="10925">
      <c r="B10925" s="4"/>
    </row>
    <row r="10926">
      <c r="B10926" s="4"/>
    </row>
    <row r="10927">
      <c r="B10927" s="4"/>
    </row>
    <row r="10928">
      <c r="B10928" s="4"/>
    </row>
    <row r="10929">
      <c r="B10929" s="4"/>
    </row>
    <row r="10930">
      <c r="B10930" s="4"/>
    </row>
    <row r="10931">
      <c r="B10931" s="4"/>
    </row>
    <row r="10932">
      <c r="B10932" s="4"/>
    </row>
    <row r="10933">
      <c r="B10933" s="4"/>
    </row>
    <row r="10934">
      <c r="B10934" s="4"/>
    </row>
    <row r="10935">
      <c r="B10935" s="4"/>
    </row>
    <row r="10936">
      <c r="B10936" s="4"/>
    </row>
    <row r="10937">
      <c r="B10937" s="4"/>
    </row>
    <row r="10938">
      <c r="B10938" s="4"/>
    </row>
    <row r="10939">
      <c r="B10939" s="4"/>
    </row>
    <row r="10940">
      <c r="B10940" s="4"/>
    </row>
    <row r="10941">
      <c r="B10941" s="4"/>
    </row>
    <row r="10942">
      <c r="B10942" s="4"/>
    </row>
    <row r="10943">
      <c r="B10943" s="4"/>
    </row>
    <row r="10944">
      <c r="B10944" s="4"/>
    </row>
    <row r="10945">
      <c r="B10945" s="4"/>
    </row>
    <row r="10946">
      <c r="B10946" s="4"/>
    </row>
    <row r="10947">
      <c r="B10947" s="4"/>
    </row>
    <row r="10948">
      <c r="B10948" s="4"/>
    </row>
    <row r="10949">
      <c r="B10949" s="4"/>
    </row>
    <row r="10950">
      <c r="B10950" s="4"/>
    </row>
    <row r="10951">
      <c r="B10951" s="4"/>
    </row>
    <row r="10952">
      <c r="B10952" s="4"/>
    </row>
    <row r="10953">
      <c r="B10953" s="4"/>
    </row>
    <row r="10954">
      <c r="B10954" s="4"/>
    </row>
    <row r="10955">
      <c r="B10955" s="4"/>
    </row>
    <row r="10956">
      <c r="B10956" s="4"/>
    </row>
    <row r="10957">
      <c r="B10957" s="4"/>
    </row>
    <row r="10958">
      <c r="B10958" s="4"/>
    </row>
    <row r="10959">
      <c r="B10959" s="4"/>
    </row>
    <row r="10960">
      <c r="B10960" s="4"/>
    </row>
    <row r="10961">
      <c r="B10961" s="4"/>
    </row>
    <row r="10962">
      <c r="B10962" s="4"/>
    </row>
    <row r="10963">
      <c r="B10963" s="4"/>
    </row>
    <row r="10964">
      <c r="B10964" s="4"/>
    </row>
    <row r="10965">
      <c r="B10965" s="4"/>
    </row>
    <row r="10966">
      <c r="B10966" s="4"/>
    </row>
    <row r="10967">
      <c r="B10967" s="4"/>
    </row>
    <row r="10968">
      <c r="B10968" s="4"/>
    </row>
    <row r="10969">
      <c r="B10969" s="4"/>
    </row>
    <row r="10970">
      <c r="B10970" s="4"/>
    </row>
    <row r="10971">
      <c r="B10971" s="4"/>
    </row>
    <row r="10972">
      <c r="B10972" s="4"/>
    </row>
    <row r="10973">
      <c r="B10973" s="4"/>
    </row>
    <row r="10974">
      <c r="B10974" s="4"/>
    </row>
    <row r="10975">
      <c r="B10975" s="4"/>
    </row>
    <row r="10976">
      <c r="B10976" s="4"/>
    </row>
    <row r="10977">
      <c r="B10977" s="4"/>
    </row>
    <row r="10978">
      <c r="B10978" s="4"/>
    </row>
    <row r="10979">
      <c r="B10979" s="4"/>
    </row>
    <row r="10980">
      <c r="B10980" s="4"/>
    </row>
    <row r="10981">
      <c r="B10981" s="4"/>
    </row>
    <row r="10982">
      <c r="B10982" s="4"/>
    </row>
    <row r="10983">
      <c r="B10983" s="4"/>
    </row>
    <row r="10984">
      <c r="B10984" s="4"/>
    </row>
    <row r="10985">
      <c r="B10985" s="4"/>
    </row>
    <row r="10986">
      <c r="B10986" s="4"/>
    </row>
    <row r="10987">
      <c r="B10987" s="4"/>
    </row>
    <row r="10988">
      <c r="B10988" s="4"/>
    </row>
    <row r="10989">
      <c r="B10989" s="4"/>
    </row>
    <row r="10990">
      <c r="B10990" s="4"/>
    </row>
    <row r="10991">
      <c r="B10991" s="4"/>
    </row>
    <row r="10992">
      <c r="B10992" s="4"/>
    </row>
    <row r="10993">
      <c r="B10993" s="4"/>
    </row>
    <row r="10994">
      <c r="B10994" s="4"/>
    </row>
    <row r="10995">
      <c r="B10995" s="4"/>
    </row>
    <row r="10996">
      <c r="B10996" s="4"/>
    </row>
    <row r="10997">
      <c r="B10997" s="4"/>
    </row>
    <row r="10998">
      <c r="B10998" s="4"/>
    </row>
    <row r="10999">
      <c r="B10999" s="4"/>
    </row>
    <row r="11000">
      <c r="B11000" s="4"/>
    </row>
    <row r="11001">
      <c r="B11001" s="4"/>
    </row>
    <row r="11002">
      <c r="B11002" s="4"/>
    </row>
    <row r="11003">
      <c r="B11003" s="4"/>
    </row>
    <row r="11004">
      <c r="B11004" s="4"/>
    </row>
    <row r="11005">
      <c r="B11005" s="4"/>
    </row>
    <row r="11006">
      <c r="B11006" s="4"/>
    </row>
    <row r="11007">
      <c r="B11007" s="4"/>
    </row>
    <row r="11008">
      <c r="B11008" s="4"/>
    </row>
    <row r="11009">
      <c r="B11009" s="4"/>
    </row>
    <row r="11010">
      <c r="B11010" s="4"/>
    </row>
    <row r="11011">
      <c r="B11011" s="4"/>
    </row>
    <row r="11012">
      <c r="B11012" s="4"/>
    </row>
    <row r="11013">
      <c r="B11013" s="4"/>
    </row>
    <row r="11014">
      <c r="B11014" s="4"/>
    </row>
    <row r="11015">
      <c r="B11015" s="4"/>
    </row>
    <row r="11016">
      <c r="B11016" s="4"/>
    </row>
    <row r="11017">
      <c r="B11017" s="4"/>
    </row>
    <row r="11018">
      <c r="B11018" s="4"/>
    </row>
    <row r="11019">
      <c r="B11019" s="4"/>
    </row>
    <row r="11020">
      <c r="B11020" s="4"/>
    </row>
    <row r="11021">
      <c r="B11021" s="4"/>
    </row>
    <row r="11022">
      <c r="B11022" s="4"/>
    </row>
    <row r="11023">
      <c r="B11023" s="4"/>
    </row>
    <row r="11024">
      <c r="B11024" s="4"/>
    </row>
    <row r="11025">
      <c r="B11025" s="4"/>
    </row>
    <row r="11026">
      <c r="B11026" s="4"/>
    </row>
    <row r="11027">
      <c r="B11027" s="4"/>
    </row>
    <row r="11028">
      <c r="B11028" s="4"/>
    </row>
    <row r="11029">
      <c r="B11029" s="4"/>
    </row>
    <row r="11030">
      <c r="B11030" s="4"/>
    </row>
    <row r="11031">
      <c r="B11031" s="4"/>
    </row>
    <row r="11032">
      <c r="B11032" s="4"/>
    </row>
    <row r="11033">
      <c r="B11033" s="4"/>
    </row>
    <row r="11034">
      <c r="B11034" s="4"/>
    </row>
    <row r="11035">
      <c r="B11035" s="4"/>
    </row>
    <row r="11036">
      <c r="B11036" s="4"/>
    </row>
    <row r="11037">
      <c r="B11037" s="4"/>
    </row>
    <row r="11038">
      <c r="B11038" s="4"/>
    </row>
    <row r="11039">
      <c r="B11039" s="4"/>
    </row>
    <row r="11040">
      <c r="B11040" s="4"/>
    </row>
    <row r="11041">
      <c r="B11041" s="4"/>
    </row>
    <row r="11042">
      <c r="B11042" s="4"/>
    </row>
    <row r="11043">
      <c r="B11043" s="4"/>
    </row>
    <row r="11044">
      <c r="B11044" s="4"/>
    </row>
    <row r="11045">
      <c r="B11045" s="4"/>
    </row>
    <row r="11046">
      <c r="B11046" s="4"/>
    </row>
    <row r="11047">
      <c r="B11047" s="4"/>
    </row>
    <row r="11048">
      <c r="B11048" s="4"/>
    </row>
    <row r="11049">
      <c r="B11049" s="4"/>
    </row>
    <row r="11050">
      <c r="B11050" s="4"/>
    </row>
    <row r="11051">
      <c r="B11051" s="4"/>
    </row>
    <row r="11052">
      <c r="B11052" s="4"/>
    </row>
    <row r="11053">
      <c r="B11053" s="4"/>
    </row>
    <row r="11054">
      <c r="B11054" s="4"/>
    </row>
    <row r="11055">
      <c r="B11055" s="4"/>
    </row>
    <row r="11056">
      <c r="B11056" s="4"/>
    </row>
    <row r="11057">
      <c r="B11057" s="4"/>
    </row>
    <row r="11058">
      <c r="B11058" s="4"/>
    </row>
    <row r="11059">
      <c r="B11059" s="4"/>
    </row>
    <row r="11060">
      <c r="B11060" s="4"/>
    </row>
    <row r="11061">
      <c r="B11061" s="4"/>
    </row>
    <row r="11062">
      <c r="B11062" s="4"/>
    </row>
    <row r="11063">
      <c r="B11063" s="4"/>
    </row>
    <row r="11064">
      <c r="B11064" s="4"/>
    </row>
    <row r="11065">
      <c r="B11065" s="4"/>
    </row>
    <row r="11066">
      <c r="B11066" s="4"/>
    </row>
    <row r="11067">
      <c r="B11067" s="4"/>
    </row>
    <row r="11068">
      <c r="B11068" s="4"/>
    </row>
    <row r="11069">
      <c r="B11069" s="4"/>
    </row>
    <row r="11070">
      <c r="B11070" s="4"/>
    </row>
    <row r="11071">
      <c r="B11071" s="4"/>
    </row>
    <row r="11072">
      <c r="B11072" s="4"/>
    </row>
    <row r="11073">
      <c r="B11073" s="4"/>
    </row>
    <row r="11074">
      <c r="B11074" s="4"/>
    </row>
    <row r="11075">
      <c r="B11075" s="4"/>
    </row>
    <row r="11076">
      <c r="B11076" s="4"/>
    </row>
    <row r="11077">
      <c r="B11077" s="4"/>
    </row>
    <row r="11078">
      <c r="B11078" s="4"/>
    </row>
    <row r="11079">
      <c r="B11079" s="4"/>
    </row>
    <row r="11080">
      <c r="B11080" s="4"/>
    </row>
    <row r="11081">
      <c r="B11081" s="4"/>
    </row>
    <row r="11082">
      <c r="B11082" s="4"/>
    </row>
    <row r="11083">
      <c r="B11083" s="4"/>
    </row>
    <row r="11084">
      <c r="B11084" s="4"/>
    </row>
    <row r="11085">
      <c r="B11085" s="4"/>
    </row>
    <row r="11086">
      <c r="B11086" s="4"/>
    </row>
    <row r="11087">
      <c r="B11087" s="4"/>
    </row>
    <row r="11088">
      <c r="B11088" s="4"/>
    </row>
    <row r="11089">
      <c r="B11089" s="4"/>
    </row>
    <row r="11090">
      <c r="B11090" s="4"/>
    </row>
    <row r="11091">
      <c r="B11091" s="4"/>
    </row>
    <row r="11092">
      <c r="B11092" s="4"/>
    </row>
    <row r="11093">
      <c r="B11093" s="4"/>
    </row>
    <row r="11094">
      <c r="B11094" s="4"/>
    </row>
    <row r="11095">
      <c r="B11095" s="4"/>
    </row>
    <row r="11096">
      <c r="B11096" s="4"/>
    </row>
    <row r="11097">
      <c r="B11097" s="4"/>
    </row>
    <row r="11098">
      <c r="B11098" s="4"/>
    </row>
    <row r="11099">
      <c r="B11099" s="4"/>
    </row>
    <row r="11100">
      <c r="B11100" s="4"/>
    </row>
    <row r="11101">
      <c r="B11101" s="4"/>
    </row>
    <row r="11102">
      <c r="B11102" s="4"/>
    </row>
    <row r="11103">
      <c r="B11103" s="4"/>
    </row>
    <row r="11104">
      <c r="B11104" s="4"/>
    </row>
    <row r="11105">
      <c r="B11105" s="4"/>
    </row>
    <row r="11106">
      <c r="B11106" s="4"/>
    </row>
    <row r="11107">
      <c r="B11107" s="4"/>
    </row>
    <row r="11108">
      <c r="B11108" s="4"/>
    </row>
    <row r="11109">
      <c r="B11109" s="4"/>
    </row>
    <row r="11110">
      <c r="B11110" s="4"/>
    </row>
    <row r="11111">
      <c r="B11111" s="4"/>
    </row>
    <row r="11112">
      <c r="B11112" s="4"/>
    </row>
    <row r="11113">
      <c r="B11113" s="4"/>
    </row>
    <row r="11114">
      <c r="B11114" s="4"/>
    </row>
    <row r="11115">
      <c r="B11115" s="4"/>
    </row>
    <row r="11116">
      <c r="B11116" s="4"/>
    </row>
    <row r="11117">
      <c r="B11117" s="4"/>
    </row>
    <row r="11118">
      <c r="B11118" s="4"/>
    </row>
    <row r="11119">
      <c r="B11119" s="4"/>
    </row>
    <row r="11120">
      <c r="B11120" s="4"/>
    </row>
    <row r="11121">
      <c r="B11121" s="4"/>
    </row>
    <row r="11122">
      <c r="B11122" s="4"/>
    </row>
    <row r="11123">
      <c r="B11123" s="4"/>
    </row>
    <row r="11124">
      <c r="B11124" s="4"/>
    </row>
    <row r="11125">
      <c r="B11125" s="4"/>
    </row>
    <row r="11126">
      <c r="B11126" s="4"/>
    </row>
    <row r="11127">
      <c r="B11127" s="4"/>
    </row>
    <row r="11128">
      <c r="B11128" s="4"/>
    </row>
    <row r="11129">
      <c r="B11129" s="4"/>
    </row>
    <row r="11130">
      <c r="B11130" s="4"/>
    </row>
    <row r="11131">
      <c r="B11131" s="4"/>
    </row>
    <row r="11132">
      <c r="B11132" s="4"/>
    </row>
    <row r="11133">
      <c r="B11133" s="4"/>
    </row>
    <row r="11134">
      <c r="B11134" s="4"/>
    </row>
    <row r="11135">
      <c r="B11135" s="4"/>
    </row>
    <row r="11136">
      <c r="B11136" s="4"/>
    </row>
    <row r="11137">
      <c r="B11137" s="4"/>
    </row>
    <row r="11138">
      <c r="B11138" s="4"/>
    </row>
    <row r="11139">
      <c r="B11139" s="4"/>
    </row>
    <row r="11140">
      <c r="B11140" s="4"/>
    </row>
    <row r="11141">
      <c r="B11141" s="4"/>
    </row>
    <row r="11142">
      <c r="B11142" s="4"/>
    </row>
    <row r="11143">
      <c r="B11143" s="4"/>
    </row>
    <row r="11144">
      <c r="B11144" s="4"/>
    </row>
    <row r="11145">
      <c r="B11145" s="4"/>
    </row>
    <row r="11146">
      <c r="B11146" s="4"/>
    </row>
    <row r="11147">
      <c r="B11147" s="4"/>
    </row>
    <row r="11148">
      <c r="B11148" s="4"/>
    </row>
    <row r="11149">
      <c r="B11149" s="4"/>
    </row>
    <row r="11150">
      <c r="B11150" s="4"/>
    </row>
    <row r="11151">
      <c r="B11151" s="4"/>
    </row>
    <row r="11152">
      <c r="B11152" s="4"/>
    </row>
    <row r="11153">
      <c r="B11153" s="4"/>
    </row>
    <row r="11154">
      <c r="B11154" s="4"/>
    </row>
    <row r="11155">
      <c r="B11155" s="4"/>
    </row>
    <row r="11156">
      <c r="B11156" s="4"/>
    </row>
    <row r="11157">
      <c r="B11157" s="4"/>
    </row>
    <row r="11158">
      <c r="B11158" s="4"/>
    </row>
    <row r="11159">
      <c r="B11159" s="4"/>
    </row>
    <row r="11160">
      <c r="B11160" s="4"/>
    </row>
    <row r="11161">
      <c r="B11161" s="4"/>
    </row>
    <row r="11162">
      <c r="B11162" s="4"/>
    </row>
    <row r="11163">
      <c r="B11163" s="4"/>
    </row>
    <row r="11164">
      <c r="B11164" s="4"/>
    </row>
    <row r="11165">
      <c r="B11165" s="4"/>
    </row>
    <row r="11166">
      <c r="B11166" s="4"/>
    </row>
    <row r="11167">
      <c r="B11167" s="4"/>
    </row>
    <row r="11168">
      <c r="B11168" s="4"/>
    </row>
    <row r="11169">
      <c r="B11169" s="4"/>
    </row>
    <row r="11170">
      <c r="B11170" s="4"/>
    </row>
    <row r="11171">
      <c r="B11171" s="4"/>
    </row>
    <row r="11172">
      <c r="B11172" s="4"/>
    </row>
    <row r="11173">
      <c r="B11173" s="4"/>
    </row>
    <row r="11174">
      <c r="B11174" s="4"/>
    </row>
    <row r="11175">
      <c r="B11175" s="4"/>
    </row>
    <row r="11176">
      <c r="B11176" s="4"/>
    </row>
    <row r="11177">
      <c r="B11177" s="4"/>
    </row>
    <row r="11178">
      <c r="B11178" s="4"/>
    </row>
    <row r="11179">
      <c r="B11179" s="4"/>
    </row>
    <row r="11180">
      <c r="B11180" s="4"/>
    </row>
    <row r="11181">
      <c r="B11181" s="4"/>
    </row>
    <row r="11182">
      <c r="B11182" s="4"/>
    </row>
    <row r="11183">
      <c r="B11183" s="4"/>
    </row>
    <row r="11184">
      <c r="B11184" s="4"/>
    </row>
    <row r="11185">
      <c r="B11185" s="4"/>
    </row>
    <row r="11186">
      <c r="B11186" s="4"/>
    </row>
    <row r="11187">
      <c r="B11187" s="4"/>
    </row>
    <row r="11188">
      <c r="B11188" s="4"/>
    </row>
    <row r="11189">
      <c r="B11189" s="4"/>
    </row>
    <row r="11190">
      <c r="B11190" s="4"/>
    </row>
    <row r="11191">
      <c r="B11191" s="4"/>
    </row>
    <row r="11192">
      <c r="B11192" s="4"/>
    </row>
    <row r="11193">
      <c r="B11193" s="4"/>
    </row>
    <row r="11194">
      <c r="B11194" s="4"/>
    </row>
    <row r="11195">
      <c r="B11195" s="4"/>
    </row>
    <row r="11196">
      <c r="B11196" s="4"/>
    </row>
    <row r="11197">
      <c r="B11197" s="4"/>
    </row>
    <row r="11198">
      <c r="B11198" s="4"/>
    </row>
    <row r="11199">
      <c r="B11199" s="4"/>
    </row>
    <row r="11200">
      <c r="B11200" s="4"/>
    </row>
    <row r="11201">
      <c r="B11201" s="4"/>
    </row>
    <row r="11202">
      <c r="B11202" s="4"/>
    </row>
    <row r="11203">
      <c r="B11203" s="4"/>
    </row>
    <row r="11204">
      <c r="B11204" s="4"/>
    </row>
    <row r="11205">
      <c r="B11205" s="4"/>
    </row>
    <row r="11206">
      <c r="B11206" s="4"/>
    </row>
    <row r="11207">
      <c r="B11207" s="4"/>
    </row>
    <row r="11208">
      <c r="B11208" s="4"/>
    </row>
    <row r="11209">
      <c r="B11209" s="4"/>
    </row>
    <row r="11210">
      <c r="B11210" s="4"/>
    </row>
    <row r="11211">
      <c r="B11211" s="4"/>
    </row>
    <row r="11212">
      <c r="B11212" s="4"/>
    </row>
    <row r="11213">
      <c r="B11213" s="4"/>
    </row>
    <row r="11214">
      <c r="B11214" s="4"/>
    </row>
    <row r="11215">
      <c r="B11215" s="4"/>
    </row>
    <row r="11216">
      <c r="B11216" s="4"/>
    </row>
    <row r="11217">
      <c r="B11217" s="4"/>
    </row>
    <row r="11218">
      <c r="B11218" s="4"/>
    </row>
    <row r="11219">
      <c r="B11219" s="4"/>
    </row>
    <row r="11220">
      <c r="B11220" s="4"/>
    </row>
    <row r="11221">
      <c r="B11221" s="4"/>
    </row>
    <row r="11222">
      <c r="B11222" s="4"/>
    </row>
    <row r="11223">
      <c r="B11223" s="4"/>
    </row>
    <row r="11224">
      <c r="B11224" s="4"/>
    </row>
    <row r="11225">
      <c r="B11225" s="4"/>
    </row>
    <row r="11226">
      <c r="B11226" s="4"/>
    </row>
    <row r="11227">
      <c r="B11227" s="4"/>
    </row>
    <row r="11228">
      <c r="B11228" s="4"/>
    </row>
    <row r="11229">
      <c r="B11229" s="4"/>
    </row>
    <row r="11230">
      <c r="B11230" s="4"/>
    </row>
    <row r="11231">
      <c r="B11231" s="4"/>
    </row>
    <row r="11232">
      <c r="B11232" s="4"/>
    </row>
    <row r="11233">
      <c r="B11233" s="4"/>
    </row>
    <row r="11234">
      <c r="B11234" s="4"/>
    </row>
    <row r="11235">
      <c r="B11235" s="4"/>
    </row>
    <row r="11236">
      <c r="B11236" s="4"/>
    </row>
    <row r="11237">
      <c r="B11237" s="4"/>
    </row>
    <row r="11238">
      <c r="B11238" s="4"/>
    </row>
    <row r="11239">
      <c r="B11239" s="4"/>
    </row>
    <row r="11240">
      <c r="B11240" s="4"/>
    </row>
    <row r="11241">
      <c r="B11241" s="4"/>
    </row>
    <row r="11242">
      <c r="B11242" s="4"/>
    </row>
    <row r="11243">
      <c r="B11243" s="4"/>
    </row>
    <row r="11244">
      <c r="B11244" s="4"/>
    </row>
    <row r="11245">
      <c r="B11245" s="4"/>
    </row>
    <row r="11246">
      <c r="B11246" s="4"/>
    </row>
    <row r="11247">
      <c r="B11247" s="4"/>
    </row>
    <row r="11248">
      <c r="B11248" s="4"/>
    </row>
    <row r="11249">
      <c r="B11249" s="4"/>
    </row>
    <row r="11250">
      <c r="B11250" s="4"/>
    </row>
    <row r="11251">
      <c r="B11251" s="4"/>
    </row>
    <row r="11252">
      <c r="B11252" s="4"/>
    </row>
    <row r="11253">
      <c r="B11253" s="4"/>
    </row>
    <row r="11254">
      <c r="B11254" s="4"/>
    </row>
    <row r="11255">
      <c r="B11255" s="4"/>
    </row>
    <row r="11256">
      <c r="B11256" s="4"/>
    </row>
    <row r="11257">
      <c r="B11257" s="4"/>
    </row>
    <row r="11258">
      <c r="B11258" s="4"/>
    </row>
    <row r="11259">
      <c r="B11259" s="4"/>
    </row>
    <row r="11260">
      <c r="B11260" s="4"/>
    </row>
    <row r="11261">
      <c r="B11261" s="4"/>
    </row>
    <row r="11262">
      <c r="B11262" s="4"/>
    </row>
    <row r="11263">
      <c r="B11263" s="4"/>
    </row>
    <row r="11264">
      <c r="B11264" s="4"/>
    </row>
    <row r="11265">
      <c r="B11265" s="4"/>
    </row>
    <row r="11266">
      <c r="B11266" s="4"/>
    </row>
    <row r="11267">
      <c r="B11267" s="4"/>
    </row>
    <row r="11268">
      <c r="B11268" s="4"/>
    </row>
    <row r="11269">
      <c r="B11269" s="4"/>
    </row>
    <row r="11270">
      <c r="B11270" s="4"/>
    </row>
    <row r="11271">
      <c r="B11271" s="4"/>
    </row>
    <row r="11272">
      <c r="B11272" s="4"/>
    </row>
    <row r="11273">
      <c r="B11273" s="4"/>
    </row>
    <row r="11274">
      <c r="B11274" s="4"/>
    </row>
    <row r="11275">
      <c r="B11275" s="4"/>
    </row>
    <row r="11276">
      <c r="B11276" s="4"/>
    </row>
    <row r="11277">
      <c r="B11277" s="4"/>
    </row>
    <row r="11278">
      <c r="B11278" s="4"/>
    </row>
    <row r="11279">
      <c r="B11279" s="4"/>
    </row>
    <row r="11280">
      <c r="B11280" s="4"/>
    </row>
    <row r="11281">
      <c r="B11281" s="4"/>
    </row>
    <row r="11282">
      <c r="B11282" s="4"/>
    </row>
    <row r="11283">
      <c r="B11283" s="4"/>
    </row>
    <row r="11284">
      <c r="B11284" s="4"/>
    </row>
    <row r="11285">
      <c r="B11285" s="4"/>
    </row>
    <row r="11286">
      <c r="B11286" s="4"/>
    </row>
    <row r="11287">
      <c r="B11287" s="4"/>
    </row>
    <row r="11288">
      <c r="B11288" s="4"/>
    </row>
    <row r="11289">
      <c r="B11289" s="4"/>
    </row>
    <row r="11290">
      <c r="B11290" s="4"/>
    </row>
    <row r="11291">
      <c r="B11291" s="4"/>
    </row>
    <row r="11292">
      <c r="B11292" s="4"/>
    </row>
    <row r="11293">
      <c r="B11293" s="4"/>
    </row>
    <row r="11294">
      <c r="B11294" s="4"/>
    </row>
    <row r="11295">
      <c r="B11295" s="4"/>
    </row>
    <row r="11296">
      <c r="B11296" s="4"/>
    </row>
    <row r="11297">
      <c r="B11297" s="4"/>
    </row>
    <row r="11298">
      <c r="B11298" s="4"/>
    </row>
    <row r="11299">
      <c r="B11299" s="4"/>
    </row>
    <row r="11300">
      <c r="B11300" s="4"/>
    </row>
    <row r="11301">
      <c r="B11301" s="4"/>
    </row>
    <row r="11302">
      <c r="B11302" s="4"/>
    </row>
    <row r="11303">
      <c r="B11303" s="4"/>
    </row>
    <row r="11304">
      <c r="B11304" s="4"/>
    </row>
    <row r="11305">
      <c r="B11305" s="4"/>
    </row>
    <row r="11306">
      <c r="B11306" s="4"/>
    </row>
    <row r="11307">
      <c r="B11307" s="4"/>
    </row>
    <row r="11308">
      <c r="B11308" s="4"/>
    </row>
    <row r="11309">
      <c r="B11309" s="4"/>
    </row>
    <row r="11310">
      <c r="B11310" s="4"/>
    </row>
    <row r="11311">
      <c r="B11311" s="4"/>
    </row>
    <row r="11312">
      <c r="B11312" s="4"/>
    </row>
    <row r="11313">
      <c r="B11313" s="4"/>
    </row>
    <row r="11314">
      <c r="B11314" s="4"/>
    </row>
    <row r="11315">
      <c r="B11315" s="4"/>
    </row>
    <row r="11316">
      <c r="B11316" s="4"/>
    </row>
    <row r="11317">
      <c r="B11317" s="4"/>
    </row>
    <row r="11318">
      <c r="B11318" s="4"/>
    </row>
    <row r="11319">
      <c r="B11319" s="4"/>
    </row>
    <row r="11320">
      <c r="B11320" s="4"/>
    </row>
    <row r="11321">
      <c r="B11321" s="4"/>
    </row>
    <row r="11322">
      <c r="B11322" s="4"/>
    </row>
    <row r="11323">
      <c r="B11323" s="4"/>
    </row>
    <row r="11324">
      <c r="B11324" s="4"/>
    </row>
    <row r="11325">
      <c r="B11325" s="4"/>
    </row>
    <row r="11326">
      <c r="B11326" s="4"/>
    </row>
    <row r="11327">
      <c r="B11327" s="4"/>
    </row>
    <row r="11328">
      <c r="B11328" s="4"/>
    </row>
    <row r="11329">
      <c r="B11329" s="4"/>
    </row>
    <row r="11330">
      <c r="B11330" s="4"/>
    </row>
    <row r="11331">
      <c r="B11331" s="4"/>
    </row>
    <row r="11332">
      <c r="B11332" s="4"/>
    </row>
    <row r="11333">
      <c r="B11333" s="4"/>
    </row>
    <row r="11334">
      <c r="B11334" s="4"/>
    </row>
    <row r="11335">
      <c r="B11335" s="4"/>
    </row>
    <row r="11336">
      <c r="B11336" s="4"/>
    </row>
    <row r="11337">
      <c r="B11337" s="4"/>
    </row>
    <row r="11338">
      <c r="B11338" s="4"/>
    </row>
    <row r="11339">
      <c r="B11339" s="4"/>
    </row>
    <row r="11340">
      <c r="B11340" s="4"/>
    </row>
    <row r="11341">
      <c r="B11341" s="4"/>
    </row>
    <row r="11342">
      <c r="B11342" s="4"/>
    </row>
    <row r="11343">
      <c r="B11343" s="4"/>
    </row>
    <row r="11344">
      <c r="B11344" s="4"/>
    </row>
    <row r="11345">
      <c r="B11345" s="4"/>
    </row>
    <row r="11346">
      <c r="B11346" s="4"/>
    </row>
    <row r="11347">
      <c r="B11347" s="4"/>
    </row>
    <row r="11348">
      <c r="B11348" s="4"/>
    </row>
    <row r="11349">
      <c r="B11349" s="4"/>
    </row>
    <row r="11350">
      <c r="B11350" s="4"/>
    </row>
    <row r="11351">
      <c r="B11351" s="4"/>
    </row>
    <row r="11352">
      <c r="B11352" s="4"/>
    </row>
    <row r="11353">
      <c r="B11353" s="4"/>
    </row>
    <row r="11354">
      <c r="B11354" s="4"/>
    </row>
    <row r="11355">
      <c r="B11355" s="4"/>
    </row>
    <row r="11356">
      <c r="B11356" s="4"/>
    </row>
    <row r="11357">
      <c r="B11357" s="4"/>
    </row>
    <row r="11358">
      <c r="B11358" s="4"/>
    </row>
    <row r="11359">
      <c r="B11359" s="4"/>
    </row>
    <row r="11360">
      <c r="B11360" s="4"/>
    </row>
    <row r="11361">
      <c r="B11361" s="4"/>
    </row>
    <row r="11362">
      <c r="B11362" s="4"/>
    </row>
    <row r="11363">
      <c r="B11363" s="4"/>
    </row>
    <row r="11364">
      <c r="B11364" s="4"/>
    </row>
    <row r="11365">
      <c r="B11365" s="4"/>
    </row>
    <row r="11366">
      <c r="B11366" s="4"/>
    </row>
    <row r="11367">
      <c r="B11367" s="4"/>
    </row>
    <row r="11368">
      <c r="B11368" s="4"/>
    </row>
    <row r="11369">
      <c r="B11369" s="4"/>
    </row>
    <row r="11370">
      <c r="B11370" s="4"/>
    </row>
    <row r="11371">
      <c r="B11371" s="4"/>
    </row>
    <row r="11372">
      <c r="B11372" s="4"/>
    </row>
    <row r="11373">
      <c r="B11373" s="4"/>
    </row>
    <row r="11374">
      <c r="B11374" s="4"/>
    </row>
    <row r="11375">
      <c r="B11375" s="4"/>
    </row>
    <row r="11376">
      <c r="B11376" s="4"/>
    </row>
    <row r="11377">
      <c r="B11377" s="4"/>
    </row>
    <row r="11378">
      <c r="B11378" s="4"/>
    </row>
    <row r="11379">
      <c r="B11379" s="4"/>
    </row>
    <row r="11380">
      <c r="B11380" s="4"/>
    </row>
    <row r="11381">
      <c r="B11381" s="4"/>
    </row>
    <row r="11382">
      <c r="B11382" s="4"/>
    </row>
    <row r="11383">
      <c r="B11383" s="4"/>
    </row>
    <row r="11384">
      <c r="B11384" s="4"/>
    </row>
    <row r="11385">
      <c r="B11385" s="4"/>
    </row>
    <row r="11386">
      <c r="B11386" s="4"/>
    </row>
    <row r="11387">
      <c r="B11387" s="4"/>
    </row>
    <row r="11388">
      <c r="B11388" s="4"/>
    </row>
    <row r="11389">
      <c r="B11389" s="4"/>
    </row>
    <row r="11390">
      <c r="B11390" s="4"/>
    </row>
    <row r="11391">
      <c r="B11391" s="4"/>
    </row>
    <row r="11392">
      <c r="B11392" s="4"/>
    </row>
    <row r="11393">
      <c r="B11393" s="4"/>
    </row>
    <row r="11394">
      <c r="B11394" s="4"/>
    </row>
    <row r="11395">
      <c r="B11395" s="4"/>
    </row>
    <row r="11396">
      <c r="B11396" s="4"/>
    </row>
    <row r="11397">
      <c r="B11397" s="4"/>
    </row>
    <row r="11398">
      <c r="B11398" s="4"/>
    </row>
    <row r="11399">
      <c r="B11399" s="4"/>
    </row>
    <row r="11400">
      <c r="B11400" s="4"/>
    </row>
    <row r="11401">
      <c r="B11401" s="4"/>
    </row>
    <row r="11402">
      <c r="B11402" s="4"/>
    </row>
    <row r="11403">
      <c r="B11403" s="4"/>
    </row>
    <row r="11404">
      <c r="B11404" s="4"/>
    </row>
    <row r="11405">
      <c r="B11405" s="4"/>
    </row>
    <row r="11406">
      <c r="B11406" s="4"/>
    </row>
    <row r="11407">
      <c r="B11407" s="4"/>
    </row>
    <row r="11408">
      <c r="B11408" s="4"/>
    </row>
    <row r="11409">
      <c r="B11409" s="4"/>
    </row>
    <row r="11410">
      <c r="B11410" s="4"/>
    </row>
    <row r="11411">
      <c r="B11411" s="4"/>
    </row>
    <row r="11412">
      <c r="B11412" s="4"/>
    </row>
    <row r="11413">
      <c r="B11413" s="4"/>
    </row>
    <row r="11414">
      <c r="B11414" s="4"/>
    </row>
    <row r="11415">
      <c r="B11415" s="4"/>
    </row>
    <row r="11416">
      <c r="B11416" s="4"/>
    </row>
    <row r="11417">
      <c r="B11417" s="4"/>
    </row>
    <row r="11418">
      <c r="B11418" s="4"/>
    </row>
    <row r="11419">
      <c r="B11419" s="4"/>
    </row>
    <row r="11420">
      <c r="B11420" s="4"/>
    </row>
    <row r="11421">
      <c r="B11421" s="4"/>
    </row>
    <row r="11422">
      <c r="B11422" s="4"/>
    </row>
    <row r="11423">
      <c r="B11423" s="4"/>
    </row>
    <row r="11424">
      <c r="B11424" s="4"/>
    </row>
    <row r="11425">
      <c r="B11425" s="4"/>
    </row>
    <row r="11426">
      <c r="B11426" s="4"/>
    </row>
    <row r="11427">
      <c r="B11427" s="4"/>
    </row>
    <row r="11428">
      <c r="B11428" s="4"/>
    </row>
    <row r="11429">
      <c r="B11429" s="4"/>
    </row>
    <row r="11430">
      <c r="B11430" s="4"/>
    </row>
    <row r="11431">
      <c r="B11431" s="4"/>
    </row>
    <row r="11432">
      <c r="B11432" s="4"/>
    </row>
    <row r="11433">
      <c r="B11433" s="4"/>
    </row>
    <row r="11434">
      <c r="B11434" s="4"/>
    </row>
    <row r="11435">
      <c r="B11435" s="4"/>
    </row>
    <row r="11436">
      <c r="B11436" s="4"/>
    </row>
    <row r="11437">
      <c r="B11437" s="4"/>
    </row>
    <row r="11438">
      <c r="B11438" s="4"/>
    </row>
    <row r="11439">
      <c r="B11439" s="4"/>
    </row>
    <row r="11440">
      <c r="B11440" s="4"/>
    </row>
    <row r="11441">
      <c r="B11441" s="4"/>
    </row>
    <row r="11442">
      <c r="B11442" s="4"/>
    </row>
    <row r="11443">
      <c r="B11443" s="4"/>
    </row>
    <row r="11444">
      <c r="B11444" s="4"/>
    </row>
    <row r="11445">
      <c r="B11445" s="4"/>
    </row>
    <row r="11446">
      <c r="B11446" s="4"/>
    </row>
    <row r="11447">
      <c r="B11447" s="4"/>
    </row>
    <row r="11448">
      <c r="B11448" s="4"/>
    </row>
    <row r="11449">
      <c r="B11449" s="4"/>
    </row>
    <row r="11450">
      <c r="B11450" s="4"/>
    </row>
    <row r="11451">
      <c r="B11451" s="4"/>
    </row>
    <row r="11452">
      <c r="B11452" s="4"/>
    </row>
    <row r="11453">
      <c r="B11453" s="4"/>
    </row>
    <row r="11454">
      <c r="B11454" s="4"/>
    </row>
    <row r="11455">
      <c r="B11455" s="4"/>
    </row>
    <row r="11456">
      <c r="B11456" s="4"/>
    </row>
    <row r="11457">
      <c r="B11457" s="4"/>
    </row>
    <row r="11458">
      <c r="B11458" s="4"/>
    </row>
    <row r="11459">
      <c r="B11459" s="4"/>
    </row>
    <row r="11460">
      <c r="B11460" s="4"/>
    </row>
    <row r="11461">
      <c r="B11461" s="4"/>
    </row>
    <row r="11462">
      <c r="B11462" s="4"/>
    </row>
    <row r="11463">
      <c r="B11463" s="4"/>
    </row>
    <row r="11464">
      <c r="B11464" s="4"/>
    </row>
    <row r="11465">
      <c r="B11465" s="4"/>
    </row>
    <row r="11466">
      <c r="B11466" s="4"/>
    </row>
    <row r="11467">
      <c r="B11467" s="4"/>
    </row>
    <row r="11468">
      <c r="B11468" s="4"/>
    </row>
    <row r="11469">
      <c r="B11469" s="4"/>
    </row>
    <row r="11470">
      <c r="B11470" s="4"/>
    </row>
    <row r="11471">
      <c r="B11471" s="4"/>
    </row>
    <row r="11472">
      <c r="B11472" s="4"/>
    </row>
    <row r="11473">
      <c r="B11473" s="4"/>
    </row>
    <row r="11474">
      <c r="B11474" s="4"/>
    </row>
    <row r="11475">
      <c r="B11475" s="4"/>
    </row>
    <row r="11476">
      <c r="B11476" s="4"/>
    </row>
    <row r="11477">
      <c r="B11477" s="4"/>
    </row>
    <row r="11478">
      <c r="B11478" s="4"/>
    </row>
    <row r="11479">
      <c r="B11479" s="4"/>
    </row>
    <row r="11480">
      <c r="B11480" s="4"/>
    </row>
    <row r="11481">
      <c r="B11481" s="4"/>
    </row>
    <row r="11482">
      <c r="B11482" s="4"/>
    </row>
    <row r="11483">
      <c r="B11483" s="4"/>
    </row>
    <row r="11484">
      <c r="B11484" s="4"/>
    </row>
    <row r="11485">
      <c r="B11485" s="4"/>
    </row>
    <row r="11486">
      <c r="B11486" s="4"/>
    </row>
    <row r="11487">
      <c r="B11487" s="4"/>
    </row>
    <row r="11488">
      <c r="B11488" s="4"/>
    </row>
    <row r="11489">
      <c r="B11489" s="4"/>
    </row>
    <row r="11490">
      <c r="B11490" s="4"/>
    </row>
    <row r="11491">
      <c r="B11491" s="4"/>
    </row>
    <row r="11492">
      <c r="B11492" s="4"/>
    </row>
    <row r="11493">
      <c r="B11493" s="4"/>
    </row>
    <row r="11494">
      <c r="B11494" s="4"/>
    </row>
    <row r="11495">
      <c r="B11495" s="4"/>
    </row>
    <row r="11496">
      <c r="B11496" s="4"/>
    </row>
    <row r="11497">
      <c r="B11497" s="4"/>
    </row>
    <row r="11498">
      <c r="B11498" s="4"/>
    </row>
    <row r="11499">
      <c r="B11499" s="4"/>
    </row>
    <row r="11500">
      <c r="B11500" s="4"/>
    </row>
    <row r="11501">
      <c r="B11501" s="4"/>
    </row>
    <row r="11502">
      <c r="B11502" s="4"/>
    </row>
    <row r="11503">
      <c r="B11503" s="4"/>
    </row>
    <row r="11504">
      <c r="B11504" s="4"/>
    </row>
    <row r="11505">
      <c r="B11505" s="4"/>
    </row>
    <row r="11506">
      <c r="B11506" s="4"/>
    </row>
    <row r="11507">
      <c r="B11507" s="4"/>
    </row>
    <row r="11508">
      <c r="B11508" s="4"/>
    </row>
    <row r="11509">
      <c r="B11509" s="4"/>
    </row>
    <row r="11510">
      <c r="B11510" s="4"/>
    </row>
    <row r="11511">
      <c r="B11511" s="4"/>
    </row>
    <row r="11512">
      <c r="B11512" s="4"/>
    </row>
    <row r="11513">
      <c r="B11513" s="4"/>
    </row>
    <row r="11514">
      <c r="B11514" s="4"/>
    </row>
    <row r="11515">
      <c r="B11515" s="4"/>
    </row>
    <row r="11516">
      <c r="B11516" s="4"/>
    </row>
    <row r="11517">
      <c r="B11517" s="4"/>
    </row>
    <row r="11518">
      <c r="B11518" s="4"/>
    </row>
    <row r="11519">
      <c r="B11519" s="4"/>
    </row>
    <row r="11520">
      <c r="B11520" s="4"/>
    </row>
    <row r="11521">
      <c r="B11521" s="4"/>
    </row>
    <row r="11522">
      <c r="B11522" s="4"/>
    </row>
    <row r="11523">
      <c r="B11523" s="4"/>
    </row>
    <row r="11524">
      <c r="B11524" s="4"/>
    </row>
    <row r="11525">
      <c r="B11525" s="4"/>
    </row>
    <row r="11526">
      <c r="B11526" s="4"/>
    </row>
    <row r="11527">
      <c r="B11527" s="4"/>
    </row>
    <row r="11528">
      <c r="B11528" s="4"/>
    </row>
    <row r="11529">
      <c r="B11529" s="4"/>
    </row>
    <row r="11530">
      <c r="B11530" s="4"/>
    </row>
    <row r="11531">
      <c r="B11531" s="4"/>
    </row>
    <row r="11532">
      <c r="B11532" s="4"/>
    </row>
    <row r="11533">
      <c r="B11533" s="4"/>
    </row>
    <row r="11534">
      <c r="B11534" s="4"/>
    </row>
    <row r="11535">
      <c r="B11535" s="4"/>
    </row>
    <row r="11536">
      <c r="B11536" s="4"/>
    </row>
    <row r="11537">
      <c r="B11537" s="4"/>
    </row>
    <row r="11538">
      <c r="B11538" s="4"/>
    </row>
    <row r="11539">
      <c r="B11539" s="4"/>
    </row>
    <row r="11540">
      <c r="B11540" s="4"/>
    </row>
    <row r="11541">
      <c r="B11541" s="4"/>
    </row>
    <row r="11542">
      <c r="B11542" s="4"/>
    </row>
    <row r="11543">
      <c r="B11543" s="4"/>
    </row>
    <row r="11544">
      <c r="B11544" s="4"/>
    </row>
    <row r="11545">
      <c r="B11545" s="4"/>
    </row>
    <row r="11546">
      <c r="B11546" s="4"/>
    </row>
    <row r="11547">
      <c r="B11547" s="4"/>
    </row>
    <row r="11548">
      <c r="B11548" s="4"/>
    </row>
    <row r="11549">
      <c r="B11549" s="4"/>
    </row>
    <row r="11550">
      <c r="B11550" s="4"/>
    </row>
    <row r="11551">
      <c r="B11551" s="4"/>
    </row>
    <row r="11552">
      <c r="B11552" s="4"/>
    </row>
    <row r="11553">
      <c r="B11553" s="4"/>
    </row>
    <row r="11554">
      <c r="B11554" s="4"/>
    </row>
    <row r="11555">
      <c r="B11555" s="4"/>
    </row>
    <row r="11556">
      <c r="B11556" s="4"/>
    </row>
    <row r="11557">
      <c r="B11557" s="4"/>
    </row>
    <row r="11558">
      <c r="B11558" s="4"/>
    </row>
    <row r="11559">
      <c r="B11559" s="4"/>
    </row>
    <row r="11560">
      <c r="B11560" s="4"/>
    </row>
    <row r="11561">
      <c r="B11561" s="4"/>
    </row>
    <row r="11562">
      <c r="B11562" s="4"/>
    </row>
    <row r="11563">
      <c r="B11563" s="4"/>
    </row>
    <row r="11564">
      <c r="B11564" s="4"/>
    </row>
    <row r="11565">
      <c r="B11565" s="4"/>
    </row>
    <row r="11566">
      <c r="B11566" s="4"/>
    </row>
    <row r="11567">
      <c r="B11567" s="4"/>
    </row>
    <row r="11568">
      <c r="B11568" s="4"/>
    </row>
    <row r="11569">
      <c r="B11569" s="4"/>
    </row>
    <row r="11570">
      <c r="B11570" s="4"/>
    </row>
    <row r="11571">
      <c r="B11571" s="4"/>
    </row>
    <row r="11572">
      <c r="B11572" s="4"/>
    </row>
    <row r="11573">
      <c r="B11573" s="4"/>
    </row>
    <row r="11574">
      <c r="B11574" s="4"/>
    </row>
    <row r="11575">
      <c r="B11575" s="4"/>
    </row>
    <row r="11576">
      <c r="B11576" s="4"/>
    </row>
    <row r="11577">
      <c r="B11577" s="4"/>
    </row>
    <row r="11578">
      <c r="B11578" s="4"/>
    </row>
    <row r="11579">
      <c r="B11579" s="4"/>
    </row>
    <row r="11580">
      <c r="B11580" s="4"/>
    </row>
    <row r="11581">
      <c r="B11581" s="4"/>
    </row>
    <row r="11582">
      <c r="B11582" s="4"/>
    </row>
    <row r="11583">
      <c r="B11583" s="4"/>
    </row>
    <row r="11584">
      <c r="B11584" s="4"/>
    </row>
    <row r="11585">
      <c r="B11585" s="4"/>
    </row>
    <row r="11586">
      <c r="B11586" s="4"/>
    </row>
    <row r="11587">
      <c r="B11587" s="4"/>
    </row>
    <row r="11588">
      <c r="B11588" s="4"/>
    </row>
    <row r="11589">
      <c r="B11589" s="4"/>
    </row>
    <row r="11590">
      <c r="B11590" s="4"/>
    </row>
    <row r="11591">
      <c r="B11591" s="4"/>
    </row>
    <row r="11592">
      <c r="B11592" s="4"/>
    </row>
    <row r="11593">
      <c r="B11593" s="4"/>
    </row>
    <row r="11594">
      <c r="B11594" s="4"/>
    </row>
    <row r="11595">
      <c r="B11595" s="4"/>
    </row>
    <row r="11596">
      <c r="B11596" s="4"/>
    </row>
    <row r="11597">
      <c r="B11597" s="4"/>
    </row>
    <row r="11598">
      <c r="B11598" s="4"/>
    </row>
    <row r="11599">
      <c r="B11599" s="4"/>
    </row>
    <row r="11600">
      <c r="B11600" s="4"/>
    </row>
    <row r="11601">
      <c r="B11601" s="4"/>
    </row>
    <row r="11602">
      <c r="B11602" s="4"/>
    </row>
    <row r="11603">
      <c r="B11603" s="4"/>
    </row>
    <row r="11604">
      <c r="B11604" s="4"/>
    </row>
    <row r="11605">
      <c r="B11605" s="4"/>
    </row>
    <row r="11606">
      <c r="B11606" s="4"/>
    </row>
    <row r="11607">
      <c r="B11607" s="4"/>
    </row>
    <row r="11608">
      <c r="B11608" s="4"/>
    </row>
    <row r="11609">
      <c r="B11609" s="4"/>
    </row>
    <row r="11610">
      <c r="B11610" s="4"/>
    </row>
    <row r="11611">
      <c r="B11611" s="4"/>
    </row>
    <row r="11612">
      <c r="B11612" s="4"/>
    </row>
    <row r="11613">
      <c r="B11613" s="4"/>
    </row>
    <row r="11614">
      <c r="B11614" s="4"/>
    </row>
    <row r="11615">
      <c r="B11615" s="4"/>
    </row>
    <row r="11616">
      <c r="B11616" s="4"/>
    </row>
    <row r="11617">
      <c r="B11617" s="4"/>
    </row>
    <row r="11618">
      <c r="B11618" s="4"/>
    </row>
    <row r="11619">
      <c r="B11619" s="4"/>
    </row>
    <row r="11620">
      <c r="B11620" s="4"/>
    </row>
    <row r="11621">
      <c r="B11621" s="4"/>
    </row>
    <row r="11622">
      <c r="B11622" s="4"/>
    </row>
    <row r="11623">
      <c r="B11623" s="4"/>
    </row>
    <row r="11624">
      <c r="B11624" s="4"/>
    </row>
    <row r="11625">
      <c r="B11625" s="4"/>
    </row>
    <row r="11626">
      <c r="B11626" s="4"/>
    </row>
    <row r="11627">
      <c r="B11627" s="4"/>
    </row>
    <row r="11628">
      <c r="B11628" s="4"/>
    </row>
    <row r="11629">
      <c r="B11629" s="4"/>
    </row>
    <row r="11630">
      <c r="B11630" s="4"/>
    </row>
    <row r="11631">
      <c r="B11631" s="4"/>
    </row>
    <row r="11632">
      <c r="B11632" s="4"/>
    </row>
    <row r="11633">
      <c r="B11633" s="4"/>
    </row>
    <row r="11634">
      <c r="B11634" s="4"/>
    </row>
    <row r="11635">
      <c r="B11635" s="4"/>
    </row>
    <row r="11636">
      <c r="B11636" s="4"/>
    </row>
    <row r="11637">
      <c r="B11637" s="4"/>
    </row>
    <row r="11638">
      <c r="B11638" s="4"/>
    </row>
    <row r="11639">
      <c r="B11639" s="4"/>
    </row>
    <row r="11640">
      <c r="B11640" s="4"/>
    </row>
    <row r="11641">
      <c r="B11641" s="4"/>
    </row>
    <row r="11642">
      <c r="B11642" s="4"/>
    </row>
    <row r="11643">
      <c r="B11643" s="4"/>
    </row>
    <row r="11644">
      <c r="B11644" s="4"/>
    </row>
    <row r="11645">
      <c r="B11645" s="4"/>
    </row>
    <row r="11646">
      <c r="B11646" s="4"/>
    </row>
    <row r="11647">
      <c r="B11647" s="4"/>
    </row>
    <row r="11648">
      <c r="B11648" s="4"/>
    </row>
    <row r="11649">
      <c r="B11649" s="4"/>
    </row>
    <row r="11650">
      <c r="B11650" s="4"/>
    </row>
    <row r="11651">
      <c r="B11651" s="4"/>
    </row>
    <row r="11652">
      <c r="B11652" s="4"/>
    </row>
    <row r="11653">
      <c r="B11653" s="4"/>
    </row>
    <row r="11654">
      <c r="B11654" s="4"/>
    </row>
    <row r="11655">
      <c r="B11655" s="4"/>
    </row>
    <row r="11656">
      <c r="B11656" s="4"/>
    </row>
    <row r="11657">
      <c r="B11657" s="4"/>
    </row>
    <row r="11658">
      <c r="B11658" s="4"/>
    </row>
    <row r="11659">
      <c r="B11659" s="4"/>
    </row>
    <row r="11660">
      <c r="B11660" s="4"/>
    </row>
    <row r="11661">
      <c r="B11661" s="4"/>
    </row>
    <row r="11662">
      <c r="B11662" s="4"/>
    </row>
    <row r="11663">
      <c r="B11663" s="4"/>
    </row>
    <row r="11664">
      <c r="B11664" s="4"/>
    </row>
    <row r="11665">
      <c r="B11665" s="4"/>
    </row>
    <row r="11666">
      <c r="B11666" s="4"/>
    </row>
    <row r="11667">
      <c r="B11667" s="4"/>
    </row>
    <row r="11668">
      <c r="B11668" s="4"/>
    </row>
    <row r="11669">
      <c r="B11669" s="4"/>
    </row>
    <row r="11670">
      <c r="B11670" s="4"/>
    </row>
    <row r="11671">
      <c r="B11671" s="4"/>
    </row>
    <row r="11672">
      <c r="B11672" s="4"/>
    </row>
    <row r="11673">
      <c r="B11673" s="4"/>
    </row>
    <row r="11674">
      <c r="B11674" s="4"/>
    </row>
    <row r="11675">
      <c r="B11675" s="4"/>
    </row>
    <row r="11676">
      <c r="B11676" s="4"/>
    </row>
    <row r="11677">
      <c r="B11677" s="4"/>
    </row>
    <row r="11678">
      <c r="B11678" s="4"/>
    </row>
    <row r="11679">
      <c r="B11679" s="4"/>
    </row>
    <row r="11680">
      <c r="B11680" s="4"/>
    </row>
    <row r="11681">
      <c r="B11681" s="4"/>
    </row>
    <row r="11682">
      <c r="B11682" s="4"/>
    </row>
    <row r="11683">
      <c r="B11683" s="4"/>
    </row>
    <row r="11684">
      <c r="B11684" s="4"/>
    </row>
    <row r="11685">
      <c r="B11685" s="4"/>
    </row>
    <row r="11686">
      <c r="B11686" s="4"/>
    </row>
    <row r="11687">
      <c r="B11687" s="4"/>
    </row>
    <row r="11688">
      <c r="B11688" s="4"/>
    </row>
    <row r="11689">
      <c r="B11689" s="4"/>
    </row>
    <row r="11690">
      <c r="B11690" s="4"/>
    </row>
    <row r="11691">
      <c r="B11691" s="4"/>
    </row>
    <row r="11692">
      <c r="B11692" s="4"/>
    </row>
    <row r="11693">
      <c r="B11693" s="4"/>
    </row>
    <row r="11694">
      <c r="B11694" s="4"/>
    </row>
    <row r="11695">
      <c r="B11695" s="4"/>
    </row>
    <row r="11696">
      <c r="B11696" s="4"/>
    </row>
    <row r="11697">
      <c r="B11697" s="4"/>
    </row>
    <row r="11698">
      <c r="B11698" s="4"/>
    </row>
    <row r="11699">
      <c r="B11699" s="4"/>
    </row>
    <row r="11700">
      <c r="B11700" s="4"/>
    </row>
    <row r="11701">
      <c r="B11701" s="4"/>
    </row>
    <row r="11702">
      <c r="B11702" s="4"/>
    </row>
    <row r="11703">
      <c r="B11703" s="4"/>
    </row>
    <row r="11704">
      <c r="B11704" s="4"/>
    </row>
    <row r="11705">
      <c r="B11705" s="4"/>
    </row>
    <row r="11706">
      <c r="B11706" s="4"/>
    </row>
    <row r="11707">
      <c r="B11707" s="4"/>
    </row>
    <row r="11708">
      <c r="B11708" s="4"/>
    </row>
    <row r="11709">
      <c r="B11709" s="4"/>
    </row>
    <row r="11710">
      <c r="B11710" s="4"/>
    </row>
    <row r="11711">
      <c r="B11711" s="4"/>
    </row>
    <row r="11712">
      <c r="B11712" s="4"/>
    </row>
    <row r="11713">
      <c r="B11713" s="4"/>
    </row>
    <row r="11714">
      <c r="B11714" s="4"/>
    </row>
    <row r="11715">
      <c r="B11715" s="4"/>
    </row>
    <row r="11716">
      <c r="B11716" s="4"/>
    </row>
    <row r="11717">
      <c r="B11717" s="4"/>
    </row>
    <row r="11718">
      <c r="B11718" s="4"/>
    </row>
    <row r="11719">
      <c r="B11719" s="4"/>
    </row>
    <row r="11720">
      <c r="B11720" s="4"/>
    </row>
    <row r="11721">
      <c r="B11721" s="4"/>
    </row>
    <row r="11722">
      <c r="B11722" s="4"/>
    </row>
    <row r="11723">
      <c r="B11723" s="4"/>
    </row>
    <row r="11724">
      <c r="B11724" s="4"/>
    </row>
    <row r="11725">
      <c r="B11725" s="4"/>
    </row>
    <row r="11726">
      <c r="B11726" s="4"/>
    </row>
    <row r="11727">
      <c r="B11727" s="4"/>
    </row>
    <row r="11728">
      <c r="B11728" s="4"/>
    </row>
    <row r="11729">
      <c r="B11729" s="4"/>
    </row>
    <row r="11730">
      <c r="B11730" s="4"/>
    </row>
    <row r="11731">
      <c r="B11731" s="4"/>
    </row>
    <row r="11732">
      <c r="B11732" s="4"/>
    </row>
    <row r="11733">
      <c r="B11733" s="4"/>
    </row>
    <row r="11734">
      <c r="B11734" s="4"/>
    </row>
    <row r="11735">
      <c r="B11735" s="4"/>
    </row>
    <row r="11736">
      <c r="B11736" s="4"/>
    </row>
    <row r="11737">
      <c r="B11737" s="4"/>
    </row>
    <row r="11738">
      <c r="B11738" s="4"/>
    </row>
    <row r="11739">
      <c r="B11739" s="4"/>
    </row>
    <row r="11740">
      <c r="B11740" s="4"/>
    </row>
    <row r="11741">
      <c r="B11741" s="4"/>
    </row>
    <row r="11742">
      <c r="B11742" s="4"/>
    </row>
    <row r="11743">
      <c r="B11743" s="4"/>
    </row>
    <row r="11744">
      <c r="B11744" s="4"/>
    </row>
    <row r="11745">
      <c r="B11745" s="4"/>
    </row>
    <row r="11746">
      <c r="B11746" s="4"/>
    </row>
    <row r="11747">
      <c r="B11747" s="4"/>
    </row>
    <row r="11748">
      <c r="B11748" s="4"/>
    </row>
    <row r="11749">
      <c r="B11749" s="4"/>
    </row>
    <row r="11750">
      <c r="B11750" s="4"/>
    </row>
    <row r="11751">
      <c r="B11751" s="4"/>
    </row>
    <row r="11752">
      <c r="B11752" s="4"/>
    </row>
    <row r="11753">
      <c r="B11753" s="4"/>
    </row>
    <row r="11754">
      <c r="B11754" s="4"/>
    </row>
    <row r="11755">
      <c r="B11755" s="4"/>
    </row>
    <row r="11756">
      <c r="B11756" s="4"/>
    </row>
    <row r="11757">
      <c r="B11757" s="4"/>
    </row>
    <row r="11758">
      <c r="B11758" s="4"/>
    </row>
    <row r="11759">
      <c r="B11759" s="4"/>
    </row>
    <row r="11760">
      <c r="B11760" s="4"/>
    </row>
    <row r="11761">
      <c r="B11761" s="4"/>
    </row>
    <row r="11762">
      <c r="B11762" s="4"/>
    </row>
    <row r="11763">
      <c r="B11763" s="4"/>
    </row>
    <row r="11764">
      <c r="B11764" s="4"/>
    </row>
    <row r="11765">
      <c r="B11765" s="4"/>
    </row>
    <row r="11766">
      <c r="B11766" s="4"/>
    </row>
    <row r="11767">
      <c r="B11767" s="4"/>
    </row>
    <row r="11768">
      <c r="B11768" s="4"/>
    </row>
    <row r="11769">
      <c r="B11769" s="4"/>
    </row>
    <row r="11770">
      <c r="B11770" s="4"/>
    </row>
    <row r="11771">
      <c r="B11771" s="4"/>
    </row>
    <row r="11772">
      <c r="B11772" s="4"/>
    </row>
    <row r="11773">
      <c r="B11773" s="4"/>
    </row>
    <row r="11774">
      <c r="B11774" s="4"/>
    </row>
    <row r="11775">
      <c r="B11775" s="4"/>
    </row>
    <row r="11776">
      <c r="B11776" s="4"/>
    </row>
    <row r="11777">
      <c r="B11777" s="4"/>
    </row>
    <row r="11778">
      <c r="B11778" s="4"/>
    </row>
    <row r="11779">
      <c r="B11779" s="4"/>
    </row>
    <row r="11780">
      <c r="B11780" s="4"/>
    </row>
    <row r="11781">
      <c r="B11781" s="4"/>
    </row>
    <row r="11782">
      <c r="B11782" s="4"/>
    </row>
    <row r="11783">
      <c r="B11783" s="4"/>
    </row>
    <row r="11784">
      <c r="B11784" s="4"/>
    </row>
    <row r="11785">
      <c r="B11785" s="4"/>
    </row>
    <row r="11786">
      <c r="B11786" s="4"/>
    </row>
    <row r="11787">
      <c r="B11787" s="4"/>
    </row>
    <row r="11788">
      <c r="B11788" s="4"/>
    </row>
    <row r="11789">
      <c r="B11789" s="4"/>
    </row>
    <row r="11790">
      <c r="B11790" s="4"/>
    </row>
    <row r="11791">
      <c r="B11791" s="4"/>
    </row>
    <row r="11792">
      <c r="B11792" s="4"/>
    </row>
    <row r="11793">
      <c r="B11793" s="4"/>
    </row>
    <row r="11794">
      <c r="B11794" s="4"/>
    </row>
    <row r="11795">
      <c r="B11795" s="4"/>
    </row>
    <row r="11796">
      <c r="B11796" s="4"/>
    </row>
    <row r="11797">
      <c r="B11797" s="4"/>
    </row>
    <row r="11798">
      <c r="B11798" s="4"/>
    </row>
    <row r="11799">
      <c r="B11799" s="4"/>
    </row>
    <row r="11800">
      <c r="B11800" s="4"/>
    </row>
    <row r="11801">
      <c r="B11801" s="4"/>
    </row>
    <row r="11802">
      <c r="B11802" s="4"/>
    </row>
    <row r="11803">
      <c r="B11803" s="4"/>
    </row>
    <row r="11804">
      <c r="B11804" s="4"/>
    </row>
    <row r="11805">
      <c r="B11805" s="4"/>
    </row>
    <row r="11806">
      <c r="B11806" s="4"/>
    </row>
    <row r="11807">
      <c r="B11807" s="4"/>
    </row>
    <row r="11808">
      <c r="B11808" s="4"/>
    </row>
    <row r="11809">
      <c r="B11809" s="4"/>
    </row>
    <row r="11810">
      <c r="B11810" s="4"/>
    </row>
    <row r="11811">
      <c r="B11811" s="4"/>
    </row>
    <row r="11812">
      <c r="B11812" s="4"/>
    </row>
    <row r="11813">
      <c r="B11813" s="4"/>
    </row>
    <row r="11814">
      <c r="B11814" s="4"/>
    </row>
    <row r="11815">
      <c r="B11815" s="4"/>
    </row>
    <row r="11816">
      <c r="B11816" s="4"/>
    </row>
    <row r="11817">
      <c r="B11817" s="4"/>
    </row>
    <row r="11818">
      <c r="B11818" s="4"/>
    </row>
    <row r="11819">
      <c r="B11819" s="4"/>
    </row>
    <row r="11820">
      <c r="B11820" s="4"/>
    </row>
    <row r="11821">
      <c r="B11821" s="4"/>
    </row>
    <row r="11822">
      <c r="B11822" s="4"/>
    </row>
    <row r="11823">
      <c r="B11823" s="4"/>
    </row>
    <row r="11824">
      <c r="B11824" s="4"/>
    </row>
    <row r="11825">
      <c r="B11825" s="4"/>
    </row>
    <row r="11826">
      <c r="B11826" s="4"/>
    </row>
    <row r="11827">
      <c r="B11827" s="4"/>
    </row>
    <row r="11828">
      <c r="B11828" s="4"/>
    </row>
    <row r="11829">
      <c r="B11829" s="4"/>
    </row>
    <row r="11830">
      <c r="B11830" s="4"/>
    </row>
    <row r="11831">
      <c r="B11831" s="4"/>
    </row>
    <row r="11832">
      <c r="B11832" s="4"/>
    </row>
    <row r="11833">
      <c r="B11833" s="4"/>
    </row>
    <row r="11834">
      <c r="B11834" s="4"/>
    </row>
    <row r="11835">
      <c r="B11835" s="4"/>
    </row>
    <row r="11836">
      <c r="B11836" s="4"/>
    </row>
    <row r="11837">
      <c r="B11837" s="4"/>
    </row>
    <row r="11838">
      <c r="B11838" s="4"/>
    </row>
    <row r="11839">
      <c r="B11839" s="4"/>
    </row>
    <row r="11840">
      <c r="B11840" s="4"/>
    </row>
    <row r="11841">
      <c r="B11841" s="4"/>
    </row>
    <row r="11842">
      <c r="B11842" s="4"/>
    </row>
    <row r="11843">
      <c r="B11843" s="4"/>
    </row>
    <row r="11844">
      <c r="B11844" s="4"/>
    </row>
    <row r="11845">
      <c r="B11845" s="4"/>
    </row>
    <row r="11846">
      <c r="B11846" s="4"/>
    </row>
    <row r="11847">
      <c r="B11847" s="4"/>
    </row>
    <row r="11848">
      <c r="B11848" s="4"/>
    </row>
    <row r="11849">
      <c r="B11849" s="4"/>
    </row>
    <row r="11850">
      <c r="B11850" s="4"/>
    </row>
    <row r="11851">
      <c r="B11851" s="4"/>
    </row>
    <row r="11852">
      <c r="B11852" s="4"/>
    </row>
    <row r="11853">
      <c r="B11853" s="4"/>
    </row>
    <row r="11854">
      <c r="B11854" s="4"/>
    </row>
    <row r="11855">
      <c r="B11855" s="4"/>
    </row>
    <row r="11856">
      <c r="B11856" s="4"/>
    </row>
    <row r="11857">
      <c r="B11857" s="4"/>
    </row>
    <row r="11858">
      <c r="B11858" s="4"/>
    </row>
    <row r="11859">
      <c r="B11859" s="4"/>
    </row>
    <row r="11860">
      <c r="B11860" s="4"/>
    </row>
    <row r="11861">
      <c r="B11861" s="4"/>
    </row>
    <row r="11862">
      <c r="B11862" s="4"/>
    </row>
    <row r="11863">
      <c r="B11863" s="4"/>
    </row>
    <row r="11864">
      <c r="B11864" s="4"/>
    </row>
    <row r="11865">
      <c r="B11865" s="4"/>
    </row>
    <row r="11866">
      <c r="B11866" s="4"/>
    </row>
    <row r="11867">
      <c r="B11867" s="4"/>
    </row>
    <row r="11868">
      <c r="B11868" s="4"/>
    </row>
    <row r="11869">
      <c r="B11869" s="4"/>
    </row>
    <row r="11870">
      <c r="B11870" s="4"/>
    </row>
    <row r="11871">
      <c r="B11871" s="4"/>
    </row>
    <row r="11872">
      <c r="B11872" s="4"/>
    </row>
    <row r="11873">
      <c r="B11873" s="4"/>
    </row>
    <row r="11874">
      <c r="B11874" s="4"/>
    </row>
    <row r="11875">
      <c r="B11875" s="4"/>
    </row>
    <row r="11876">
      <c r="B11876" s="4"/>
    </row>
    <row r="11877">
      <c r="B11877" s="4"/>
    </row>
    <row r="11878">
      <c r="B11878" s="4"/>
    </row>
    <row r="11879">
      <c r="B11879" s="4"/>
    </row>
    <row r="11880">
      <c r="B11880" s="4"/>
    </row>
    <row r="11881">
      <c r="B11881" s="4"/>
    </row>
    <row r="11882">
      <c r="B11882" s="4"/>
    </row>
    <row r="11883">
      <c r="B11883" s="4"/>
    </row>
    <row r="11884">
      <c r="B11884" s="4"/>
    </row>
    <row r="11885">
      <c r="B11885" s="4"/>
    </row>
    <row r="11886">
      <c r="B11886" s="4"/>
    </row>
    <row r="11887">
      <c r="B11887" s="4"/>
    </row>
    <row r="11888">
      <c r="B11888" s="4"/>
    </row>
    <row r="11889">
      <c r="B11889" s="4"/>
    </row>
    <row r="11890">
      <c r="B11890" s="4"/>
    </row>
    <row r="11891">
      <c r="B11891" s="4"/>
    </row>
    <row r="11892">
      <c r="B11892" s="4"/>
    </row>
    <row r="11893">
      <c r="B11893" s="4"/>
    </row>
    <row r="11894">
      <c r="B11894" s="4"/>
    </row>
    <row r="11895">
      <c r="B11895" s="4"/>
    </row>
    <row r="11896">
      <c r="B11896" s="4"/>
    </row>
    <row r="11897">
      <c r="B11897" s="4"/>
    </row>
    <row r="11898">
      <c r="B11898" s="4"/>
    </row>
    <row r="11899">
      <c r="B11899" s="4"/>
    </row>
    <row r="11900">
      <c r="B11900" s="4"/>
    </row>
    <row r="11901">
      <c r="B11901" s="4"/>
    </row>
    <row r="11902">
      <c r="B11902" s="4"/>
    </row>
    <row r="11903">
      <c r="B11903" s="4"/>
    </row>
    <row r="11904">
      <c r="B11904" s="4"/>
    </row>
    <row r="11905">
      <c r="B11905" s="4"/>
    </row>
    <row r="11906">
      <c r="B11906" s="4"/>
    </row>
    <row r="11907">
      <c r="B11907" s="4"/>
    </row>
    <row r="11908">
      <c r="B11908" s="4"/>
    </row>
    <row r="11909">
      <c r="B11909" s="4"/>
    </row>
    <row r="11910">
      <c r="B11910" s="4"/>
    </row>
    <row r="11911">
      <c r="B11911" s="4"/>
    </row>
    <row r="11912">
      <c r="B11912" s="4"/>
    </row>
    <row r="11913">
      <c r="B11913" s="4"/>
    </row>
    <row r="11914">
      <c r="B11914" s="4"/>
    </row>
    <row r="11915">
      <c r="B11915" s="4"/>
    </row>
    <row r="11916">
      <c r="B11916" s="4"/>
    </row>
    <row r="11917">
      <c r="B11917" s="4"/>
    </row>
    <row r="11918">
      <c r="B11918" s="4"/>
    </row>
    <row r="11919">
      <c r="B11919" s="4"/>
    </row>
    <row r="11920">
      <c r="B11920" s="4"/>
    </row>
    <row r="11921">
      <c r="B11921" s="4"/>
    </row>
    <row r="11922">
      <c r="B11922" s="4"/>
    </row>
    <row r="11923">
      <c r="B11923" s="4"/>
    </row>
    <row r="11924">
      <c r="B11924" s="4"/>
    </row>
    <row r="11925">
      <c r="B11925" s="4"/>
    </row>
    <row r="11926">
      <c r="B11926" s="4"/>
    </row>
    <row r="11927">
      <c r="B11927" s="4"/>
    </row>
    <row r="11928">
      <c r="B11928" s="4"/>
    </row>
    <row r="11929">
      <c r="B11929" s="4"/>
    </row>
    <row r="11930">
      <c r="B11930" s="4"/>
    </row>
    <row r="11931">
      <c r="B11931" s="4"/>
    </row>
    <row r="11932">
      <c r="B11932" s="4"/>
    </row>
    <row r="11933">
      <c r="B11933" s="4"/>
    </row>
    <row r="11934">
      <c r="B11934" s="4"/>
    </row>
    <row r="11935">
      <c r="B11935" s="4"/>
    </row>
    <row r="11936">
      <c r="B11936" s="4"/>
    </row>
    <row r="11937">
      <c r="B11937" s="4"/>
    </row>
    <row r="11938">
      <c r="B11938" s="4"/>
    </row>
    <row r="11939">
      <c r="B11939" s="4"/>
    </row>
    <row r="11940">
      <c r="B11940" s="4"/>
    </row>
    <row r="11941">
      <c r="B11941" s="4"/>
    </row>
    <row r="11942">
      <c r="B11942" s="4"/>
    </row>
    <row r="11943">
      <c r="B11943" s="4"/>
    </row>
    <row r="11944">
      <c r="B11944" s="4"/>
    </row>
    <row r="11945">
      <c r="B11945" s="4"/>
    </row>
    <row r="11946">
      <c r="B11946" s="4"/>
    </row>
    <row r="11947">
      <c r="B11947" s="4"/>
    </row>
    <row r="11948">
      <c r="B11948" s="4"/>
    </row>
    <row r="11949">
      <c r="B11949" s="4"/>
    </row>
    <row r="11950">
      <c r="B11950" s="4"/>
    </row>
    <row r="11951">
      <c r="B11951" s="4"/>
    </row>
    <row r="11952">
      <c r="B11952" s="4"/>
    </row>
    <row r="11953">
      <c r="B11953" s="4"/>
    </row>
    <row r="11954">
      <c r="B11954" s="4"/>
    </row>
    <row r="11955">
      <c r="B11955" s="4"/>
    </row>
    <row r="11956">
      <c r="B11956" s="4"/>
    </row>
    <row r="11957">
      <c r="B11957" s="4"/>
    </row>
    <row r="11958">
      <c r="B11958" s="4"/>
    </row>
    <row r="11959">
      <c r="B11959" s="4"/>
    </row>
    <row r="11960">
      <c r="B11960" s="4"/>
    </row>
    <row r="11961">
      <c r="B11961" s="4"/>
    </row>
    <row r="11962">
      <c r="B11962" s="4"/>
    </row>
    <row r="11963">
      <c r="B11963" s="4"/>
    </row>
    <row r="11964">
      <c r="B11964" s="4"/>
    </row>
    <row r="11965">
      <c r="B11965" s="4"/>
    </row>
    <row r="11966">
      <c r="B11966" s="4"/>
    </row>
    <row r="11967">
      <c r="B11967" s="4"/>
    </row>
    <row r="11968">
      <c r="B11968" s="4"/>
    </row>
    <row r="11969">
      <c r="B11969" s="4"/>
    </row>
    <row r="11970">
      <c r="B11970" s="4"/>
    </row>
    <row r="11971">
      <c r="B11971" s="4"/>
    </row>
    <row r="11972">
      <c r="B11972" s="4"/>
    </row>
    <row r="11973">
      <c r="B11973" s="4"/>
    </row>
    <row r="11974">
      <c r="B11974" s="4"/>
    </row>
    <row r="11975">
      <c r="B11975" s="4"/>
    </row>
    <row r="11976">
      <c r="B11976" s="4"/>
    </row>
    <row r="11977">
      <c r="B11977" s="4"/>
    </row>
    <row r="11978">
      <c r="B11978" s="4"/>
    </row>
    <row r="11979">
      <c r="B11979" s="4"/>
    </row>
    <row r="11980">
      <c r="B11980" s="4"/>
    </row>
    <row r="11981">
      <c r="B11981" s="4"/>
    </row>
    <row r="11982">
      <c r="B11982" s="4"/>
    </row>
    <row r="11983">
      <c r="B11983" s="4"/>
    </row>
    <row r="11984">
      <c r="B11984" s="4"/>
    </row>
    <row r="11985">
      <c r="B11985" s="4"/>
    </row>
    <row r="11986">
      <c r="B11986" s="4"/>
    </row>
    <row r="11987">
      <c r="B11987" s="4"/>
    </row>
    <row r="11988">
      <c r="B11988" s="4"/>
    </row>
    <row r="11989">
      <c r="B11989" s="4"/>
    </row>
    <row r="11990">
      <c r="B11990" s="4"/>
    </row>
    <row r="11991">
      <c r="B11991" s="4"/>
    </row>
    <row r="11992">
      <c r="B11992" s="4"/>
    </row>
    <row r="11993">
      <c r="B11993" s="4"/>
    </row>
    <row r="11994">
      <c r="B11994" s="4"/>
    </row>
    <row r="11995">
      <c r="B11995" s="4"/>
    </row>
    <row r="11996">
      <c r="B11996" s="4"/>
    </row>
    <row r="11997">
      <c r="B11997" s="4"/>
    </row>
    <row r="11998">
      <c r="B11998" s="4"/>
    </row>
    <row r="11999">
      <c r="B11999" s="4"/>
    </row>
    <row r="12000">
      <c r="B12000" s="4"/>
    </row>
    <row r="12001">
      <c r="B12001" s="4"/>
    </row>
    <row r="12002">
      <c r="B12002" s="4"/>
    </row>
    <row r="12003">
      <c r="B12003" s="4"/>
    </row>
    <row r="12004">
      <c r="B12004" s="4"/>
    </row>
    <row r="12005">
      <c r="B12005" s="4"/>
    </row>
    <row r="12006">
      <c r="B12006" s="4"/>
    </row>
    <row r="12007">
      <c r="B12007" s="4"/>
    </row>
    <row r="12008">
      <c r="B12008" s="4"/>
    </row>
    <row r="12009">
      <c r="B12009" s="4"/>
    </row>
    <row r="12010">
      <c r="B12010" s="4"/>
    </row>
    <row r="12011">
      <c r="B12011" s="4"/>
    </row>
    <row r="12012">
      <c r="B12012" s="4"/>
    </row>
    <row r="12013">
      <c r="B12013" s="4"/>
    </row>
    <row r="12014">
      <c r="B12014" s="4"/>
    </row>
    <row r="12015">
      <c r="B12015" s="4"/>
    </row>
    <row r="12016">
      <c r="B12016" s="4"/>
    </row>
    <row r="12017">
      <c r="B12017" s="4"/>
    </row>
    <row r="12018">
      <c r="B12018" s="4"/>
    </row>
    <row r="12019">
      <c r="B12019" s="4"/>
    </row>
    <row r="12020">
      <c r="B12020" s="4"/>
    </row>
    <row r="12021">
      <c r="B12021" s="4"/>
    </row>
    <row r="12022">
      <c r="B12022" s="4"/>
    </row>
    <row r="12023">
      <c r="B12023" s="4"/>
    </row>
    <row r="12024">
      <c r="B12024" s="4"/>
    </row>
    <row r="12025">
      <c r="B12025" s="4"/>
    </row>
    <row r="12026">
      <c r="B12026" s="4"/>
    </row>
    <row r="12027">
      <c r="B12027" s="4"/>
    </row>
    <row r="12028">
      <c r="B12028" s="4"/>
    </row>
    <row r="12029">
      <c r="B12029" s="4"/>
    </row>
    <row r="12030">
      <c r="B12030" s="4"/>
    </row>
    <row r="12031">
      <c r="B12031" s="4"/>
    </row>
    <row r="12032">
      <c r="B12032" s="4"/>
    </row>
    <row r="12033">
      <c r="B12033" s="4"/>
    </row>
    <row r="12034">
      <c r="B12034" s="4"/>
    </row>
    <row r="12035">
      <c r="B12035" s="4"/>
    </row>
    <row r="12036">
      <c r="B12036" s="4"/>
    </row>
    <row r="12037">
      <c r="B12037" s="4"/>
    </row>
    <row r="12038">
      <c r="B12038" s="4"/>
    </row>
    <row r="12039">
      <c r="B12039" s="4"/>
    </row>
    <row r="12040">
      <c r="B12040" s="4"/>
    </row>
    <row r="12041">
      <c r="B12041" s="4"/>
    </row>
    <row r="12042">
      <c r="B12042" s="4"/>
    </row>
    <row r="12043">
      <c r="B12043" s="4"/>
    </row>
    <row r="12044">
      <c r="B12044" s="4"/>
    </row>
    <row r="12045">
      <c r="B12045" s="4"/>
    </row>
    <row r="12046">
      <c r="B12046" s="4"/>
    </row>
    <row r="12047">
      <c r="B12047" s="4"/>
    </row>
    <row r="12048">
      <c r="B12048" s="4"/>
    </row>
    <row r="12049">
      <c r="B12049" s="4"/>
    </row>
    <row r="12050">
      <c r="B12050" s="4"/>
    </row>
    <row r="12051">
      <c r="B12051" s="4"/>
    </row>
    <row r="12052">
      <c r="B12052" s="4"/>
    </row>
    <row r="12053">
      <c r="B12053" s="4"/>
    </row>
    <row r="12054">
      <c r="B12054" s="4"/>
    </row>
    <row r="12055">
      <c r="B12055" s="4"/>
    </row>
    <row r="12056">
      <c r="B12056" s="4"/>
    </row>
    <row r="12057">
      <c r="B12057" s="4"/>
    </row>
    <row r="12058">
      <c r="B12058" s="4"/>
    </row>
    <row r="12059">
      <c r="B12059" s="4"/>
    </row>
    <row r="12060">
      <c r="B12060" s="4"/>
    </row>
    <row r="12061">
      <c r="B12061" s="4"/>
    </row>
    <row r="12062">
      <c r="B12062" s="4"/>
    </row>
    <row r="12063">
      <c r="B12063" s="4"/>
    </row>
    <row r="12064">
      <c r="B12064" s="4"/>
    </row>
    <row r="12065">
      <c r="B12065" s="4"/>
    </row>
    <row r="12066">
      <c r="B12066" s="4"/>
    </row>
    <row r="12067">
      <c r="B12067" s="4"/>
    </row>
    <row r="12068">
      <c r="B12068" s="4"/>
    </row>
    <row r="12069">
      <c r="B12069" s="4"/>
    </row>
    <row r="12070">
      <c r="B12070" s="4"/>
    </row>
    <row r="12071">
      <c r="B12071" s="4"/>
    </row>
    <row r="12072">
      <c r="B12072" s="4"/>
    </row>
    <row r="12073">
      <c r="B12073" s="4"/>
    </row>
    <row r="12074">
      <c r="B12074" s="4"/>
    </row>
    <row r="12075">
      <c r="B12075" s="4"/>
    </row>
    <row r="12076">
      <c r="B12076" s="4"/>
    </row>
    <row r="12077">
      <c r="B12077" s="4"/>
    </row>
    <row r="12078">
      <c r="B12078" s="4"/>
    </row>
    <row r="12079">
      <c r="B12079" s="4"/>
    </row>
    <row r="12080">
      <c r="B12080" s="4"/>
    </row>
    <row r="12081">
      <c r="B12081" s="4"/>
    </row>
    <row r="12082">
      <c r="B12082" s="4"/>
    </row>
    <row r="12083">
      <c r="B12083" s="4"/>
    </row>
    <row r="12084">
      <c r="B12084" s="4"/>
    </row>
    <row r="12085">
      <c r="B12085" s="4"/>
    </row>
    <row r="12086">
      <c r="B12086" s="4"/>
    </row>
    <row r="12087">
      <c r="B12087" s="4"/>
    </row>
    <row r="12088">
      <c r="B12088" s="4"/>
    </row>
    <row r="12089">
      <c r="B12089" s="4"/>
    </row>
    <row r="12090">
      <c r="B12090" s="4"/>
    </row>
    <row r="12091">
      <c r="B12091" s="4"/>
    </row>
    <row r="12092">
      <c r="B12092" s="4"/>
    </row>
    <row r="12093">
      <c r="B12093" s="4"/>
    </row>
    <row r="12094">
      <c r="B12094" s="4"/>
    </row>
    <row r="12095">
      <c r="B12095" s="4"/>
    </row>
    <row r="12096">
      <c r="B12096" s="4"/>
    </row>
    <row r="12097">
      <c r="B12097" s="4"/>
    </row>
    <row r="12098">
      <c r="B12098" s="4"/>
    </row>
    <row r="12099">
      <c r="B12099" s="4"/>
    </row>
    <row r="12100">
      <c r="B12100" s="4"/>
    </row>
    <row r="12101">
      <c r="B12101" s="4"/>
    </row>
    <row r="12102">
      <c r="B12102" s="4"/>
    </row>
    <row r="12103">
      <c r="B12103" s="4"/>
    </row>
    <row r="12104">
      <c r="B12104" s="4"/>
    </row>
    <row r="12105">
      <c r="B12105" s="4"/>
    </row>
    <row r="12106">
      <c r="B12106" s="4"/>
    </row>
    <row r="12107">
      <c r="B12107" s="4"/>
    </row>
    <row r="12108">
      <c r="B12108" s="4"/>
    </row>
    <row r="12109">
      <c r="B12109" s="4"/>
    </row>
    <row r="12110">
      <c r="B12110" s="4"/>
    </row>
    <row r="12111">
      <c r="B12111" s="4"/>
    </row>
    <row r="12112">
      <c r="B12112" s="4"/>
    </row>
    <row r="12113">
      <c r="B12113" s="4"/>
    </row>
    <row r="12114">
      <c r="B12114" s="4"/>
    </row>
    <row r="12115">
      <c r="B12115" s="4"/>
    </row>
    <row r="12116">
      <c r="B12116" s="4"/>
    </row>
    <row r="12117">
      <c r="B12117" s="4"/>
    </row>
    <row r="12118">
      <c r="B12118" s="4"/>
    </row>
    <row r="12119">
      <c r="B12119" s="4"/>
    </row>
    <row r="12120">
      <c r="B12120" s="4"/>
    </row>
    <row r="12121">
      <c r="B12121" s="4"/>
    </row>
    <row r="12122">
      <c r="B12122" s="4"/>
    </row>
    <row r="12123">
      <c r="B12123" s="4"/>
    </row>
    <row r="12124">
      <c r="B12124" s="4"/>
    </row>
    <row r="12125">
      <c r="B12125" s="4"/>
    </row>
    <row r="12126">
      <c r="B12126" s="4"/>
    </row>
    <row r="12127">
      <c r="B12127" s="4"/>
    </row>
    <row r="12128">
      <c r="B12128" s="4"/>
    </row>
    <row r="12129">
      <c r="B12129" s="4"/>
    </row>
    <row r="12130">
      <c r="B12130" s="4"/>
    </row>
    <row r="12131">
      <c r="B12131" s="4"/>
    </row>
    <row r="12132">
      <c r="B12132" s="4"/>
    </row>
    <row r="12133">
      <c r="B12133" s="4"/>
    </row>
    <row r="12134">
      <c r="B12134" s="4"/>
    </row>
    <row r="12135">
      <c r="B12135" s="4"/>
    </row>
    <row r="12136">
      <c r="B12136" s="4"/>
    </row>
    <row r="12137">
      <c r="B12137" s="4"/>
    </row>
    <row r="12138">
      <c r="B12138" s="4"/>
    </row>
    <row r="12139">
      <c r="B12139" s="4"/>
    </row>
    <row r="12140">
      <c r="B12140" s="4"/>
    </row>
    <row r="12141">
      <c r="B12141" s="4"/>
    </row>
    <row r="12142">
      <c r="B12142" s="4"/>
    </row>
    <row r="12143">
      <c r="B12143" s="4"/>
    </row>
    <row r="12144">
      <c r="B12144" s="4"/>
    </row>
    <row r="12145">
      <c r="B12145" s="4"/>
    </row>
    <row r="12146">
      <c r="B12146" s="4"/>
    </row>
    <row r="12147">
      <c r="B12147" s="4"/>
    </row>
    <row r="12148">
      <c r="B12148" s="4"/>
    </row>
    <row r="12149">
      <c r="B12149" s="4"/>
    </row>
    <row r="12150">
      <c r="B12150" s="4"/>
    </row>
    <row r="12151">
      <c r="B12151" s="4"/>
    </row>
    <row r="12152">
      <c r="B12152" s="4"/>
    </row>
    <row r="12153">
      <c r="B12153" s="4"/>
    </row>
    <row r="12154">
      <c r="B12154" s="4"/>
    </row>
    <row r="12155">
      <c r="B12155" s="4"/>
    </row>
    <row r="12156">
      <c r="B12156" s="4"/>
    </row>
    <row r="12157">
      <c r="B12157" s="4"/>
    </row>
    <row r="12158">
      <c r="B12158" s="4"/>
    </row>
    <row r="12159">
      <c r="B12159" s="4"/>
    </row>
    <row r="12160">
      <c r="B12160" s="4"/>
    </row>
    <row r="12161">
      <c r="B12161" s="4"/>
    </row>
    <row r="12162">
      <c r="B12162" s="4"/>
    </row>
    <row r="12163">
      <c r="B12163" s="4"/>
    </row>
    <row r="12164">
      <c r="B12164" s="4"/>
    </row>
    <row r="12165">
      <c r="B12165" s="4"/>
    </row>
    <row r="12166">
      <c r="B12166" s="4"/>
    </row>
    <row r="12167">
      <c r="B12167" s="4"/>
    </row>
    <row r="12168">
      <c r="B12168" s="4"/>
    </row>
    <row r="12169">
      <c r="B12169" s="4"/>
    </row>
    <row r="12170">
      <c r="B12170" s="4"/>
    </row>
    <row r="12171">
      <c r="B12171" s="4"/>
    </row>
    <row r="12172">
      <c r="B12172" s="4"/>
    </row>
    <row r="12173">
      <c r="B12173" s="4"/>
    </row>
    <row r="12174">
      <c r="B12174" s="4"/>
    </row>
    <row r="12175">
      <c r="B12175" s="4"/>
    </row>
    <row r="12176">
      <c r="B12176" s="4"/>
    </row>
    <row r="12177">
      <c r="B12177" s="4"/>
    </row>
    <row r="12178">
      <c r="B12178" s="4"/>
    </row>
    <row r="12179">
      <c r="B12179" s="4"/>
    </row>
    <row r="12180">
      <c r="B12180" s="4"/>
    </row>
    <row r="12181">
      <c r="B12181" s="4"/>
    </row>
    <row r="12182">
      <c r="B12182" s="4"/>
    </row>
    <row r="12183">
      <c r="B12183" s="4"/>
    </row>
    <row r="12184">
      <c r="B12184" s="4"/>
    </row>
    <row r="12185">
      <c r="B12185" s="4"/>
    </row>
    <row r="12186">
      <c r="B12186" s="4"/>
    </row>
    <row r="12187">
      <c r="B12187" s="4"/>
    </row>
    <row r="12188">
      <c r="B12188" s="4"/>
    </row>
    <row r="12189">
      <c r="B12189" s="4"/>
    </row>
    <row r="12190">
      <c r="B12190" s="4"/>
    </row>
    <row r="12191">
      <c r="B12191" s="4"/>
    </row>
    <row r="12192">
      <c r="B12192" s="4"/>
    </row>
    <row r="12193">
      <c r="B12193" s="4"/>
    </row>
    <row r="12194">
      <c r="B12194" s="4"/>
    </row>
    <row r="12195">
      <c r="B12195" s="4"/>
    </row>
    <row r="12196">
      <c r="B12196" s="4"/>
    </row>
    <row r="12197">
      <c r="B12197" s="4"/>
    </row>
    <row r="12198">
      <c r="B12198" s="4"/>
    </row>
    <row r="12199">
      <c r="B12199" s="4"/>
    </row>
    <row r="12200">
      <c r="B12200" s="4"/>
    </row>
    <row r="12201">
      <c r="B12201" s="4"/>
    </row>
    <row r="12202">
      <c r="B12202" s="4"/>
    </row>
    <row r="12203">
      <c r="B12203" s="4"/>
    </row>
    <row r="12204">
      <c r="B12204" s="4"/>
    </row>
    <row r="12205">
      <c r="B12205" s="4"/>
    </row>
    <row r="12206">
      <c r="B12206" s="4"/>
    </row>
    <row r="12207">
      <c r="B12207" s="4"/>
    </row>
    <row r="12208">
      <c r="B12208" s="4"/>
    </row>
    <row r="12209">
      <c r="B12209" s="4"/>
    </row>
    <row r="12210">
      <c r="B12210" s="4"/>
    </row>
    <row r="12211">
      <c r="B12211" s="4"/>
    </row>
    <row r="12212">
      <c r="B12212" s="4"/>
    </row>
    <row r="12213">
      <c r="B12213" s="4"/>
    </row>
    <row r="12214">
      <c r="B12214" s="4"/>
    </row>
    <row r="12215">
      <c r="B12215" s="4"/>
    </row>
    <row r="12216">
      <c r="B12216" s="4"/>
    </row>
    <row r="12217">
      <c r="B12217" s="4"/>
    </row>
    <row r="12218">
      <c r="B12218" s="4"/>
    </row>
    <row r="12219">
      <c r="B12219" s="4"/>
    </row>
    <row r="12220">
      <c r="B12220" s="4"/>
    </row>
    <row r="12221">
      <c r="B12221" s="4"/>
    </row>
    <row r="12222">
      <c r="B12222" s="4"/>
    </row>
    <row r="12223">
      <c r="B12223" s="4"/>
    </row>
    <row r="12224">
      <c r="B12224" s="4"/>
    </row>
    <row r="12225">
      <c r="B12225" s="4"/>
    </row>
    <row r="12226">
      <c r="B12226" s="4"/>
    </row>
    <row r="12227">
      <c r="B12227" s="4"/>
    </row>
    <row r="12228">
      <c r="B12228" s="4"/>
    </row>
    <row r="12229">
      <c r="B12229" s="4"/>
    </row>
    <row r="12230">
      <c r="B12230" s="4"/>
    </row>
    <row r="12231">
      <c r="B12231" s="4"/>
    </row>
    <row r="12232">
      <c r="B12232" s="4"/>
    </row>
    <row r="12233">
      <c r="B12233" s="4"/>
    </row>
    <row r="12234">
      <c r="B12234" s="4"/>
    </row>
    <row r="12235">
      <c r="B12235" s="4"/>
    </row>
    <row r="12236">
      <c r="B12236" s="4"/>
    </row>
    <row r="12237">
      <c r="B12237" s="4"/>
    </row>
    <row r="12238">
      <c r="B12238" s="4"/>
    </row>
    <row r="12239">
      <c r="B12239" s="4"/>
    </row>
    <row r="12240">
      <c r="B12240" s="4"/>
    </row>
    <row r="12241">
      <c r="B12241" s="4"/>
    </row>
    <row r="12242">
      <c r="B12242" s="4"/>
    </row>
    <row r="12243">
      <c r="B12243" s="4"/>
    </row>
    <row r="12244">
      <c r="B12244" s="4"/>
    </row>
    <row r="12245">
      <c r="B12245" s="4"/>
    </row>
    <row r="12246">
      <c r="B12246" s="4"/>
    </row>
    <row r="12247">
      <c r="B12247" s="4"/>
    </row>
    <row r="12248">
      <c r="B12248" s="4"/>
    </row>
    <row r="12249">
      <c r="B12249" s="4"/>
    </row>
    <row r="12250">
      <c r="B12250" s="4"/>
    </row>
    <row r="12251">
      <c r="B12251" s="4"/>
    </row>
    <row r="12252">
      <c r="B12252" s="4"/>
    </row>
    <row r="12253">
      <c r="B12253" s="4"/>
    </row>
    <row r="12254">
      <c r="B12254" s="4"/>
    </row>
    <row r="12255">
      <c r="B12255" s="4"/>
    </row>
    <row r="12256">
      <c r="B12256" s="4"/>
    </row>
    <row r="12257">
      <c r="B12257" s="4"/>
    </row>
    <row r="12258">
      <c r="B12258" s="4"/>
    </row>
    <row r="12259">
      <c r="B12259" s="4"/>
    </row>
    <row r="12260">
      <c r="B12260" s="4"/>
    </row>
    <row r="12261">
      <c r="B12261" s="4"/>
    </row>
    <row r="12262">
      <c r="B12262" s="4"/>
    </row>
    <row r="12263">
      <c r="B12263" s="4"/>
    </row>
    <row r="12264">
      <c r="B12264" s="4"/>
    </row>
    <row r="12265">
      <c r="B12265" s="4"/>
    </row>
    <row r="12266">
      <c r="B12266" s="4"/>
    </row>
    <row r="12267">
      <c r="B12267" s="4"/>
    </row>
    <row r="12268">
      <c r="B12268" s="4"/>
    </row>
    <row r="12269">
      <c r="B12269" s="4"/>
    </row>
    <row r="12270">
      <c r="B12270" s="4"/>
    </row>
    <row r="12271">
      <c r="B12271" s="4"/>
    </row>
    <row r="12272">
      <c r="B12272" s="4"/>
    </row>
    <row r="12273">
      <c r="B12273" s="4"/>
    </row>
    <row r="12274">
      <c r="B12274" s="4"/>
    </row>
    <row r="12275">
      <c r="B12275" s="4"/>
    </row>
    <row r="12276">
      <c r="B12276" s="4"/>
    </row>
    <row r="12277">
      <c r="B12277" s="4"/>
    </row>
    <row r="12278">
      <c r="B12278" s="4"/>
    </row>
    <row r="12279">
      <c r="B12279" s="4"/>
    </row>
    <row r="12280">
      <c r="B12280" s="4"/>
    </row>
    <row r="12281">
      <c r="B12281" s="4"/>
    </row>
    <row r="12282">
      <c r="B12282" s="4"/>
    </row>
    <row r="12283">
      <c r="B12283" s="4"/>
    </row>
    <row r="12284">
      <c r="B12284" s="4"/>
    </row>
    <row r="12285">
      <c r="B12285" s="4"/>
    </row>
    <row r="12286">
      <c r="B12286" s="4"/>
    </row>
    <row r="12287">
      <c r="B12287" s="4"/>
    </row>
    <row r="12288">
      <c r="B12288" s="4"/>
    </row>
    <row r="12289">
      <c r="B12289" s="4"/>
    </row>
    <row r="12290">
      <c r="B12290" s="4"/>
    </row>
    <row r="12291">
      <c r="B12291" s="4"/>
    </row>
    <row r="12292">
      <c r="B12292" s="4"/>
    </row>
    <row r="12293">
      <c r="B12293" s="4"/>
    </row>
    <row r="12294">
      <c r="B12294" s="4"/>
    </row>
    <row r="12295">
      <c r="B12295" s="4"/>
    </row>
    <row r="12296">
      <c r="B12296" s="4"/>
    </row>
    <row r="12297">
      <c r="B12297" s="4"/>
    </row>
    <row r="12298">
      <c r="B12298" s="4"/>
    </row>
    <row r="12299">
      <c r="B12299" s="4"/>
    </row>
    <row r="12300">
      <c r="B12300" s="4"/>
    </row>
    <row r="12301">
      <c r="B12301" s="4"/>
    </row>
    <row r="12302">
      <c r="B12302" s="4"/>
    </row>
    <row r="12303">
      <c r="B12303" s="4"/>
    </row>
    <row r="12304">
      <c r="B12304" s="4"/>
    </row>
    <row r="12305">
      <c r="B12305" s="4"/>
    </row>
    <row r="12306">
      <c r="B12306" s="4"/>
    </row>
    <row r="12307">
      <c r="B12307" s="4"/>
    </row>
    <row r="12308">
      <c r="B12308" s="4"/>
    </row>
    <row r="12309">
      <c r="B12309" s="4"/>
    </row>
    <row r="12310">
      <c r="B12310" s="4"/>
    </row>
    <row r="12311">
      <c r="B12311" s="4"/>
    </row>
    <row r="12312">
      <c r="B12312" s="4"/>
    </row>
    <row r="12313">
      <c r="B12313" s="4"/>
    </row>
    <row r="12314">
      <c r="B12314" s="4"/>
    </row>
    <row r="12315">
      <c r="B12315" s="4"/>
    </row>
    <row r="12316">
      <c r="B12316" s="4"/>
    </row>
    <row r="12317">
      <c r="B12317" s="4"/>
    </row>
    <row r="12318">
      <c r="B12318" s="4"/>
    </row>
    <row r="12319">
      <c r="B12319" s="4"/>
    </row>
    <row r="12320">
      <c r="B12320" s="4"/>
    </row>
    <row r="12321">
      <c r="B12321" s="4"/>
    </row>
    <row r="12322">
      <c r="B12322" s="4"/>
    </row>
    <row r="12323">
      <c r="B12323" s="4"/>
    </row>
    <row r="12324">
      <c r="B12324" s="4"/>
    </row>
    <row r="12325">
      <c r="B12325" s="4"/>
    </row>
    <row r="12326">
      <c r="B12326" s="4"/>
    </row>
    <row r="12327">
      <c r="B12327" s="4"/>
    </row>
    <row r="12328">
      <c r="B12328" s="4"/>
    </row>
    <row r="12329">
      <c r="B12329" s="4"/>
    </row>
    <row r="12330">
      <c r="B12330" s="4"/>
    </row>
    <row r="12331">
      <c r="B12331" s="4"/>
    </row>
    <row r="12332">
      <c r="B12332" s="4"/>
    </row>
    <row r="12333">
      <c r="B12333" s="4"/>
    </row>
    <row r="12334">
      <c r="B12334" s="4"/>
    </row>
    <row r="12335">
      <c r="B12335" s="4"/>
    </row>
    <row r="12336">
      <c r="B12336" s="4"/>
    </row>
    <row r="12337">
      <c r="B12337" s="4"/>
    </row>
    <row r="12338">
      <c r="B12338" s="4"/>
    </row>
    <row r="12339">
      <c r="B12339" s="4"/>
    </row>
    <row r="12340">
      <c r="B12340" s="4"/>
    </row>
    <row r="12341">
      <c r="B12341" s="4"/>
    </row>
    <row r="12342">
      <c r="B12342" s="4"/>
    </row>
    <row r="12343">
      <c r="B12343" s="4"/>
    </row>
    <row r="12344">
      <c r="B12344" s="4"/>
    </row>
    <row r="12345">
      <c r="B12345" s="4"/>
    </row>
    <row r="12346">
      <c r="B12346" s="4"/>
    </row>
    <row r="12347">
      <c r="B12347" s="4"/>
    </row>
    <row r="12348">
      <c r="B12348" s="4"/>
    </row>
    <row r="12349">
      <c r="B12349" s="4"/>
    </row>
    <row r="12350">
      <c r="B12350" s="4"/>
    </row>
    <row r="12351">
      <c r="B12351" s="4"/>
    </row>
    <row r="12352">
      <c r="B12352" s="4"/>
    </row>
    <row r="12353">
      <c r="B12353" s="4"/>
    </row>
    <row r="12354">
      <c r="B12354" s="4"/>
    </row>
    <row r="12355">
      <c r="B12355" s="4"/>
    </row>
    <row r="12356">
      <c r="B12356" s="4"/>
    </row>
    <row r="12357">
      <c r="B12357" s="4"/>
    </row>
    <row r="12358">
      <c r="B12358" s="4"/>
    </row>
    <row r="12359">
      <c r="B12359" s="4"/>
    </row>
    <row r="12360">
      <c r="B12360" s="4"/>
    </row>
    <row r="12361">
      <c r="B12361" s="4"/>
    </row>
    <row r="12362">
      <c r="B12362" s="4"/>
    </row>
    <row r="12363">
      <c r="B12363" s="4"/>
    </row>
    <row r="12364">
      <c r="B12364" s="4"/>
    </row>
    <row r="12365">
      <c r="B12365" s="4"/>
    </row>
    <row r="12366">
      <c r="B12366" s="4"/>
    </row>
    <row r="12367">
      <c r="B12367" s="4"/>
    </row>
    <row r="12368">
      <c r="B12368" s="4"/>
    </row>
    <row r="12369">
      <c r="B12369" s="4"/>
    </row>
    <row r="12370">
      <c r="B12370" s="4"/>
    </row>
    <row r="12371">
      <c r="B12371" s="4"/>
    </row>
    <row r="12372">
      <c r="B12372" s="4"/>
    </row>
    <row r="12373">
      <c r="B12373" s="4"/>
    </row>
    <row r="12374">
      <c r="B12374" s="4"/>
    </row>
    <row r="12375">
      <c r="B12375" s="4"/>
    </row>
    <row r="12376">
      <c r="B12376" s="4"/>
    </row>
    <row r="12377">
      <c r="B12377" s="4"/>
    </row>
    <row r="12378">
      <c r="B12378" s="4"/>
    </row>
    <row r="12379">
      <c r="B12379" s="4"/>
    </row>
    <row r="12380">
      <c r="B12380" s="4"/>
    </row>
    <row r="12381">
      <c r="B12381" s="4"/>
    </row>
    <row r="12382">
      <c r="B12382" s="4"/>
    </row>
    <row r="12383">
      <c r="B12383" s="4"/>
    </row>
    <row r="12384">
      <c r="B12384" s="4"/>
    </row>
    <row r="12385">
      <c r="B12385" s="4"/>
    </row>
    <row r="12386">
      <c r="B12386" s="4"/>
    </row>
    <row r="12387">
      <c r="B12387" s="4"/>
    </row>
    <row r="12388">
      <c r="B12388" s="4"/>
    </row>
    <row r="12389">
      <c r="B12389" s="4"/>
    </row>
    <row r="12390">
      <c r="B12390" s="4"/>
    </row>
    <row r="12391">
      <c r="B12391" s="4"/>
    </row>
    <row r="12392">
      <c r="B12392" s="4"/>
    </row>
    <row r="12393">
      <c r="B12393" s="4"/>
    </row>
    <row r="12394">
      <c r="B12394" s="4"/>
    </row>
    <row r="12395">
      <c r="B12395" s="4"/>
    </row>
    <row r="12396">
      <c r="B12396" s="4"/>
    </row>
    <row r="12397">
      <c r="B12397" s="4"/>
    </row>
    <row r="12398">
      <c r="B12398" s="4"/>
    </row>
    <row r="12399">
      <c r="B12399" s="4"/>
    </row>
    <row r="12400">
      <c r="B12400" s="4"/>
    </row>
    <row r="12401">
      <c r="B12401" s="4"/>
    </row>
    <row r="12402">
      <c r="B12402" s="4"/>
    </row>
    <row r="12403">
      <c r="B12403" s="4"/>
    </row>
    <row r="12404">
      <c r="B12404" s="4"/>
    </row>
    <row r="12405">
      <c r="B12405" s="4"/>
    </row>
    <row r="12406">
      <c r="B12406" s="4"/>
    </row>
    <row r="12407">
      <c r="B12407" s="4"/>
    </row>
    <row r="12408">
      <c r="B12408" s="4"/>
    </row>
    <row r="12409">
      <c r="B12409" s="4"/>
    </row>
    <row r="12410">
      <c r="B12410" s="4"/>
    </row>
    <row r="12411">
      <c r="B12411" s="4"/>
    </row>
    <row r="12412">
      <c r="B12412" s="4"/>
    </row>
    <row r="12413">
      <c r="B12413" s="4"/>
    </row>
    <row r="12414">
      <c r="B12414" s="4"/>
    </row>
    <row r="12415">
      <c r="B12415" s="4"/>
    </row>
    <row r="12416">
      <c r="B12416" s="4"/>
    </row>
    <row r="12417">
      <c r="B12417" s="4"/>
    </row>
    <row r="12418">
      <c r="B12418" s="4"/>
    </row>
    <row r="12419">
      <c r="B12419" s="4"/>
    </row>
    <row r="12420">
      <c r="B12420" s="4"/>
    </row>
    <row r="12421">
      <c r="B12421" s="4"/>
    </row>
    <row r="12422">
      <c r="B12422" s="4"/>
    </row>
    <row r="12423">
      <c r="B12423" s="4"/>
    </row>
    <row r="12424">
      <c r="B12424" s="4"/>
    </row>
    <row r="12425">
      <c r="B12425" s="4"/>
    </row>
    <row r="12426">
      <c r="B12426" s="4"/>
    </row>
    <row r="12427">
      <c r="B12427" s="4"/>
    </row>
    <row r="12428">
      <c r="B12428" s="4"/>
    </row>
    <row r="12429">
      <c r="B12429" s="4"/>
    </row>
    <row r="12430">
      <c r="B12430" s="4"/>
    </row>
    <row r="12431">
      <c r="B12431" s="4"/>
    </row>
    <row r="12432">
      <c r="B12432" s="4"/>
    </row>
    <row r="12433">
      <c r="B12433" s="4"/>
    </row>
    <row r="12434">
      <c r="B12434" s="4"/>
    </row>
    <row r="12435">
      <c r="B12435" s="4"/>
    </row>
    <row r="12436">
      <c r="B12436" s="4"/>
    </row>
    <row r="12437">
      <c r="B12437" s="4"/>
    </row>
    <row r="12438">
      <c r="B12438" s="4"/>
    </row>
    <row r="12439">
      <c r="B12439" s="4"/>
    </row>
    <row r="12440">
      <c r="B12440" s="4"/>
    </row>
    <row r="12441">
      <c r="B12441" s="4"/>
    </row>
    <row r="12442">
      <c r="B12442" s="4"/>
    </row>
    <row r="12443">
      <c r="B12443" s="4"/>
    </row>
    <row r="12444">
      <c r="B12444" s="4"/>
    </row>
    <row r="12445">
      <c r="B12445" s="4"/>
    </row>
    <row r="12446">
      <c r="B12446" s="4"/>
    </row>
    <row r="12447">
      <c r="B12447" s="4"/>
    </row>
    <row r="12448">
      <c r="B12448" s="4"/>
    </row>
    <row r="12449">
      <c r="B12449" s="4"/>
    </row>
    <row r="12450">
      <c r="B12450" s="4"/>
    </row>
    <row r="12451">
      <c r="B12451" s="4"/>
    </row>
    <row r="12452">
      <c r="B12452" s="4"/>
    </row>
    <row r="12453">
      <c r="B12453" s="4"/>
    </row>
    <row r="12454">
      <c r="B12454" s="4"/>
    </row>
    <row r="12455">
      <c r="B12455" s="4"/>
    </row>
    <row r="12456">
      <c r="B12456" s="4"/>
    </row>
    <row r="12457">
      <c r="B12457" s="4"/>
    </row>
    <row r="12458">
      <c r="B12458" s="4"/>
    </row>
    <row r="12459">
      <c r="B12459" s="4"/>
    </row>
    <row r="12460">
      <c r="B12460" s="4"/>
    </row>
    <row r="12461">
      <c r="B12461" s="4"/>
    </row>
    <row r="12462">
      <c r="B12462" s="4"/>
    </row>
    <row r="12463">
      <c r="B12463" s="4"/>
    </row>
    <row r="12464">
      <c r="B12464" s="4"/>
    </row>
    <row r="12465">
      <c r="B12465" s="4"/>
    </row>
    <row r="12466">
      <c r="B12466" s="4"/>
    </row>
    <row r="12467">
      <c r="B12467" s="4"/>
    </row>
    <row r="12468">
      <c r="B12468" s="4"/>
    </row>
    <row r="12469">
      <c r="B12469" s="4"/>
    </row>
    <row r="12470">
      <c r="B12470" s="4"/>
    </row>
    <row r="12471">
      <c r="B12471" s="4"/>
    </row>
    <row r="12472">
      <c r="B12472" s="4"/>
    </row>
    <row r="12473">
      <c r="B12473" s="4"/>
    </row>
    <row r="12474">
      <c r="B12474" s="4"/>
    </row>
    <row r="12475">
      <c r="B12475" s="4"/>
    </row>
    <row r="12476">
      <c r="B12476" s="4"/>
    </row>
    <row r="12477">
      <c r="B12477" s="4"/>
    </row>
    <row r="12478">
      <c r="B12478" s="4"/>
    </row>
    <row r="12479">
      <c r="B12479" s="4"/>
    </row>
    <row r="12480">
      <c r="B12480" s="4"/>
    </row>
    <row r="12481">
      <c r="B12481" s="4"/>
    </row>
    <row r="12482">
      <c r="B12482" s="4"/>
    </row>
    <row r="12483">
      <c r="B12483" s="4"/>
    </row>
    <row r="12484">
      <c r="B12484" s="4"/>
    </row>
    <row r="12485">
      <c r="B12485" s="4"/>
    </row>
    <row r="12486">
      <c r="B12486" s="4"/>
    </row>
    <row r="12487">
      <c r="B12487" s="4"/>
    </row>
    <row r="12488">
      <c r="B12488" s="4"/>
    </row>
    <row r="12489">
      <c r="B12489" s="4"/>
    </row>
    <row r="12490">
      <c r="B12490" s="4"/>
    </row>
    <row r="12491">
      <c r="B12491" s="4"/>
    </row>
    <row r="12492">
      <c r="B12492" s="4"/>
    </row>
    <row r="12493">
      <c r="B12493" s="4"/>
    </row>
    <row r="12494">
      <c r="B12494" s="4"/>
    </row>
    <row r="12495">
      <c r="B12495" s="4"/>
    </row>
    <row r="12496">
      <c r="B12496" s="4"/>
    </row>
    <row r="12497">
      <c r="B12497" s="4"/>
    </row>
    <row r="12498">
      <c r="B12498" s="4"/>
    </row>
    <row r="12499">
      <c r="B12499" s="4"/>
    </row>
    <row r="12500">
      <c r="B12500" s="4"/>
    </row>
    <row r="12501">
      <c r="B12501" s="4"/>
    </row>
    <row r="12502">
      <c r="B12502" s="4"/>
    </row>
    <row r="12503">
      <c r="B12503" s="4"/>
    </row>
    <row r="12504">
      <c r="B12504" s="4"/>
    </row>
    <row r="12505">
      <c r="B12505" s="4"/>
    </row>
    <row r="12506">
      <c r="B12506" s="4"/>
    </row>
    <row r="12507">
      <c r="B12507" s="4"/>
    </row>
    <row r="12508">
      <c r="B12508" s="4"/>
    </row>
    <row r="12509">
      <c r="B12509" s="4"/>
    </row>
    <row r="12510">
      <c r="B12510" s="4"/>
    </row>
    <row r="12511">
      <c r="B12511" s="4"/>
    </row>
    <row r="12512">
      <c r="B12512" s="4"/>
    </row>
    <row r="12513">
      <c r="B12513" s="4"/>
    </row>
    <row r="12514">
      <c r="B12514" s="4"/>
    </row>
    <row r="12515">
      <c r="B12515" s="4"/>
    </row>
    <row r="12516">
      <c r="B12516" s="4"/>
    </row>
    <row r="12517">
      <c r="B12517" s="4"/>
    </row>
    <row r="12518">
      <c r="B12518" s="4"/>
    </row>
    <row r="12519">
      <c r="B12519" s="4"/>
    </row>
    <row r="12520">
      <c r="B12520" s="4"/>
    </row>
    <row r="12521">
      <c r="B12521" s="4"/>
    </row>
    <row r="12522">
      <c r="B12522" s="4"/>
    </row>
    <row r="12523">
      <c r="B12523" s="4"/>
    </row>
    <row r="12524">
      <c r="B12524" s="4"/>
    </row>
    <row r="12525">
      <c r="B12525" s="4"/>
    </row>
    <row r="12526">
      <c r="B12526" s="4"/>
    </row>
    <row r="12527">
      <c r="B12527" s="4"/>
    </row>
    <row r="12528">
      <c r="B12528" s="4"/>
    </row>
    <row r="12529">
      <c r="B12529" s="4"/>
    </row>
    <row r="12530">
      <c r="B12530" s="4"/>
    </row>
    <row r="12531">
      <c r="B12531" s="4"/>
    </row>
    <row r="12532">
      <c r="B12532" s="4"/>
    </row>
    <row r="12533">
      <c r="B12533" s="4"/>
    </row>
    <row r="12534">
      <c r="B12534" s="4"/>
    </row>
    <row r="12535">
      <c r="B12535" s="4"/>
    </row>
    <row r="12536">
      <c r="B12536" s="4"/>
    </row>
    <row r="12537">
      <c r="B12537" s="4"/>
    </row>
    <row r="12538">
      <c r="B12538" s="4"/>
    </row>
    <row r="12539">
      <c r="B12539" s="4"/>
    </row>
    <row r="12540">
      <c r="B12540" s="4"/>
    </row>
    <row r="12541">
      <c r="B12541" s="4"/>
    </row>
    <row r="12542">
      <c r="B12542" s="4"/>
    </row>
    <row r="12543">
      <c r="B12543" s="4"/>
    </row>
    <row r="12544">
      <c r="B12544" s="4"/>
    </row>
    <row r="12545">
      <c r="B12545" s="4"/>
    </row>
    <row r="12546">
      <c r="B12546" s="4"/>
    </row>
    <row r="12547">
      <c r="B12547" s="4"/>
    </row>
    <row r="12548">
      <c r="B12548" s="4"/>
    </row>
    <row r="12549">
      <c r="B12549" s="4"/>
    </row>
    <row r="12550">
      <c r="B12550" s="4"/>
    </row>
    <row r="12551">
      <c r="B12551" s="4"/>
    </row>
    <row r="12552">
      <c r="B12552" s="4"/>
    </row>
    <row r="12553">
      <c r="B12553" s="4"/>
    </row>
    <row r="12554">
      <c r="B12554" s="4"/>
    </row>
    <row r="12555">
      <c r="B12555" s="4"/>
    </row>
    <row r="12556">
      <c r="B12556" s="4"/>
    </row>
    <row r="12557">
      <c r="B12557" s="4"/>
    </row>
    <row r="12558">
      <c r="B12558" s="4"/>
    </row>
    <row r="12559">
      <c r="B12559" s="4"/>
    </row>
    <row r="12560">
      <c r="B12560" s="4"/>
    </row>
    <row r="12561">
      <c r="B12561" s="4"/>
    </row>
    <row r="12562">
      <c r="B12562" s="4"/>
    </row>
    <row r="12563">
      <c r="B12563" s="4"/>
    </row>
    <row r="12564">
      <c r="B12564" s="4"/>
    </row>
    <row r="12565">
      <c r="B12565" s="4"/>
    </row>
    <row r="12566">
      <c r="B12566" s="4"/>
    </row>
    <row r="12567">
      <c r="B12567" s="4"/>
    </row>
    <row r="12568">
      <c r="B12568" s="4"/>
    </row>
    <row r="12569">
      <c r="B12569" s="4"/>
    </row>
    <row r="12570">
      <c r="B12570" s="4"/>
    </row>
    <row r="12571">
      <c r="B12571" s="4"/>
    </row>
    <row r="12572">
      <c r="B12572" s="4"/>
    </row>
    <row r="12573">
      <c r="B12573" s="4"/>
    </row>
    <row r="12574">
      <c r="B12574" s="4"/>
    </row>
    <row r="12575">
      <c r="B12575" s="4"/>
    </row>
    <row r="12576">
      <c r="B12576" s="4"/>
    </row>
    <row r="12577">
      <c r="B12577" s="4"/>
    </row>
    <row r="12578">
      <c r="B12578" s="4"/>
    </row>
    <row r="12579">
      <c r="B12579" s="4"/>
    </row>
    <row r="12580">
      <c r="B12580" s="4"/>
    </row>
    <row r="12581">
      <c r="B12581" s="4"/>
    </row>
    <row r="12582">
      <c r="B12582" s="4"/>
    </row>
    <row r="12583">
      <c r="B12583" s="4"/>
    </row>
    <row r="12584">
      <c r="B12584" s="4"/>
    </row>
    <row r="12585">
      <c r="B12585" s="4"/>
    </row>
    <row r="12586">
      <c r="B12586" s="4"/>
    </row>
    <row r="12587">
      <c r="B12587" s="4"/>
    </row>
    <row r="12588">
      <c r="B12588" s="4"/>
    </row>
    <row r="12589">
      <c r="B12589" s="4"/>
    </row>
    <row r="12590">
      <c r="B12590" s="4"/>
    </row>
    <row r="12591">
      <c r="B12591" s="4"/>
    </row>
    <row r="12592">
      <c r="B12592" s="4"/>
    </row>
    <row r="12593">
      <c r="B12593" s="4"/>
    </row>
    <row r="12594">
      <c r="B12594" s="4"/>
    </row>
    <row r="12595">
      <c r="B12595" s="4"/>
    </row>
    <row r="12596">
      <c r="B12596" s="4"/>
    </row>
    <row r="12597">
      <c r="B12597" s="4"/>
    </row>
    <row r="12598">
      <c r="B12598" s="4"/>
    </row>
    <row r="12599">
      <c r="B12599" s="4"/>
    </row>
    <row r="12600">
      <c r="B12600" s="4"/>
    </row>
    <row r="12601">
      <c r="B12601" s="4"/>
    </row>
    <row r="12602">
      <c r="B12602" s="4"/>
    </row>
    <row r="12603">
      <c r="B12603" s="4"/>
    </row>
    <row r="12604">
      <c r="B12604" s="4"/>
    </row>
    <row r="12605">
      <c r="B12605" s="4"/>
    </row>
    <row r="12606">
      <c r="B12606" s="4"/>
    </row>
    <row r="12607">
      <c r="B12607" s="4"/>
    </row>
    <row r="12608">
      <c r="B12608" s="4"/>
    </row>
    <row r="12609">
      <c r="B12609" s="4"/>
    </row>
    <row r="12610">
      <c r="B12610" s="4"/>
    </row>
    <row r="12611">
      <c r="B12611" s="4"/>
    </row>
    <row r="12612">
      <c r="B12612" s="4"/>
    </row>
    <row r="12613">
      <c r="B12613" s="4"/>
    </row>
    <row r="12614">
      <c r="B12614" s="4"/>
    </row>
    <row r="12615">
      <c r="B12615" s="4"/>
    </row>
    <row r="12616">
      <c r="B12616" s="4"/>
    </row>
    <row r="12617">
      <c r="B12617" s="4"/>
    </row>
    <row r="12618">
      <c r="B12618" s="4"/>
    </row>
    <row r="12619">
      <c r="B12619" s="4"/>
    </row>
    <row r="12620">
      <c r="B12620" s="4"/>
    </row>
    <row r="12621">
      <c r="B12621" s="4"/>
    </row>
    <row r="12622">
      <c r="B12622" s="4"/>
    </row>
    <row r="12623">
      <c r="B12623" s="4"/>
    </row>
    <row r="12624">
      <c r="B12624" s="4"/>
    </row>
    <row r="12625">
      <c r="B12625" s="4"/>
    </row>
    <row r="12626">
      <c r="B12626" s="4"/>
    </row>
    <row r="12627">
      <c r="B12627" s="4"/>
    </row>
    <row r="12628">
      <c r="B12628" s="4"/>
    </row>
    <row r="12629">
      <c r="B12629" s="4"/>
    </row>
    <row r="12630">
      <c r="B12630" s="4"/>
    </row>
    <row r="12631">
      <c r="B12631" s="4"/>
    </row>
    <row r="12632">
      <c r="B12632" s="4"/>
    </row>
    <row r="12633">
      <c r="B12633" s="4"/>
    </row>
    <row r="12634">
      <c r="B12634" s="4"/>
    </row>
    <row r="12635">
      <c r="B12635" s="4"/>
    </row>
    <row r="12636">
      <c r="B12636" s="4"/>
    </row>
    <row r="12637">
      <c r="B12637" s="4"/>
    </row>
    <row r="12638">
      <c r="B12638" s="4"/>
    </row>
    <row r="12639">
      <c r="B12639" s="4"/>
    </row>
    <row r="12640">
      <c r="B12640" s="4"/>
    </row>
    <row r="12641">
      <c r="B12641" s="4"/>
    </row>
    <row r="12642">
      <c r="B12642" s="4"/>
    </row>
    <row r="12643">
      <c r="B12643" s="4"/>
    </row>
    <row r="12644">
      <c r="B12644" s="4"/>
    </row>
    <row r="12645">
      <c r="B12645" s="4"/>
    </row>
    <row r="12646">
      <c r="B12646" s="4"/>
    </row>
    <row r="12647">
      <c r="B12647" s="4"/>
    </row>
    <row r="12648">
      <c r="B12648" s="4"/>
    </row>
    <row r="12649">
      <c r="B12649" s="4"/>
    </row>
    <row r="12650">
      <c r="B12650" s="4"/>
    </row>
    <row r="12651">
      <c r="B12651" s="4"/>
    </row>
    <row r="12652">
      <c r="B12652" s="4"/>
    </row>
    <row r="12653">
      <c r="B12653" s="4"/>
    </row>
    <row r="12654">
      <c r="B12654" s="4"/>
    </row>
    <row r="12655">
      <c r="B12655" s="4"/>
    </row>
    <row r="12656">
      <c r="B12656" s="4"/>
    </row>
    <row r="12657">
      <c r="B12657" s="4"/>
    </row>
    <row r="12658">
      <c r="B12658" s="4"/>
    </row>
    <row r="12659">
      <c r="B12659" s="4"/>
    </row>
    <row r="12660">
      <c r="B12660" s="4"/>
    </row>
    <row r="12661">
      <c r="B12661" s="4"/>
    </row>
    <row r="12662">
      <c r="B12662" s="4"/>
    </row>
    <row r="12663">
      <c r="B12663" s="4"/>
    </row>
    <row r="12664">
      <c r="B12664" s="4"/>
    </row>
    <row r="12665">
      <c r="B12665" s="4"/>
    </row>
    <row r="12666">
      <c r="B12666" s="4"/>
    </row>
    <row r="12667">
      <c r="B12667" s="4"/>
    </row>
    <row r="12668">
      <c r="B12668" s="4"/>
    </row>
    <row r="12669">
      <c r="B12669" s="4"/>
    </row>
    <row r="12670">
      <c r="B12670" s="4"/>
    </row>
    <row r="12671">
      <c r="B12671" s="4"/>
    </row>
    <row r="12672">
      <c r="B12672" s="4"/>
    </row>
    <row r="12673">
      <c r="B12673" s="4"/>
    </row>
    <row r="12674">
      <c r="B12674" s="4"/>
    </row>
    <row r="12675">
      <c r="B12675" s="4"/>
    </row>
    <row r="12676">
      <c r="B12676" s="4"/>
    </row>
    <row r="12677">
      <c r="B12677" s="4"/>
    </row>
    <row r="12678">
      <c r="B12678" s="4"/>
    </row>
    <row r="12679">
      <c r="B12679" s="4"/>
    </row>
    <row r="12680">
      <c r="B12680" s="4"/>
    </row>
    <row r="12681">
      <c r="B12681" s="4"/>
    </row>
    <row r="12682">
      <c r="B12682" s="4"/>
    </row>
    <row r="12683">
      <c r="B12683" s="4"/>
    </row>
    <row r="12684">
      <c r="B12684" s="4"/>
    </row>
    <row r="12685">
      <c r="B12685" s="4"/>
    </row>
    <row r="12686">
      <c r="B12686" s="4"/>
    </row>
    <row r="12687">
      <c r="B12687" s="4"/>
    </row>
    <row r="12688">
      <c r="B12688" s="4"/>
    </row>
    <row r="12689">
      <c r="B12689" s="4"/>
    </row>
    <row r="12690">
      <c r="B12690" s="4"/>
    </row>
    <row r="12691">
      <c r="B12691" s="4"/>
    </row>
    <row r="12692">
      <c r="B12692" s="4"/>
    </row>
    <row r="12693">
      <c r="B12693" s="4"/>
    </row>
    <row r="12694">
      <c r="B12694" s="4"/>
    </row>
    <row r="12695">
      <c r="B12695" s="4"/>
    </row>
    <row r="12696">
      <c r="B12696" s="4"/>
    </row>
    <row r="12697">
      <c r="B12697" s="4"/>
    </row>
    <row r="12698">
      <c r="B12698" s="4"/>
    </row>
    <row r="12699">
      <c r="B12699" s="4"/>
    </row>
    <row r="12700">
      <c r="B12700" s="4"/>
    </row>
    <row r="12701">
      <c r="B12701" s="4"/>
    </row>
    <row r="12702">
      <c r="B12702" s="4"/>
    </row>
    <row r="12703">
      <c r="B12703" s="4"/>
    </row>
    <row r="12704">
      <c r="B12704" s="4"/>
    </row>
    <row r="12705">
      <c r="B12705" s="4"/>
    </row>
    <row r="12706">
      <c r="B12706" s="4"/>
    </row>
    <row r="12707">
      <c r="B12707" s="4"/>
    </row>
    <row r="12708">
      <c r="B12708" s="4"/>
    </row>
    <row r="12709">
      <c r="B12709" s="4"/>
    </row>
    <row r="12710">
      <c r="B12710" s="4"/>
    </row>
    <row r="12711">
      <c r="B12711" s="4"/>
    </row>
    <row r="12712">
      <c r="B12712" s="4"/>
    </row>
    <row r="12713">
      <c r="B12713" s="4"/>
    </row>
    <row r="12714">
      <c r="B12714" s="4"/>
    </row>
    <row r="12715">
      <c r="B12715" s="4"/>
    </row>
    <row r="12716">
      <c r="B12716" s="4"/>
    </row>
    <row r="12717">
      <c r="B12717" s="4"/>
    </row>
    <row r="12718">
      <c r="B12718" s="4"/>
    </row>
    <row r="12719">
      <c r="B12719" s="4"/>
    </row>
    <row r="12720">
      <c r="B12720" s="4"/>
    </row>
    <row r="12721">
      <c r="B12721" s="4"/>
    </row>
    <row r="12722">
      <c r="B12722" s="4"/>
    </row>
    <row r="12723">
      <c r="B12723" s="4"/>
    </row>
    <row r="12724">
      <c r="B12724" s="4"/>
    </row>
    <row r="12725">
      <c r="B12725" s="4"/>
    </row>
    <row r="12726">
      <c r="B12726" s="4"/>
    </row>
    <row r="12727">
      <c r="B12727" s="4"/>
    </row>
    <row r="12728">
      <c r="B12728" s="4"/>
    </row>
    <row r="12729">
      <c r="B12729" s="4"/>
    </row>
    <row r="12730">
      <c r="B12730" s="4"/>
    </row>
    <row r="12731">
      <c r="B12731" s="4"/>
    </row>
    <row r="12732">
      <c r="B12732" s="4"/>
    </row>
    <row r="12733">
      <c r="B12733" s="4"/>
    </row>
    <row r="12734">
      <c r="B12734" s="4"/>
    </row>
    <row r="12735">
      <c r="B12735" s="4"/>
    </row>
    <row r="12736">
      <c r="B12736" s="4"/>
    </row>
    <row r="12737">
      <c r="B12737" s="4"/>
    </row>
    <row r="12738">
      <c r="B12738" s="4"/>
    </row>
    <row r="12739">
      <c r="B12739" s="4"/>
    </row>
    <row r="12740">
      <c r="B12740" s="4"/>
    </row>
    <row r="12741">
      <c r="B12741" s="4"/>
    </row>
    <row r="12742">
      <c r="B12742" s="4"/>
    </row>
    <row r="12743">
      <c r="B12743" s="4"/>
    </row>
    <row r="12744">
      <c r="B12744" s="4"/>
    </row>
    <row r="12745">
      <c r="B12745" s="4"/>
    </row>
    <row r="12746">
      <c r="B12746" s="4"/>
    </row>
    <row r="12747">
      <c r="B12747" s="4"/>
    </row>
    <row r="12748">
      <c r="B12748" s="4"/>
    </row>
    <row r="12749">
      <c r="B12749" s="4"/>
    </row>
    <row r="12750">
      <c r="B12750" s="4"/>
    </row>
    <row r="12751">
      <c r="B12751" s="4"/>
    </row>
    <row r="12752">
      <c r="B12752" s="4"/>
    </row>
    <row r="12753">
      <c r="B12753" s="4"/>
    </row>
    <row r="12754">
      <c r="B12754" s="4"/>
    </row>
    <row r="12755">
      <c r="B12755" s="4"/>
    </row>
    <row r="12756">
      <c r="B12756" s="4"/>
    </row>
    <row r="12757">
      <c r="B12757" s="4"/>
    </row>
    <row r="12758">
      <c r="B12758" s="4"/>
    </row>
    <row r="12759">
      <c r="B12759" s="4"/>
    </row>
    <row r="12760">
      <c r="B12760" s="4"/>
    </row>
    <row r="12761">
      <c r="B12761" s="4"/>
    </row>
    <row r="12762">
      <c r="B12762" s="4"/>
    </row>
    <row r="12763">
      <c r="B12763" s="4"/>
    </row>
    <row r="12764">
      <c r="B12764" s="4"/>
    </row>
    <row r="12765">
      <c r="B12765" s="4"/>
    </row>
    <row r="12766">
      <c r="B12766" s="4"/>
    </row>
    <row r="12767">
      <c r="B12767" s="4"/>
    </row>
    <row r="12768">
      <c r="B12768" s="4"/>
    </row>
    <row r="12769">
      <c r="B12769" s="4"/>
    </row>
    <row r="12770">
      <c r="B12770" s="4"/>
    </row>
    <row r="12771">
      <c r="B12771" s="4"/>
    </row>
    <row r="12772">
      <c r="B12772" s="4"/>
    </row>
    <row r="12773">
      <c r="B12773" s="4"/>
    </row>
    <row r="12774">
      <c r="B12774" s="4"/>
    </row>
    <row r="12775">
      <c r="B12775" s="4"/>
    </row>
    <row r="12776">
      <c r="B12776" s="4"/>
    </row>
    <row r="12777">
      <c r="B12777" s="4"/>
    </row>
    <row r="12778">
      <c r="B12778" s="4"/>
    </row>
    <row r="12779">
      <c r="B12779" s="4"/>
    </row>
    <row r="12780">
      <c r="B12780" s="4"/>
    </row>
    <row r="12781">
      <c r="B12781" s="4"/>
    </row>
    <row r="12782">
      <c r="B12782" s="4"/>
    </row>
    <row r="12783">
      <c r="B12783" s="4"/>
    </row>
    <row r="12784">
      <c r="B12784" s="4"/>
    </row>
    <row r="12785">
      <c r="B12785" s="4"/>
    </row>
    <row r="12786">
      <c r="B12786" s="4"/>
    </row>
    <row r="12787">
      <c r="B12787" s="4"/>
    </row>
    <row r="12788">
      <c r="B12788" s="4"/>
    </row>
    <row r="12789">
      <c r="B12789" s="4"/>
    </row>
    <row r="12790">
      <c r="B12790" s="4"/>
    </row>
    <row r="12791">
      <c r="B12791" s="4"/>
    </row>
    <row r="12792">
      <c r="B12792" s="4"/>
    </row>
    <row r="12793">
      <c r="B12793" s="4"/>
    </row>
    <row r="12794">
      <c r="B12794" s="4"/>
    </row>
    <row r="12795">
      <c r="B12795" s="4"/>
    </row>
    <row r="12796">
      <c r="B12796" s="4"/>
    </row>
    <row r="12797">
      <c r="B12797" s="4"/>
    </row>
    <row r="12798">
      <c r="B12798" s="4"/>
    </row>
    <row r="12799">
      <c r="B12799" s="4"/>
    </row>
    <row r="12800">
      <c r="B12800" s="4"/>
    </row>
    <row r="12801">
      <c r="B12801" s="4"/>
    </row>
    <row r="12802">
      <c r="B12802" s="4"/>
    </row>
    <row r="12803">
      <c r="B12803" s="4"/>
    </row>
    <row r="12804">
      <c r="B12804" s="4"/>
    </row>
    <row r="12805">
      <c r="B12805" s="4"/>
    </row>
    <row r="12806">
      <c r="B12806" s="4"/>
    </row>
    <row r="12807">
      <c r="B12807" s="4"/>
    </row>
    <row r="12808">
      <c r="B12808" s="4"/>
    </row>
    <row r="12809">
      <c r="B12809" s="4"/>
    </row>
    <row r="12810">
      <c r="B12810" s="4"/>
    </row>
    <row r="12811">
      <c r="B12811" s="4"/>
    </row>
    <row r="12812">
      <c r="B12812" s="4"/>
    </row>
    <row r="12813">
      <c r="B12813" s="4"/>
    </row>
    <row r="12814">
      <c r="B12814" s="4"/>
    </row>
    <row r="12815">
      <c r="B12815" s="4"/>
    </row>
    <row r="12816">
      <c r="B12816" s="4"/>
    </row>
    <row r="12817">
      <c r="B12817" s="4"/>
    </row>
    <row r="12818">
      <c r="B12818" s="4"/>
    </row>
    <row r="12819">
      <c r="B12819" s="4"/>
    </row>
    <row r="12820">
      <c r="B12820" s="4"/>
    </row>
    <row r="12821">
      <c r="B12821" s="4"/>
    </row>
    <row r="12822">
      <c r="B12822" s="4"/>
    </row>
    <row r="12823">
      <c r="B12823" s="4"/>
    </row>
    <row r="12824">
      <c r="B12824" s="4"/>
    </row>
    <row r="12825">
      <c r="B12825" s="4"/>
    </row>
    <row r="12826">
      <c r="B12826" s="4"/>
    </row>
    <row r="12827">
      <c r="B12827" s="4"/>
    </row>
    <row r="12828">
      <c r="B12828" s="4"/>
    </row>
    <row r="12829">
      <c r="B12829" s="4"/>
    </row>
    <row r="12830">
      <c r="B12830" s="4"/>
    </row>
    <row r="12831">
      <c r="B12831" s="4"/>
    </row>
    <row r="12832">
      <c r="B12832" s="4"/>
    </row>
    <row r="12833">
      <c r="B12833" s="4"/>
    </row>
    <row r="12834">
      <c r="B12834" s="4"/>
    </row>
    <row r="12835">
      <c r="B12835" s="4"/>
    </row>
    <row r="12836">
      <c r="B12836" s="4"/>
    </row>
    <row r="12837">
      <c r="B12837" s="4"/>
    </row>
    <row r="12838">
      <c r="B12838" s="4"/>
    </row>
    <row r="12839">
      <c r="B12839" s="4"/>
    </row>
    <row r="12840">
      <c r="B12840" s="4"/>
    </row>
    <row r="12841">
      <c r="B12841" s="4"/>
    </row>
    <row r="12842">
      <c r="B12842" s="4"/>
    </row>
    <row r="12843">
      <c r="B12843" s="4"/>
    </row>
    <row r="12844">
      <c r="B12844" s="4"/>
    </row>
    <row r="12845">
      <c r="B12845" s="4"/>
    </row>
    <row r="12846">
      <c r="B12846" s="4"/>
    </row>
    <row r="12847">
      <c r="B12847" s="4"/>
    </row>
    <row r="12848">
      <c r="B12848" s="4"/>
    </row>
    <row r="12849">
      <c r="B12849" s="4"/>
    </row>
    <row r="12850">
      <c r="B12850" s="4"/>
    </row>
    <row r="12851">
      <c r="B12851" s="4"/>
    </row>
    <row r="12852">
      <c r="B12852" s="4"/>
    </row>
    <row r="12853">
      <c r="B12853" s="4"/>
    </row>
    <row r="12854">
      <c r="B12854" s="4"/>
    </row>
    <row r="12855">
      <c r="B12855" s="4"/>
    </row>
    <row r="12856">
      <c r="B12856" s="4"/>
    </row>
    <row r="12857">
      <c r="B12857" s="4"/>
    </row>
    <row r="12858">
      <c r="B12858" s="4"/>
    </row>
    <row r="12859">
      <c r="B12859" s="4"/>
    </row>
    <row r="12860">
      <c r="B12860" s="4"/>
    </row>
    <row r="12861">
      <c r="B12861" s="4"/>
    </row>
    <row r="12862">
      <c r="B12862" s="4"/>
    </row>
    <row r="12863">
      <c r="B12863" s="4"/>
    </row>
    <row r="12864">
      <c r="B12864" s="4"/>
    </row>
    <row r="12865">
      <c r="B12865" s="4"/>
    </row>
    <row r="12866">
      <c r="B12866" s="4"/>
    </row>
    <row r="12867">
      <c r="B12867" s="4"/>
    </row>
    <row r="12868">
      <c r="B12868" s="4"/>
    </row>
    <row r="12869">
      <c r="B12869" s="4"/>
    </row>
    <row r="12870">
      <c r="B12870" s="4"/>
    </row>
    <row r="12871">
      <c r="B12871" s="4"/>
    </row>
    <row r="12872">
      <c r="B12872" s="4"/>
    </row>
    <row r="12873">
      <c r="B12873" s="4"/>
    </row>
    <row r="12874">
      <c r="B12874" s="4"/>
    </row>
    <row r="12875">
      <c r="B12875" s="4"/>
    </row>
    <row r="12876">
      <c r="B12876" s="4"/>
    </row>
    <row r="12877">
      <c r="B12877" s="4"/>
    </row>
    <row r="12878">
      <c r="B12878" s="4"/>
    </row>
    <row r="12879">
      <c r="B12879" s="4"/>
    </row>
    <row r="12880">
      <c r="B12880" s="4"/>
    </row>
    <row r="12881">
      <c r="B12881" s="4"/>
    </row>
    <row r="12882">
      <c r="B12882" s="4"/>
    </row>
    <row r="12883">
      <c r="B12883" s="4"/>
    </row>
    <row r="12884">
      <c r="B12884" s="4"/>
    </row>
    <row r="12885">
      <c r="B12885" s="4"/>
    </row>
    <row r="12886">
      <c r="B12886" s="4"/>
    </row>
    <row r="12887">
      <c r="B12887" s="4"/>
    </row>
    <row r="12888">
      <c r="B12888" s="4"/>
    </row>
    <row r="12889">
      <c r="B12889" s="4"/>
    </row>
    <row r="12890">
      <c r="B12890" s="4"/>
    </row>
    <row r="12891">
      <c r="B12891" s="4"/>
    </row>
    <row r="12892">
      <c r="B12892" s="4"/>
    </row>
    <row r="12893">
      <c r="B12893" s="4"/>
    </row>
    <row r="12894">
      <c r="B12894" s="4"/>
    </row>
    <row r="12895">
      <c r="B12895" s="4"/>
    </row>
    <row r="12896">
      <c r="B12896" s="4"/>
    </row>
    <row r="12897">
      <c r="B12897" s="4"/>
    </row>
    <row r="12898">
      <c r="B12898" s="4"/>
    </row>
    <row r="12899">
      <c r="B12899" s="4"/>
    </row>
    <row r="12900">
      <c r="B12900" s="4"/>
    </row>
    <row r="12901">
      <c r="B12901" s="4"/>
    </row>
    <row r="12902">
      <c r="B12902" s="4"/>
    </row>
    <row r="12903">
      <c r="B12903" s="4"/>
    </row>
    <row r="12904">
      <c r="B12904" s="4"/>
    </row>
    <row r="12905">
      <c r="B12905" s="4"/>
    </row>
    <row r="12906">
      <c r="B12906" s="4"/>
    </row>
    <row r="12907">
      <c r="B12907" s="4"/>
    </row>
    <row r="12908">
      <c r="B12908" s="4"/>
    </row>
    <row r="12909">
      <c r="B12909" s="4"/>
    </row>
    <row r="12910">
      <c r="B12910" s="4"/>
    </row>
    <row r="12911">
      <c r="B12911" s="4"/>
    </row>
    <row r="12912">
      <c r="B12912" s="4"/>
    </row>
    <row r="12913">
      <c r="B12913" s="4"/>
    </row>
    <row r="12914">
      <c r="B12914" s="4"/>
    </row>
    <row r="12915">
      <c r="B12915" s="4"/>
    </row>
    <row r="12916">
      <c r="B12916" s="4"/>
    </row>
    <row r="12917">
      <c r="B12917" s="4"/>
    </row>
    <row r="12918">
      <c r="B12918" s="4"/>
    </row>
    <row r="12919">
      <c r="B12919" s="4"/>
    </row>
    <row r="12920">
      <c r="B12920" s="4"/>
    </row>
    <row r="12921">
      <c r="B12921" s="4"/>
    </row>
    <row r="12922">
      <c r="B12922" s="4"/>
    </row>
    <row r="12923">
      <c r="B12923" s="4"/>
    </row>
    <row r="12924">
      <c r="B12924" s="4"/>
    </row>
    <row r="12925">
      <c r="B12925" s="4"/>
    </row>
    <row r="12926">
      <c r="B12926" s="4"/>
    </row>
    <row r="12927">
      <c r="B12927" s="4"/>
    </row>
    <row r="12928">
      <c r="B12928" s="4"/>
    </row>
    <row r="12929">
      <c r="B12929" s="4"/>
    </row>
    <row r="12930">
      <c r="B12930" s="4"/>
    </row>
    <row r="12931">
      <c r="B12931" s="4"/>
    </row>
    <row r="12932">
      <c r="B12932" s="4"/>
    </row>
    <row r="12933">
      <c r="B12933" s="4"/>
    </row>
    <row r="12934">
      <c r="B12934" s="4"/>
    </row>
    <row r="12935">
      <c r="B12935" s="4"/>
    </row>
    <row r="12936">
      <c r="B12936" s="4"/>
    </row>
    <row r="12937">
      <c r="B12937" s="4"/>
    </row>
    <row r="12938">
      <c r="B12938" s="4"/>
    </row>
    <row r="12939">
      <c r="B12939" s="4"/>
    </row>
    <row r="12940">
      <c r="B12940" s="4"/>
    </row>
    <row r="12941">
      <c r="B12941" s="4"/>
    </row>
    <row r="12942">
      <c r="B12942" s="4"/>
    </row>
    <row r="12943">
      <c r="B12943" s="4"/>
    </row>
    <row r="12944">
      <c r="B12944" s="4"/>
    </row>
    <row r="12945">
      <c r="B12945" s="4"/>
    </row>
    <row r="12946">
      <c r="B12946" s="4"/>
    </row>
    <row r="12947">
      <c r="B12947" s="4"/>
    </row>
    <row r="12948">
      <c r="B12948" s="4"/>
    </row>
    <row r="12949">
      <c r="B12949" s="4"/>
    </row>
    <row r="12950">
      <c r="B12950" s="4"/>
    </row>
    <row r="12951">
      <c r="B12951" s="4"/>
    </row>
    <row r="12952">
      <c r="B12952" s="4"/>
    </row>
    <row r="12953">
      <c r="B12953" s="4"/>
    </row>
    <row r="12954">
      <c r="B12954" s="4"/>
    </row>
    <row r="12955">
      <c r="B12955" s="4"/>
    </row>
    <row r="12956">
      <c r="B12956" s="4"/>
    </row>
    <row r="12957">
      <c r="B12957" s="4"/>
    </row>
    <row r="12958">
      <c r="B12958" s="4"/>
    </row>
    <row r="12959">
      <c r="B12959" s="4"/>
    </row>
    <row r="12960">
      <c r="B12960" s="4"/>
    </row>
    <row r="12961">
      <c r="B12961" s="4"/>
    </row>
    <row r="12962">
      <c r="B12962" s="4"/>
    </row>
    <row r="12963">
      <c r="B12963" s="4"/>
    </row>
    <row r="12964">
      <c r="B12964" s="4"/>
    </row>
    <row r="12965">
      <c r="B12965" s="4"/>
    </row>
    <row r="12966">
      <c r="B12966" s="4"/>
    </row>
    <row r="12967">
      <c r="B12967" s="4"/>
    </row>
    <row r="12968">
      <c r="B12968" s="4"/>
    </row>
    <row r="12969">
      <c r="B12969" s="4"/>
    </row>
    <row r="12970">
      <c r="B12970" s="4"/>
    </row>
    <row r="12971">
      <c r="B12971" s="4"/>
    </row>
    <row r="12972">
      <c r="B12972" s="4"/>
    </row>
    <row r="12973">
      <c r="B12973" s="4"/>
    </row>
    <row r="12974">
      <c r="B12974" s="4"/>
    </row>
    <row r="12975">
      <c r="B12975" s="4"/>
    </row>
    <row r="12976">
      <c r="B12976" s="4"/>
    </row>
    <row r="12977">
      <c r="B12977" s="4"/>
    </row>
    <row r="12978">
      <c r="B12978" s="4"/>
    </row>
    <row r="12979">
      <c r="B12979" s="4"/>
    </row>
    <row r="12980">
      <c r="B12980" s="4"/>
    </row>
    <row r="12981">
      <c r="B12981" s="4"/>
    </row>
    <row r="12982">
      <c r="B12982" s="4"/>
    </row>
    <row r="12983">
      <c r="B12983" s="4"/>
    </row>
    <row r="12984">
      <c r="B12984" s="4"/>
    </row>
    <row r="12985">
      <c r="B12985" s="4"/>
    </row>
    <row r="12986">
      <c r="B12986" s="4"/>
    </row>
    <row r="12987">
      <c r="B12987" s="4"/>
    </row>
    <row r="12988">
      <c r="B12988" s="4"/>
    </row>
    <row r="12989">
      <c r="B12989" s="4"/>
    </row>
    <row r="12990">
      <c r="B12990" s="4"/>
    </row>
    <row r="12991">
      <c r="B12991" s="4"/>
    </row>
    <row r="12992">
      <c r="B12992" s="4"/>
    </row>
    <row r="12993">
      <c r="B12993" s="4"/>
    </row>
    <row r="12994">
      <c r="B12994" s="4"/>
    </row>
    <row r="12995">
      <c r="B12995" s="4"/>
    </row>
    <row r="12996">
      <c r="B12996" s="4"/>
    </row>
    <row r="12997">
      <c r="B12997" s="4"/>
    </row>
    <row r="12998">
      <c r="B12998" s="4"/>
    </row>
    <row r="12999">
      <c r="B12999" s="4"/>
    </row>
    <row r="13000">
      <c r="B13000" s="4"/>
    </row>
    <row r="13001">
      <c r="B13001" s="4"/>
    </row>
    <row r="13002">
      <c r="B13002" s="4"/>
    </row>
    <row r="13003">
      <c r="B13003" s="4"/>
    </row>
    <row r="13004">
      <c r="B13004" s="4"/>
    </row>
    <row r="13005">
      <c r="B13005" s="4"/>
    </row>
    <row r="13006">
      <c r="B13006" s="4"/>
    </row>
    <row r="13007">
      <c r="B13007" s="4"/>
    </row>
    <row r="13008">
      <c r="B13008" s="4"/>
    </row>
    <row r="13009">
      <c r="B13009" s="4"/>
    </row>
    <row r="13010">
      <c r="B13010" s="4"/>
    </row>
    <row r="13011">
      <c r="B13011" s="4"/>
    </row>
    <row r="13012">
      <c r="B13012" s="4"/>
    </row>
    <row r="13013">
      <c r="B13013" s="4"/>
    </row>
    <row r="13014">
      <c r="B13014" s="4"/>
    </row>
    <row r="13015">
      <c r="B13015" s="4"/>
    </row>
    <row r="13016">
      <c r="B13016" s="4"/>
    </row>
    <row r="13017">
      <c r="B13017" s="4"/>
    </row>
    <row r="13018">
      <c r="B13018" s="4"/>
    </row>
    <row r="13019">
      <c r="B13019" s="4"/>
    </row>
    <row r="13020">
      <c r="B13020" s="4"/>
    </row>
    <row r="13021">
      <c r="B13021" s="4"/>
    </row>
    <row r="13022">
      <c r="B13022" s="4"/>
    </row>
    <row r="13023">
      <c r="B13023" s="4"/>
    </row>
    <row r="13024">
      <c r="B13024" s="4"/>
    </row>
    <row r="13025">
      <c r="B13025" s="4"/>
    </row>
    <row r="13026">
      <c r="B13026" s="4"/>
    </row>
    <row r="13027">
      <c r="B13027" s="4"/>
    </row>
    <row r="13028">
      <c r="B13028" s="4"/>
    </row>
    <row r="13029">
      <c r="B13029" s="4"/>
    </row>
    <row r="13030">
      <c r="B13030" s="4"/>
    </row>
    <row r="13031">
      <c r="B13031" s="4"/>
    </row>
    <row r="13032">
      <c r="B13032" s="4"/>
    </row>
    <row r="13033">
      <c r="B13033" s="4"/>
    </row>
    <row r="13034">
      <c r="B13034" s="4"/>
    </row>
    <row r="13035">
      <c r="B13035" s="4"/>
    </row>
    <row r="13036">
      <c r="B13036" s="4"/>
    </row>
    <row r="13037">
      <c r="B13037" s="4"/>
    </row>
    <row r="13038">
      <c r="B13038" s="4"/>
    </row>
    <row r="13039">
      <c r="B13039" s="4"/>
    </row>
    <row r="13040">
      <c r="B13040" s="4"/>
    </row>
    <row r="13041">
      <c r="B13041" s="4"/>
    </row>
    <row r="13042">
      <c r="B13042" s="4"/>
    </row>
    <row r="13043">
      <c r="B13043" s="4"/>
    </row>
    <row r="13044">
      <c r="B13044" s="4"/>
    </row>
    <row r="13045">
      <c r="B13045" s="4"/>
    </row>
    <row r="13046">
      <c r="B13046" s="4"/>
    </row>
    <row r="13047">
      <c r="B13047" s="4"/>
    </row>
    <row r="13048">
      <c r="B13048" s="4"/>
    </row>
    <row r="13049">
      <c r="B13049" s="4"/>
    </row>
    <row r="13050">
      <c r="B13050" s="4"/>
    </row>
    <row r="13051">
      <c r="B13051" s="4"/>
    </row>
    <row r="13052">
      <c r="B13052" s="4"/>
    </row>
    <row r="13053">
      <c r="B13053" s="4"/>
    </row>
    <row r="13054">
      <c r="B13054" s="4"/>
    </row>
    <row r="13055">
      <c r="B13055" s="4"/>
    </row>
    <row r="13056">
      <c r="B13056" s="4"/>
    </row>
    <row r="13057">
      <c r="B13057" s="4"/>
    </row>
    <row r="13058">
      <c r="B13058" s="4"/>
    </row>
    <row r="13059">
      <c r="B13059" s="4"/>
    </row>
    <row r="13060">
      <c r="B13060" s="4"/>
    </row>
    <row r="13061">
      <c r="B13061" s="4"/>
    </row>
    <row r="13062">
      <c r="B13062" s="4"/>
    </row>
    <row r="13063">
      <c r="B13063" s="4"/>
    </row>
    <row r="13064">
      <c r="B13064" s="4"/>
    </row>
    <row r="13065">
      <c r="B13065" s="4"/>
    </row>
    <row r="13066">
      <c r="B13066" s="4"/>
    </row>
    <row r="13067">
      <c r="B13067" s="4"/>
    </row>
    <row r="13068">
      <c r="B13068" s="4"/>
    </row>
    <row r="13069">
      <c r="B13069" s="4"/>
    </row>
    <row r="13070">
      <c r="B13070" s="4"/>
    </row>
    <row r="13071">
      <c r="B13071" s="4"/>
    </row>
    <row r="13072">
      <c r="B13072" s="4"/>
    </row>
    <row r="13073">
      <c r="B13073" s="4"/>
    </row>
    <row r="13074">
      <c r="B13074" s="4"/>
    </row>
    <row r="13075">
      <c r="B13075" s="4"/>
    </row>
    <row r="13076">
      <c r="B13076" s="4"/>
    </row>
    <row r="13077">
      <c r="B13077" s="4"/>
    </row>
    <row r="13078">
      <c r="B13078" s="4"/>
    </row>
    <row r="13079">
      <c r="B13079" s="4"/>
    </row>
    <row r="13080">
      <c r="B13080" s="4"/>
    </row>
    <row r="13081">
      <c r="B13081" s="4"/>
    </row>
    <row r="13082">
      <c r="B13082" s="4"/>
    </row>
    <row r="13083">
      <c r="B13083" s="4"/>
    </row>
    <row r="13084">
      <c r="B13084" s="4"/>
    </row>
    <row r="13085">
      <c r="B13085" s="4"/>
    </row>
    <row r="13086">
      <c r="B13086" s="4"/>
    </row>
    <row r="13087">
      <c r="B13087" s="4"/>
    </row>
    <row r="13088">
      <c r="B13088" s="4"/>
    </row>
    <row r="13089">
      <c r="B13089" s="4"/>
    </row>
    <row r="13090">
      <c r="B13090" s="4"/>
    </row>
    <row r="13091">
      <c r="B13091" s="4"/>
    </row>
    <row r="13092">
      <c r="B13092" s="4"/>
    </row>
    <row r="13093">
      <c r="B13093" s="4"/>
    </row>
    <row r="13094">
      <c r="B13094" s="4"/>
    </row>
    <row r="13095">
      <c r="B13095" s="4"/>
    </row>
    <row r="13096">
      <c r="B13096" s="4"/>
    </row>
    <row r="13097">
      <c r="B13097" s="4"/>
    </row>
    <row r="13098">
      <c r="B13098" s="4"/>
    </row>
    <row r="13099">
      <c r="B13099" s="4"/>
    </row>
    <row r="13100">
      <c r="B13100" s="4"/>
    </row>
    <row r="13101">
      <c r="B13101" s="4"/>
    </row>
    <row r="13102">
      <c r="B13102" s="4"/>
    </row>
    <row r="13103">
      <c r="B13103" s="4"/>
    </row>
    <row r="13104">
      <c r="B13104" s="4"/>
    </row>
    <row r="13105">
      <c r="B13105" s="4"/>
    </row>
    <row r="13106">
      <c r="B13106" s="4"/>
    </row>
    <row r="13107">
      <c r="B13107" s="4"/>
    </row>
    <row r="13108">
      <c r="B13108" s="4"/>
    </row>
    <row r="13109">
      <c r="B13109" s="4"/>
    </row>
    <row r="13110">
      <c r="B13110" s="4"/>
    </row>
    <row r="13111">
      <c r="B13111" s="4"/>
    </row>
    <row r="13112">
      <c r="B13112" s="4"/>
    </row>
    <row r="13113">
      <c r="B13113" s="4"/>
    </row>
    <row r="13114">
      <c r="B13114" s="4"/>
    </row>
    <row r="13115">
      <c r="B13115" s="4"/>
    </row>
    <row r="13116">
      <c r="B13116" s="4"/>
    </row>
    <row r="13117">
      <c r="B13117" s="4"/>
    </row>
    <row r="13118">
      <c r="B13118" s="4"/>
    </row>
    <row r="13119">
      <c r="B13119" s="4"/>
    </row>
    <row r="13120">
      <c r="B13120" s="4"/>
    </row>
    <row r="13121">
      <c r="B13121" s="4"/>
    </row>
    <row r="13122">
      <c r="B13122" s="4"/>
    </row>
    <row r="13123">
      <c r="B13123" s="4"/>
    </row>
    <row r="13124">
      <c r="B13124" s="4"/>
    </row>
    <row r="13125">
      <c r="B13125" s="4"/>
    </row>
    <row r="13126">
      <c r="B13126" s="4"/>
    </row>
    <row r="13127">
      <c r="B13127" s="4"/>
    </row>
    <row r="13128">
      <c r="B13128" s="4"/>
    </row>
    <row r="13129">
      <c r="B13129" s="4"/>
    </row>
    <row r="13130">
      <c r="B13130" s="4"/>
    </row>
    <row r="13131">
      <c r="B13131" s="4"/>
    </row>
    <row r="13132">
      <c r="B13132" s="4"/>
    </row>
    <row r="13133">
      <c r="B13133" s="4"/>
    </row>
    <row r="13134">
      <c r="B13134" s="4"/>
    </row>
    <row r="13135">
      <c r="B13135" s="4"/>
    </row>
    <row r="13136">
      <c r="B13136" s="4"/>
    </row>
    <row r="13137">
      <c r="B13137" s="4"/>
    </row>
    <row r="13138">
      <c r="B13138" s="4"/>
    </row>
    <row r="13139">
      <c r="B13139" s="4"/>
    </row>
    <row r="13140">
      <c r="B13140" s="4"/>
    </row>
    <row r="13141">
      <c r="B13141" s="4"/>
    </row>
    <row r="13142">
      <c r="B13142" s="4"/>
    </row>
    <row r="13143">
      <c r="B13143" s="4"/>
    </row>
    <row r="13144">
      <c r="B13144" s="4"/>
    </row>
    <row r="13145">
      <c r="B13145" s="4"/>
    </row>
    <row r="13146">
      <c r="B13146" s="4"/>
    </row>
    <row r="13147">
      <c r="B13147" s="4"/>
    </row>
    <row r="13148">
      <c r="B13148" s="4"/>
    </row>
    <row r="13149">
      <c r="B13149" s="4"/>
    </row>
    <row r="13150">
      <c r="B13150" s="4"/>
    </row>
    <row r="13151">
      <c r="B13151" s="4"/>
    </row>
    <row r="13152">
      <c r="B13152" s="4"/>
    </row>
    <row r="13153">
      <c r="B13153" s="4"/>
    </row>
    <row r="13154">
      <c r="B13154" s="4"/>
    </row>
    <row r="13155">
      <c r="B13155" s="4"/>
    </row>
    <row r="13156">
      <c r="B13156" s="4"/>
    </row>
    <row r="13157">
      <c r="B13157" s="4"/>
    </row>
    <row r="13158">
      <c r="B13158" s="4"/>
    </row>
    <row r="13159">
      <c r="B13159" s="4"/>
    </row>
    <row r="13160">
      <c r="B13160" s="4"/>
    </row>
    <row r="13161">
      <c r="B13161" s="4"/>
    </row>
    <row r="13162">
      <c r="B13162" s="4"/>
    </row>
    <row r="13163">
      <c r="B13163" s="4"/>
    </row>
    <row r="13164">
      <c r="B13164" s="4"/>
    </row>
    <row r="13165">
      <c r="B13165" s="4"/>
    </row>
    <row r="13166">
      <c r="B13166" s="4"/>
    </row>
    <row r="13167">
      <c r="B13167" s="4"/>
    </row>
    <row r="13168">
      <c r="B13168" s="4"/>
    </row>
    <row r="13169">
      <c r="B13169" s="4"/>
    </row>
    <row r="13170">
      <c r="B13170" s="4"/>
    </row>
    <row r="13171">
      <c r="B13171" s="4"/>
    </row>
    <row r="13172">
      <c r="B13172" s="4"/>
    </row>
    <row r="13173">
      <c r="B13173" s="4"/>
    </row>
    <row r="13174">
      <c r="B13174" s="4"/>
    </row>
    <row r="13175">
      <c r="B13175" s="4"/>
    </row>
    <row r="13176">
      <c r="B13176" s="4"/>
    </row>
    <row r="13177">
      <c r="B13177" s="4"/>
    </row>
    <row r="13178">
      <c r="B13178" s="4"/>
    </row>
    <row r="13179">
      <c r="B13179" s="4"/>
    </row>
    <row r="13180">
      <c r="B13180" s="4"/>
    </row>
    <row r="13181">
      <c r="B13181" s="4"/>
    </row>
    <row r="13182">
      <c r="B13182" s="4"/>
    </row>
    <row r="13183">
      <c r="B13183" s="4"/>
    </row>
    <row r="13184">
      <c r="B13184" s="4"/>
    </row>
    <row r="13185">
      <c r="B13185" s="4"/>
    </row>
    <row r="13186">
      <c r="B13186" s="4"/>
    </row>
    <row r="13187">
      <c r="B13187" s="4"/>
    </row>
    <row r="13188">
      <c r="B13188" s="4"/>
    </row>
    <row r="13189">
      <c r="B13189" s="4"/>
    </row>
    <row r="13190">
      <c r="B13190" s="4"/>
    </row>
    <row r="13191">
      <c r="B13191" s="4"/>
    </row>
    <row r="13192">
      <c r="B13192" s="4"/>
    </row>
    <row r="13193">
      <c r="B13193" s="4"/>
    </row>
    <row r="13194">
      <c r="B13194" s="4"/>
    </row>
    <row r="13195">
      <c r="B13195" s="4"/>
    </row>
    <row r="13196">
      <c r="B13196" s="4"/>
    </row>
    <row r="13197">
      <c r="B13197" s="4"/>
    </row>
    <row r="13198">
      <c r="B13198" s="4"/>
    </row>
    <row r="13199">
      <c r="B13199" s="4"/>
    </row>
    <row r="13200">
      <c r="B13200" s="4"/>
    </row>
    <row r="13201">
      <c r="B13201" s="4"/>
    </row>
    <row r="13202">
      <c r="B13202" s="4"/>
    </row>
    <row r="13203">
      <c r="B13203" s="4"/>
    </row>
    <row r="13204">
      <c r="B13204" s="4"/>
    </row>
    <row r="13205">
      <c r="B13205" s="4"/>
    </row>
    <row r="13206">
      <c r="B13206" s="4"/>
    </row>
    <row r="13207">
      <c r="B13207" s="4"/>
    </row>
    <row r="13208">
      <c r="B13208" s="4"/>
    </row>
    <row r="13209">
      <c r="B13209" s="4"/>
    </row>
    <row r="13210">
      <c r="B13210" s="4"/>
    </row>
    <row r="13211">
      <c r="B13211" s="4"/>
    </row>
    <row r="13212">
      <c r="B13212" s="4"/>
    </row>
    <row r="13213">
      <c r="B13213" s="4"/>
    </row>
    <row r="13214">
      <c r="B13214" s="4"/>
    </row>
    <row r="13215">
      <c r="B13215" s="4"/>
    </row>
    <row r="13216">
      <c r="B13216" s="4"/>
    </row>
    <row r="13217">
      <c r="B13217" s="4"/>
    </row>
    <row r="13218">
      <c r="B13218" s="4"/>
    </row>
    <row r="13219">
      <c r="B13219" s="4"/>
    </row>
    <row r="13220">
      <c r="B13220" s="4"/>
    </row>
    <row r="13221">
      <c r="B13221" s="4"/>
    </row>
    <row r="13222">
      <c r="B13222" s="4"/>
    </row>
    <row r="13223">
      <c r="B13223" s="4"/>
    </row>
    <row r="13224">
      <c r="B13224" s="4"/>
    </row>
    <row r="13225">
      <c r="B13225" s="4"/>
    </row>
    <row r="13226">
      <c r="B13226" s="4"/>
    </row>
    <row r="13227">
      <c r="B13227" s="4"/>
    </row>
    <row r="13228">
      <c r="B13228" s="4"/>
    </row>
    <row r="13229">
      <c r="B13229" s="4"/>
    </row>
    <row r="13230">
      <c r="B13230" s="4"/>
    </row>
    <row r="13231">
      <c r="B13231" s="4"/>
    </row>
    <row r="13232">
      <c r="B13232" s="4"/>
    </row>
    <row r="13233">
      <c r="B13233" s="4"/>
    </row>
    <row r="13234">
      <c r="B13234" s="4"/>
    </row>
    <row r="13235">
      <c r="B13235" s="4"/>
    </row>
    <row r="13236">
      <c r="B13236" s="4"/>
    </row>
    <row r="13237">
      <c r="B13237" s="4"/>
    </row>
    <row r="13238">
      <c r="B13238" s="4"/>
    </row>
    <row r="13239">
      <c r="B13239" s="4"/>
    </row>
    <row r="13240">
      <c r="B13240" s="4"/>
    </row>
    <row r="13241">
      <c r="B13241" s="4"/>
    </row>
    <row r="13242">
      <c r="B13242" s="4"/>
    </row>
    <row r="13243">
      <c r="B13243" s="4"/>
    </row>
    <row r="13244">
      <c r="B13244" s="4"/>
    </row>
    <row r="13245">
      <c r="B13245" s="4"/>
    </row>
    <row r="13246">
      <c r="B13246" s="4"/>
    </row>
    <row r="13247">
      <c r="B13247" s="4"/>
    </row>
    <row r="13248">
      <c r="B13248" s="4"/>
    </row>
    <row r="13249">
      <c r="B13249" s="4"/>
    </row>
    <row r="13250">
      <c r="B13250" s="4"/>
    </row>
    <row r="13251">
      <c r="B13251" s="4"/>
    </row>
    <row r="13252">
      <c r="B13252" s="4"/>
    </row>
    <row r="13253">
      <c r="B13253" s="4"/>
    </row>
    <row r="13254">
      <c r="B13254" s="4"/>
    </row>
    <row r="13255">
      <c r="B13255" s="4"/>
    </row>
    <row r="13256">
      <c r="B13256" s="4"/>
    </row>
    <row r="13257">
      <c r="B13257" s="4"/>
    </row>
    <row r="13258">
      <c r="B13258" s="4"/>
    </row>
    <row r="13259">
      <c r="B13259" s="4"/>
    </row>
    <row r="13260">
      <c r="B13260" s="4"/>
    </row>
    <row r="13261">
      <c r="B13261" s="4"/>
    </row>
    <row r="13262">
      <c r="B13262" s="4"/>
    </row>
    <row r="13263">
      <c r="B13263" s="4"/>
    </row>
    <row r="13264">
      <c r="B13264" s="4"/>
    </row>
    <row r="13265">
      <c r="B13265" s="4"/>
    </row>
    <row r="13266">
      <c r="B13266" s="4"/>
    </row>
    <row r="13267">
      <c r="B13267" s="4"/>
    </row>
    <row r="13268">
      <c r="B13268" s="4"/>
    </row>
    <row r="13269">
      <c r="B13269" s="4"/>
    </row>
    <row r="13270">
      <c r="B13270" s="4"/>
    </row>
    <row r="13271">
      <c r="B13271" s="4"/>
    </row>
    <row r="13272">
      <c r="B13272" s="4"/>
    </row>
    <row r="13273">
      <c r="B13273" s="4"/>
    </row>
    <row r="13274">
      <c r="B13274" s="4"/>
    </row>
    <row r="13275">
      <c r="B13275" s="4"/>
    </row>
    <row r="13276">
      <c r="B13276" s="4"/>
    </row>
    <row r="13277">
      <c r="B13277" s="4"/>
    </row>
    <row r="13278">
      <c r="B13278" s="4"/>
    </row>
    <row r="13279">
      <c r="B13279" s="4"/>
    </row>
    <row r="13280">
      <c r="B13280" s="4"/>
    </row>
    <row r="13281">
      <c r="B13281" s="4"/>
    </row>
    <row r="13282">
      <c r="B13282" s="4"/>
    </row>
    <row r="13283">
      <c r="B13283" s="4"/>
    </row>
    <row r="13284">
      <c r="B13284" s="4"/>
    </row>
    <row r="13285">
      <c r="B13285" s="4"/>
    </row>
    <row r="13286">
      <c r="B13286" s="4"/>
    </row>
    <row r="13287">
      <c r="B13287" s="4"/>
    </row>
    <row r="13288">
      <c r="B13288" s="4"/>
    </row>
    <row r="13289">
      <c r="B13289" s="4"/>
    </row>
    <row r="13290">
      <c r="B13290" s="4"/>
    </row>
    <row r="13291">
      <c r="B13291" s="4"/>
    </row>
    <row r="13292">
      <c r="B13292" s="4"/>
    </row>
    <row r="13293">
      <c r="B13293" s="4"/>
    </row>
    <row r="13294">
      <c r="B13294" s="4"/>
    </row>
    <row r="13295">
      <c r="B13295" s="4"/>
    </row>
    <row r="13296">
      <c r="B13296" s="4"/>
    </row>
    <row r="13297">
      <c r="B13297" s="4"/>
    </row>
    <row r="13298">
      <c r="B13298" s="4"/>
    </row>
    <row r="13299">
      <c r="B13299" s="4"/>
    </row>
    <row r="13300">
      <c r="B13300" s="4"/>
    </row>
    <row r="13301">
      <c r="B13301" s="4"/>
    </row>
    <row r="13302">
      <c r="B13302" s="4"/>
    </row>
    <row r="13303">
      <c r="B13303" s="4"/>
    </row>
    <row r="13304">
      <c r="B13304" s="4"/>
    </row>
    <row r="13305">
      <c r="B13305" s="4"/>
    </row>
    <row r="13306">
      <c r="B13306" s="4"/>
    </row>
    <row r="13307">
      <c r="B13307" s="4"/>
    </row>
    <row r="13308">
      <c r="B13308" s="4"/>
    </row>
    <row r="13309">
      <c r="B13309" s="4"/>
    </row>
    <row r="13310">
      <c r="B13310" s="4"/>
    </row>
    <row r="13311">
      <c r="B13311" s="4"/>
    </row>
    <row r="13312">
      <c r="B13312" s="4"/>
    </row>
    <row r="13313">
      <c r="B13313" s="4"/>
    </row>
    <row r="13314">
      <c r="B13314" s="4"/>
    </row>
    <row r="13315">
      <c r="B13315" s="4"/>
    </row>
    <row r="13316">
      <c r="B13316" s="4"/>
    </row>
    <row r="13317">
      <c r="B13317" s="4"/>
    </row>
    <row r="13318">
      <c r="B13318" s="4"/>
    </row>
    <row r="13319">
      <c r="B13319" s="4"/>
    </row>
    <row r="13320">
      <c r="B13320" s="4"/>
    </row>
    <row r="13321">
      <c r="B13321" s="4"/>
    </row>
    <row r="13322">
      <c r="B13322" s="4"/>
    </row>
    <row r="13323">
      <c r="B13323" s="4"/>
    </row>
    <row r="13324">
      <c r="B13324" s="4"/>
    </row>
    <row r="13325">
      <c r="B13325" s="4"/>
    </row>
    <row r="13326">
      <c r="B13326" s="4"/>
    </row>
    <row r="13327">
      <c r="B13327" s="4"/>
    </row>
    <row r="13328">
      <c r="B13328" s="4"/>
    </row>
    <row r="13329">
      <c r="B13329" s="4"/>
    </row>
    <row r="13330">
      <c r="B13330" s="4"/>
    </row>
    <row r="13331">
      <c r="B13331" s="4"/>
    </row>
    <row r="13332">
      <c r="B13332" s="4"/>
    </row>
    <row r="13333">
      <c r="B13333" s="4"/>
    </row>
    <row r="13334">
      <c r="B13334" s="4"/>
    </row>
    <row r="13335">
      <c r="B13335" s="4"/>
    </row>
    <row r="13336">
      <c r="B13336" s="4"/>
    </row>
    <row r="13337">
      <c r="B13337" s="4"/>
    </row>
    <row r="13338">
      <c r="B13338" s="4"/>
    </row>
    <row r="13339">
      <c r="B13339" s="4"/>
    </row>
    <row r="13340">
      <c r="B13340" s="4"/>
    </row>
    <row r="13341">
      <c r="B13341" s="4"/>
    </row>
    <row r="13342">
      <c r="B13342" s="4"/>
    </row>
    <row r="13343">
      <c r="B13343" s="4"/>
    </row>
    <row r="13344">
      <c r="B13344" s="4"/>
    </row>
    <row r="13345">
      <c r="B13345" s="4"/>
    </row>
    <row r="13346">
      <c r="B13346" s="4"/>
    </row>
    <row r="13347">
      <c r="B13347" s="4"/>
    </row>
    <row r="13348">
      <c r="B13348" s="4"/>
    </row>
    <row r="13349">
      <c r="B13349" s="4"/>
    </row>
    <row r="13350">
      <c r="B13350" s="4"/>
    </row>
    <row r="13351">
      <c r="B13351" s="4"/>
    </row>
    <row r="13352">
      <c r="B13352" s="4"/>
    </row>
    <row r="13353">
      <c r="B13353" s="4"/>
    </row>
    <row r="13354">
      <c r="B13354" s="4"/>
    </row>
    <row r="13355">
      <c r="B13355" s="4"/>
    </row>
    <row r="13356">
      <c r="B13356" s="4"/>
    </row>
    <row r="13357">
      <c r="B13357" s="4"/>
    </row>
    <row r="13358">
      <c r="B13358" s="4"/>
    </row>
    <row r="13359">
      <c r="B13359" s="4"/>
    </row>
    <row r="13360">
      <c r="B13360" s="4"/>
    </row>
    <row r="13361">
      <c r="B13361" s="4"/>
    </row>
    <row r="13362">
      <c r="B13362" s="4"/>
    </row>
    <row r="13363">
      <c r="B13363" s="4"/>
    </row>
    <row r="13364">
      <c r="B13364" s="4"/>
    </row>
    <row r="13365">
      <c r="B13365" s="4"/>
    </row>
    <row r="13366">
      <c r="B13366" s="4"/>
    </row>
    <row r="13367">
      <c r="B13367" s="4"/>
    </row>
    <row r="13368">
      <c r="B13368" s="4"/>
    </row>
    <row r="13369">
      <c r="B13369" s="4"/>
    </row>
    <row r="13370">
      <c r="B13370" s="4"/>
    </row>
    <row r="13371">
      <c r="B13371" s="4"/>
    </row>
    <row r="13372">
      <c r="B13372" s="4"/>
    </row>
    <row r="13373">
      <c r="B13373" s="4"/>
    </row>
    <row r="13374">
      <c r="B13374" s="4"/>
    </row>
    <row r="13375">
      <c r="B13375" s="4"/>
    </row>
    <row r="13376">
      <c r="B13376" s="4"/>
    </row>
    <row r="13377">
      <c r="B13377" s="4"/>
    </row>
    <row r="13378">
      <c r="B13378" s="4"/>
    </row>
    <row r="13379">
      <c r="B13379" s="4"/>
    </row>
    <row r="13380">
      <c r="B13380" s="4"/>
    </row>
    <row r="13381">
      <c r="B13381" s="4"/>
    </row>
    <row r="13382">
      <c r="B13382" s="4"/>
    </row>
    <row r="13383">
      <c r="B13383" s="4"/>
    </row>
    <row r="13384">
      <c r="B13384" s="4"/>
    </row>
    <row r="13385">
      <c r="B13385" s="4"/>
    </row>
    <row r="13386">
      <c r="B13386" s="4"/>
    </row>
    <row r="13387">
      <c r="B13387" s="4"/>
    </row>
    <row r="13388">
      <c r="B13388" s="4"/>
    </row>
    <row r="13389">
      <c r="B13389" s="4"/>
    </row>
    <row r="13390">
      <c r="B13390" s="4"/>
    </row>
    <row r="13391">
      <c r="B13391" s="4"/>
    </row>
    <row r="13392">
      <c r="B13392" s="4"/>
    </row>
    <row r="13393">
      <c r="B13393" s="4"/>
    </row>
    <row r="13394">
      <c r="B13394" s="4"/>
    </row>
    <row r="13395">
      <c r="B13395" s="4"/>
    </row>
    <row r="13396">
      <c r="B13396" s="4"/>
    </row>
    <row r="13397">
      <c r="B13397" s="4"/>
    </row>
    <row r="13398">
      <c r="B13398" s="4"/>
    </row>
    <row r="13399">
      <c r="B13399" s="4"/>
    </row>
    <row r="13400">
      <c r="B13400" s="4"/>
    </row>
    <row r="13401">
      <c r="B13401" s="4"/>
    </row>
    <row r="13402">
      <c r="B13402" s="4"/>
    </row>
    <row r="13403">
      <c r="B13403" s="4"/>
    </row>
    <row r="13404">
      <c r="B13404" s="4"/>
    </row>
    <row r="13405">
      <c r="B13405" s="4"/>
    </row>
    <row r="13406">
      <c r="B13406" s="4"/>
    </row>
    <row r="13407">
      <c r="B13407" s="4"/>
    </row>
    <row r="13408">
      <c r="B13408" s="4"/>
    </row>
    <row r="13409">
      <c r="B13409" s="4"/>
    </row>
    <row r="13410">
      <c r="B13410" s="4"/>
    </row>
    <row r="13411">
      <c r="B13411" s="4"/>
    </row>
    <row r="13412">
      <c r="B13412" s="4"/>
    </row>
    <row r="13413">
      <c r="B13413" s="4"/>
    </row>
    <row r="13414">
      <c r="B13414" s="4"/>
    </row>
    <row r="13415">
      <c r="B13415" s="4"/>
    </row>
    <row r="13416">
      <c r="B13416" s="4"/>
    </row>
    <row r="13417">
      <c r="B13417" s="4"/>
    </row>
    <row r="13418">
      <c r="B13418" s="4"/>
    </row>
    <row r="13419">
      <c r="B13419" s="4"/>
    </row>
    <row r="13420">
      <c r="B13420" s="4"/>
    </row>
    <row r="13421">
      <c r="B13421" s="4"/>
    </row>
    <row r="13422">
      <c r="B13422" s="4"/>
    </row>
    <row r="13423">
      <c r="B13423" s="4"/>
    </row>
    <row r="13424">
      <c r="B13424" s="4"/>
    </row>
    <row r="13425">
      <c r="B13425" s="4"/>
    </row>
    <row r="13426">
      <c r="B13426" s="4"/>
    </row>
    <row r="13427">
      <c r="B13427" s="4"/>
    </row>
    <row r="13428">
      <c r="B13428" s="4"/>
    </row>
    <row r="13429">
      <c r="B13429" s="4"/>
    </row>
    <row r="13430">
      <c r="B13430" s="4"/>
    </row>
    <row r="13431">
      <c r="B13431" s="4"/>
    </row>
    <row r="13432">
      <c r="B13432" s="4"/>
    </row>
    <row r="13433">
      <c r="B13433" s="4"/>
    </row>
    <row r="13434">
      <c r="B13434" s="4"/>
    </row>
    <row r="13435">
      <c r="B13435" s="4"/>
    </row>
    <row r="13436">
      <c r="B13436" s="4"/>
    </row>
    <row r="13437">
      <c r="B13437" s="4"/>
    </row>
    <row r="13438">
      <c r="B13438" s="4"/>
    </row>
    <row r="13439">
      <c r="B13439" s="4"/>
    </row>
    <row r="13440">
      <c r="B13440" s="4"/>
    </row>
    <row r="13441">
      <c r="B13441" s="4"/>
    </row>
    <row r="13442">
      <c r="B13442" s="4"/>
    </row>
    <row r="13443">
      <c r="B13443" s="4"/>
    </row>
    <row r="13444">
      <c r="B13444" s="4"/>
    </row>
    <row r="13445">
      <c r="B13445" s="4"/>
    </row>
    <row r="13446">
      <c r="B13446" s="4"/>
    </row>
    <row r="13447">
      <c r="B13447" s="4"/>
    </row>
    <row r="13448">
      <c r="B13448" s="4"/>
    </row>
    <row r="13449">
      <c r="B13449" s="4"/>
    </row>
    <row r="13450">
      <c r="B13450" s="4"/>
    </row>
    <row r="13451">
      <c r="B13451" s="4"/>
    </row>
    <row r="13452">
      <c r="B13452" s="4"/>
    </row>
    <row r="13453">
      <c r="B13453" s="4"/>
    </row>
    <row r="13454">
      <c r="B13454" s="4"/>
    </row>
    <row r="13455">
      <c r="B13455" s="4"/>
    </row>
    <row r="13456">
      <c r="B13456" s="4"/>
    </row>
    <row r="13457">
      <c r="B13457" s="4"/>
    </row>
    <row r="13458">
      <c r="B13458" s="4"/>
    </row>
    <row r="13459">
      <c r="B13459" s="4"/>
    </row>
    <row r="13460">
      <c r="B13460" s="4"/>
    </row>
    <row r="13461">
      <c r="B13461" s="4"/>
    </row>
    <row r="13462">
      <c r="B13462" s="4"/>
    </row>
    <row r="13463">
      <c r="B13463" s="4"/>
    </row>
    <row r="13464">
      <c r="B13464" s="4"/>
    </row>
    <row r="13465">
      <c r="B13465" s="4"/>
    </row>
    <row r="13466">
      <c r="B13466" s="4"/>
    </row>
    <row r="13467">
      <c r="B13467" s="4"/>
    </row>
    <row r="13468">
      <c r="B13468" s="4"/>
    </row>
    <row r="13469">
      <c r="B13469" s="4"/>
    </row>
    <row r="13470">
      <c r="B13470" s="4"/>
    </row>
    <row r="13471">
      <c r="B13471" s="4"/>
    </row>
    <row r="13472">
      <c r="B13472" s="4"/>
    </row>
    <row r="13473">
      <c r="B13473" s="4"/>
    </row>
    <row r="13474">
      <c r="B13474" s="4"/>
    </row>
    <row r="13475">
      <c r="B13475" s="4"/>
    </row>
    <row r="13476">
      <c r="B13476" s="4"/>
    </row>
    <row r="13477">
      <c r="B13477" s="4"/>
    </row>
    <row r="13478">
      <c r="B13478" s="4"/>
    </row>
    <row r="13479">
      <c r="B13479" s="4"/>
    </row>
    <row r="13480">
      <c r="B13480" s="4"/>
    </row>
    <row r="13481">
      <c r="B13481" s="4"/>
    </row>
    <row r="13482">
      <c r="B13482" s="4"/>
    </row>
    <row r="13483">
      <c r="B13483" s="4"/>
    </row>
    <row r="13484">
      <c r="B13484" s="4"/>
    </row>
    <row r="13485">
      <c r="B13485" s="4"/>
    </row>
    <row r="13486">
      <c r="B13486" s="4"/>
    </row>
    <row r="13487">
      <c r="B13487" s="4"/>
    </row>
    <row r="13488">
      <c r="B13488" s="4"/>
    </row>
    <row r="13489">
      <c r="B13489" s="4"/>
    </row>
    <row r="13490">
      <c r="B13490" s="4"/>
    </row>
    <row r="13491">
      <c r="B13491" s="4"/>
    </row>
    <row r="13492">
      <c r="B13492" s="4"/>
    </row>
    <row r="13493">
      <c r="B13493" s="4"/>
    </row>
    <row r="13494">
      <c r="B13494" s="4"/>
    </row>
    <row r="13495">
      <c r="B13495" s="4"/>
    </row>
    <row r="13496">
      <c r="B13496" s="4"/>
    </row>
    <row r="13497">
      <c r="B13497" s="4"/>
    </row>
    <row r="13498">
      <c r="B13498" s="4"/>
    </row>
    <row r="13499">
      <c r="B13499" s="4"/>
    </row>
    <row r="13500">
      <c r="B13500" s="4"/>
    </row>
    <row r="13501">
      <c r="B13501" s="4"/>
    </row>
    <row r="13502">
      <c r="B13502" s="4"/>
    </row>
    <row r="13503">
      <c r="B13503" s="4"/>
    </row>
    <row r="13504">
      <c r="B13504" s="4"/>
    </row>
    <row r="13505">
      <c r="B13505" s="4"/>
    </row>
    <row r="13506">
      <c r="B13506" s="4"/>
    </row>
    <row r="13507">
      <c r="B13507" s="4"/>
    </row>
    <row r="13508">
      <c r="B13508" s="4"/>
    </row>
    <row r="13509">
      <c r="B13509" s="4"/>
    </row>
    <row r="13510">
      <c r="B13510" s="4"/>
    </row>
    <row r="13511">
      <c r="B13511" s="4"/>
    </row>
    <row r="13512">
      <c r="B13512" s="4"/>
    </row>
    <row r="13513">
      <c r="B13513" s="4"/>
    </row>
    <row r="13514">
      <c r="B13514" s="4"/>
    </row>
    <row r="13515">
      <c r="B13515" s="4"/>
    </row>
    <row r="13516">
      <c r="B13516" s="4"/>
    </row>
    <row r="13517">
      <c r="B13517" s="4"/>
    </row>
    <row r="13518">
      <c r="B13518" s="4"/>
    </row>
    <row r="13519">
      <c r="B13519" s="4"/>
    </row>
    <row r="13520">
      <c r="B13520" s="4"/>
    </row>
    <row r="13521">
      <c r="B13521" s="4"/>
    </row>
    <row r="13522">
      <c r="B13522" s="4"/>
    </row>
    <row r="13523">
      <c r="B13523" s="4"/>
    </row>
    <row r="13524">
      <c r="B13524" s="4"/>
    </row>
    <row r="13525">
      <c r="B13525" s="4"/>
    </row>
    <row r="13526">
      <c r="B13526" s="4"/>
    </row>
    <row r="13527">
      <c r="B13527" s="4"/>
    </row>
    <row r="13528">
      <c r="B13528" s="4"/>
    </row>
    <row r="13529">
      <c r="B13529" s="4"/>
    </row>
    <row r="13530">
      <c r="B13530" s="4"/>
    </row>
    <row r="13531">
      <c r="B13531" s="4"/>
    </row>
    <row r="13532">
      <c r="B13532" s="4"/>
    </row>
    <row r="13533">
      <c r="B13533" s="4"/>
    </row>
    <row r="13534">
      <c r="B13534" s="4"/>
    </row>
    <row r="13535">
      <c r="B13535" s="4"/>
    </row>
    <row r="13536">
      <c r="B13536" s="4"/>
    </row>
    <row r="13537">
      <c r="B13537" s="4"/>
    </row>
    <row r="13538">
      <c r="B13538" s="4"/>
    </row>
    <row r="13539">
      <c r="B13539" s="4"/>
    </row>
    <row r="13540">
      <c r="B13540" s="4"/>
    </row>
    <row r="13541">
      <c r="B13541" s="4"/>
    </row>
    <row r="13542">
      <c r="B13542" s="4"/>
    </row>
    <row r="13543">
      <c r="B13543" s="4"/>
    </row>
    <row r="13544">
      <c r="B13544" s="4"/>
    </row>
    <row r="13545">
      <c r="B13545" s="4"/>
    </row>
    <row r="13546">
      <c r="B13546" s="4"/>
    </row>
    <row r="13547">
      <c r="B13547" s="4"/>
    </row>
    <row r="13548">
      <c r="B13548" s="4"/>
    </row>
    <row r="13549">
      <c r="B13549" s="4"/>
    </row>
    <row r="13550">
      <c r="B13550" s="4"/>
    </row>
    <row r="13551">
      <c r="B13551" s="4"/>
    </row>
    <row r="13552">
      <c r="B13552" s="4"/>
    </row>
    <row r="13553">
      <c r="B13553" s="4"/>
    </row>
    <row r="13554">
      <c r="B13554" s="4"/>
    </row>
    <row r="13555">
      <c r="B13555" s="4"/>
    </row>
    <row r="13556">
      <c r="B13556" s="4"/>
    </row>
    <row r="13557">
      <c r="B13557" s="4"/>
    </row>
    <row r="13558">
      <c r="B13558" s="4"/>
    </row>
    <row r="13559">
      <c r="B13559" s="4"/>
    </row>
    <row r="13560">
      <c r="B13560" s="4"/>
    </row>
    <row r="13561">
      <c r="B13561" s="4"/>
    </row>
    <row r="13562">
      <c r="B13562" s="4"/>
    </row>
    <row r="13563">
      <c r="B13563" s="4"/>
    </row>
    <row r="13564">
      <c r="B13564" s="4"/>
    </row>
    <row r="13565">
      <c r="B13565" s="4"/>
    </row>
    <row r="13566">
      <c r="B13566" s="4"/>
    </row>
    <row r="13567">
      <c r="B13567" s="4"/>
    </row>
    <row r="13568">
      <c r="B13568" s="4"/>
    </row>
    <row r="13569">
      <c r="B13569" s="4"/>
    </row>
    <row r="13570">
      <c r="B13570" s="4"/>
    </row>
    <row r="13571">
      <c r="B13571" s="4"/>
    </row>
    <row r="13572">
      <c r="B13572" s="4"/>
    </row>
    <row r="13573">
      <c r="B13573" s="4"/>
    </row>
    <row r="13574">
      <c r="B13574" s="4"/>
    </row>
    <row r="13575">
      <c r="B13575" s="4"/>
    </row>
    <row r="13576">
      <c r="B13576" s="4"/>
    </row>
    <row r="13577">
      <c r="B13577" s="4"/>
    </row>
    <row r="13578">
      <c r="B13578" s="4"/>
    </row>
    <row r="13579">
      <c r="B13579" s="4"/>
    </row>
    <row r="13580">
      <c r="B13580" s="4"/>
    </row>
    <row r="13581">
      <c r="B13581" s="4"/>
    </row>
    <row r="13582">
      <c r="B13582" s="4"/>
    </row>
    <row r="13583">
      <c r="B13583" s="4"/>
    </row>
    <row r="13584">
      <c r="B13584" s="4"/>
    </row>
    <row r="13585">
      <c r="B13585" s="4"/>
    </row>
    <row r="13586">
      <c r="B13586" s="4"/>
    </row>
    <row r="13587">
      <c r="B13587" s="4"/>
    </row>
    <row r="13588">
      <c r="B13588" s="4"/>
    </row>
    <row r="13589">
      <c r="B13589" s="4"/>
    </row>
    <row r="13590">
      <c r="B13590" s="4"/>
    </row>
    <row r="13591">
      <c r="B13591" s="4"/>
    </row>
    <row r="13592">
      <c r="B13592" s="4"/>
    </row>
    <row r="13593">
      <c r="B13593" s="4"/>
    </row>
    <row r="13594">
      <c r="B13594" s="4"/>
    </row>
    <row r="13595">
      <c r="B13595" s="4"/>
    </row>
    <row r="13596">
      <c r="B13596" s="4"/>
    </row>
    <row r="13597">
      <c r="B13597" s="4"/>
    </row>
    <row r="13598">
      <c r="B13598" s="4"/>
    </row>
    <row r="13599">
      <c r="B13599" s="4"/>
    </row>
    <row r="13600">
      <c r="B13600" s="4"/>
    </row>
    <row r="13601">
      <c r="B13601" s="4"/>
    </row>
    <row r="13602">
      <c r="B13602" s="4"/>
    </row>
    <row r="13603">
      <c r="B13603" s="4"/>
    </row>
    <row r="13604">
      <c r="B13604" s="4"/>
    </row>
    <row r="13605">
      <c r="B13605" s="4"/>
    </row>
    <row r="13606">
      <c r="B13606" s="4"/>
    </row>
    <row r="13607">
      <c r="B13607" s="4"/>
    </row>
    <row r="13608">
      <c r="B13608" s="4"/>
    </row>
    <row r="13609">
      <c r="B13609" s="4"/>
    </row>
    <row r="13610">
      <c r="B13610" s="4"/>
    </row>
    <row r="13611">
      <c r="B13611" s="4"/>
    </row>
    <row r="13612">
      <c r="B13612" s="4"/>
    </row>
    <row r="13613">
      <c r="B13613" s="4"/>
    </row>
    <row r="13614">
      <c r="B13614" s="4"/>
    </row>
    <row r="13615">
      <c r="B13615" s="4"/>
    </row>
    <row r="13616">
      <c r="B13616" s="4"/>
    </row>
    <row r="13617">
      <c r="B13617" s="4"/>
    </row>
    <row r="13618">
      <c r="B13618" s="4"/>
    </row>
    <row r="13619">
      <c r="B13619" s="4"/>
    </row>
    <row r="13620">
      <c r="B13620" s="4"/>
    </row>
    <row r="13621">
      <c r="B13621" s="4"/>
    </row>
    <row r="13622">
      <c r="B13622" s="4"/>
    </row>
    <row r="13623">
      <c r="B13623" s="4"/>
    </row>
    <row r="13624">
      <c r="B13624" s="4"/>
    </row>
    <row r="13625">
      <c r="B13625" s="4"/>
    </row>
    <row r="13626">
      <c r="B13626" s="4"/>
    </row>
    <row r="13627">
      <c r="B13627" s="4"/>
    </row>
    <row r="13628">
      <c r="B13628" s="4"/>
    </row>
    <row r="13629">
      <c r="B13629" s="4"/>
    </row>
    <row r="13630">
      <c r="B13630" s="4"/>
    </row>
    <row r="13631">
      <c r="B13631" s="4"/>
    </row>
    <row r="13632">
      <c r="B13632" s="4"/>
    </row>
    <row r="13633">
      <c r="B13633" s="4"/>
    </row>
    <row r="13634">
      <c r="B13634" s="4"/>
    </row>
    <row r="13635">
      <c r="B13635" s="4"/>
    </row>
    <row r="13636">
      <c r="B13636" s="4"/>
    </row>
    <row r="13637">
      <c r="B13637" s="4"/>
    </row>
    <row r="13638">
      <c r="B13638" s="4"/>
    </row>
    <row r="13639">
      <c r="B13639" s="4"/>
    </row>
    <row r="13640">
      <c r="B13640" s="4"/>
    </row>
    <row r="13641">
      <c r="B13641" s="4"/>
    </row>
    <row r="13642">
      <c r="B13642" s="4"/>
    </row>
    <row r="13643">
      <c r="B13643" s="4"/>
    </row>
    <row r="13644">
      <c r="B13644" s="4"/>
    </row>
    <row r="13645">
      <c r="B13645" s="4"/>
    </row>
    <row r="13646">
      <c r="B13646" s="4"/>
    </row>
    <row r="13647">
      <c r="B13647" s="4"/>
    </row>
    <row r="13648">
      <c r="B13648" s="4"/>
    </row>
    <row r="13649">
      <c r="B13649" s="4"/>
    </row>
    <row r="13650">
      <c r="B13650" s="4"/>
    </row>
    <row r="13651">
      <c r="B13651" s="4"/>
    </row>
    <row r="13652">
      <c r="B13652" s="4"/>
    </row>
    <row r="13653">
      <c r="B13653" s="4"/>
    </row>
    <row r="13654">
      <c r="B13654" s="4"/>
    </row>
    <row r="13655">
      <c r="B13655" s="4"/>
    </row>
    <row r="13656">
      <c r="B13656" s="4"/>
    </row>
    <row r="13657">
      <c r="B13657" s="4"/>
    </row>
    <row r="13658">
      <c r="B13658" s="4"/>
    </row>
    <row r="13659">
      <c r="B13659" s="4"/>
    </row>
    <row r="13660">
      <c r="B13660" s="4"/>
    </row>
    <row r="13661">
      <c r="B13661" s="4"/>
    </row>
    <row r="13662">
      <c r="B13662" s="4"/>
    </row>
    <row r="13663">
      <c r="B13663" s="4"/>
    </row>
    <row r="13664">
      <c r="B13664" s="4"/>
    </row>
    <row r="13665">
      <c r="B13665" s="4"/>
    </row>
    <row r="13666">
      <c r="B13666" s="4"/>
    </row>
    <row r="13667">
      <c r="B13667" s="4"/>
    </row>
    <row r="13668">
      <c r="B13668" s="4"/>
    </row>
    <row r="13669">
      <c r="B13669" s="4"/>
    </row>
    <row r="13670">
      <c r="B13670" s="4"/>
    </row>
    <row r="13671">
      <c r="B13671" s="4"/>
    </row>
    <row r="13672">
      <c r="B13672" s="4"/>
    </row>
    <row r="13673">
      <c r="B13673" s="4"/>
    </row>
    <row r="13674">
      <c r="B13674" s="4"/>
    </row>
    <row r="13675">
      <c r="B13675" s="4"/>
    </row>
    <row r="13676">
      <c r="B13676" s="4"/>
    </row>
    <row r="13677">
      <c r="B13677" s="4"/>
    </row>
    <row r="13678">
      <c r="B13678" s="4"/>
    </row>
    <row r="13679">
      <c r="B13679" s="4"/>
    </row>
    <row r="13680">
      <c r="B13680" s="4"/>
    </row>
    <row r="13681">
      <c r="B13681" s="4"/>
    </row>
    <row r="13682">
      <c r="B13682" s="4"/>
    </row>
    <row r="13683">
      <c r="B13683" s="4"/>
    </row>
    <row r="13684">
      <c r="B13684" s="4"/>
    </row>
    <row r="13685">
      <c r="B13685" s="4"/>
    </row>
    <row r="13686">
      <c r="B13686" s="4"/>
    </row>
    <row r="13687">
      <c r="B13687" s="4"/>
    </row>
    <row r="13688">
      <c r="B13688" s="4"/>
    </row>
    <row r="13689">
      <c r="B13689" s="4"/>
    </row>
    <row r="13690">
      <c r="B13690" s="4"/>
    </row>
    <row r="13691">
      <c r="B13691" s="4"/>
    </row>
    <row r="13692">
      <c r="B13692" s="4"/>
    </row>
    <row r="13693">
      <c r="B13693" s="4"/>
    </row>
    <row r="13694">
      <c r="B13694" s="4"/>
    </row>
    <row r="13695">
      <c r="B13695" s="4"/>
    </row>
    <row r="13696">
      <c r="B13696" s="4"/>
    </row>
    <row r="13697">
      <c r="B13697" s="4"/>
    </row>
    <row r="13698">
      <c r="B13698" s="4"/>
    </row>
    <row r="13699">
      <c r="B13699" s="4"/>
    </row>
    <row r="13700">
      <c r="B13700" s="4"/>
    </row>
    <row r="13701">
      <c r="B13701" s="4"/>
    </row>
    <row r="13702">
      <c r="B13702" s="4"/>
    </row>
    <row r="13703">
      <c r="B13703" s="4"/>
    </row>
    <row r="13704">
      <c r="B13704" s="4"/>
    </row>
    <row r="13705">
      <c r="B13705" s="4"/>
    </row>
    <row r="13706">
      <c r="B13706" s="4"/>
    </row>
    <row r="13707">
      <c r="B13707" s="4"/>
    </row>
    <row r="13708">
      <c r="B13708" s="4"/>
    </row>
    <row r="13709">
      <c r="B13709" s="4"/>
    </row>
    <row r="13710">
      <c r="B13710" s="4"/>
    </row>
    <row r="13711">
      <c r="B13711" s="4"/>
    </row>
    <row r="13712">
      <c r="B13712" s="4"/>
    </row>
    <row r="13713">
      <c r="B13713" s="4"/>
    </row>
    <row r="13714">
      <c r="B13714" s="4"/>
    </row>
    <row r="13715">
      <c r="B13715" s="4"/>
    </row>
    <row r="13716">
      <c r="B13716" s="4"/>
    </row>
    <row r="13717">
      <c r="B13717" s="4"/>
    </row>
    <row r="13718">
      <c r="B13718" s="4"/>
    </row>
    <row r="13719">
      <c r="B13719" s="4"/>
    </row>
    <row r="13720">
      <c r="B13720" s="4"/>
    </row>
    <row r="13721">
      <c r="B13721" s="4"/>
    </row>
    <row r="13722">
      <c r="B13722" s="4"/>
    </row>
    <row r="13723">
      <c r="B13723" s="4"/>
    </row>
    <row r="13724">
      <c r="B13724" s="4"/>
    </row>
    <row r="13725">
      <c r="B13725" s="4"/>
    </row>
    <row r="13726">
      <c r="B13726" s="4"/>
    </row>
    <row r="13727">
      <c r="B13727" s="4"/>
    </row>
    <row r="13728">
      <c r="B13728" s="4"/>
    </row>
    <row r="13729">
      <c r="B13729" s="4"/>
    </row>
    <row r="13730">
      <c r="B13730" s="4"/>
    </row>
    <row r="13731">
      <c r="B13731" s="4"/>
    </row>
    <row r="13732">
      <c r="B13732" s="4"/>
    </row>
    <row r="13733">
      <c r="B13733" s="4"/>
    </row>
    <row r="13734">
      <c r="B13734" s="4"/>
    </row>
    <row r="13735">
      <c r="B13735" s="4"/>
    </row>
    <row r="13736">
      <c r="B13736" s="4"/>
    </row>
    <row r="13737">
      <c r="B13737" s="4"/>
    </row>
    <row r="13738">
      <c r="B13738" s="4"/>
    </row>
    <row r="13739">
      <c r="B13739" s="4"/>
    </row>
    <row r="13740">
      <c r="B13740" s="4"/>
    </row>
    <row r="13741">
      <c r="B13741" s="4"/>
    </row>
    <row r="13742">
      <c r="B13742" s="4"/>
    </row>
    <row r="13743">
      <c r="B13743" s="4"/>
    </row>
    <row r="13744">
      <c r="B13744" s="4"/>
    </row>
    <row r="13745">
      <c r="B13745" s="4"/>
    </row>
    <row r="13746">
      <c r="B13746" s="4"/>
    </row>
    <row r="13747">
      <c r="B13747" s="4"/>
    </row>
    <row r="13748">
      <c r="B13748" s="4"/>
    </row>
    <row r="13749">
      <c r="B13749" s="4"/>
    </row>
    <row r="13750">
      <c r="B13750" s="4"/>
    </row>
    <row r="13751">
      <c r="B13751" s="4"/>
    </row>
    <row r="13752">
      <c r="B13752" s="4"/>
    </row>
    <row r="13753">
      <c r="B13753" s="4"/>
    </row>
    <row r="13754">
      <c r="B13754" s="4"/>
    </row>
    <row r="13755">
      <c r="B13755" s="4"/>
    </row>
    <row r="13756">
      <c r="B13756" s="4"/>
    </row>
    <row r="13757">
      <c r="B13757" s="4"/>
    </row>
    <row r="13758">
      <c r="B13758" s="4"/>
    </row>
    <row r="13759">
      <c r="B13759" s="4"/>
    </row>
    <row r="13760">
      <c r="B13760" s="4"/>
    </row>
    <row r="13761">
      <c r="B13761" s="4"/>
    </row>
    <row r="13762">
      <c r="B13762" s="4"/>
    </row>
    <row r="13763">
      <c r="B13763" s="4"/>
    </row>
    <row r="13764">
      <c r="B13764" s="4"/>
    </row>
    <row r="13765">
      <c r="B13765" s="4"/>
    </row>
    <row r="13766">
      <c r="B13766" s="4"/>
    </row>
    <row r="13767">
      <c r="B13767" s="4"/>
    </row>
    <row r="13768">
      <c r="B13768" s="4"/>
    </row>
    <row r="13769">
      <c r="B13769" s="4"/>
    </row>
    <row r="13770">
      <c r="B13770" s="4"/>
    </row>
    <row r="13771">
      <c r="B13771" s="4"/>
    </row>
    <row r="13772">
      <c r="B13772" s="4"/>
    </row>
    <row r="13773">
      <c r="B13773" s="4"/>
    </row>
    <row r="13774">
      <c r="B13774" s="4"/>
    </row>
    <row r="13775">
      <c r="B13775" s="4"/>
    </row>
    <row r="13776">
      <c r="B13776" s="4"/>
    </row>
    <row r="13777">
      <c r="B13777" s="4"/>
    </row>
    <row r="13778">
      <c r="B13778" s="4"/>
    </row>
    <row r="13779">
      <c r="B13779" s="4"/>
    </row>
    <row r="13780">
      <c r="B13780" s="4"/>
    </row>
    <row r="13781">
      <c r="B13781" s="4"/>
    </row>
    <row r="13782">
      <c r="B13782" s="4"/>
    </row>
    <row r="13783">
      <c r="B13783" s="4"/>
    </row>
    <row r="13784">
      <c r="B13784" s="4"/>
    </row>
    <row r="13785">
      <c r="B13785" s="4"/>
    </row>
    <row r="13786">
      <c r="B13786" s="4"/>
    </row>
    <row r="13787">
      <c r="B13787" s="4"/>
    </row>
    <row r="13788">
      <c r="B13788" s="4"/>
    </row>
    <row r="13789">
      <c r="B13789" s="4"/>
    </row>
    <row r="13790">
      <c r="B13790" s="4"/>
    </row>
    <row r="13791">
      <c r="B13791" s="4"/>
    </row>
    <row r="13792">
      <c r="B13792" s="4"/>
    </row>
    <row r="13793">
      <c r="B13793" s="4"/>
    </row>
    <row r="13794">
      <c r="B13794" s="4"/>
    </row>
    <row r="13795">
      <c r="B13795" s="4"/>
    </row>
    <row r="13796">
      <c r="B13796" s="4"/>
    </row>
    <row r="13797">
      <c r="B13797" s="4"/>
    </row>
    <row r="13798">
      <c r="B13798" s="4"/>
    </row>
    <row r="13799">
      <c r="B13799" s="4"/>
    </row>
    <row r="13800">
      <c r="B13800" s="4"/>
    </row>
    <row r="13801">
      <c r="B13801" s="4"/>
    </row>
    <row r="13802">
      <c r="B13802" s="4"/>
    </row>
    <row r="13803">
      <c r="B13803" s="4"/>
    </row>
    <row r="13804">
      <c r="B13804" s="4"/>
    </row>
    <row r="13805">
      <c r="B13805" s="4"/>
    </row>
    <row r="13806">
      <c r="B13806" s="4"/>
    </row>
    <row r="13807">
      <c r="B13807" s="4"/>
    </row>
    <row r="13808">
      <c r="B13808" s="4"/>
    </row>
    <row r="13809">
      <c r="B13809" s="4"/>
    </row>
    <row r="13810">
      <c r="B13810" s="4"/>
    </row>
    <row r="13811">
      <c r="B13811" s="4"/>
    </row>
    <row r="13812">
      <c r="B13812" s="4"/>
    </row>
    <row r="13813">
      <c r="B13813" s="4"/>
    </row>
    <row r="13814">
      <c r="B13814" s="4"/>
    </row>
    <row r="13815">
      <c r="B13815" s="4"/>
    </row>
    <row r="13816">
      <c r="B13816" s="4"/>
    </row>
    <row r="13817">
      <c r="B13817" s="4"/>
    </row>
    <row r="13818">
      <c r="B13818" s="4"/>
    </row>
    <row r="13819">
      <c r="B13819" s="4"/>
    </row>
    <row r="13820">
      <c r="B13820" s="4"/>
    </row>
    <row r="13821">
      <c r="B13821" s="4"/>
    </row>
    <row r="13822">
      <c r="B13822" s="4"/>
    </row>
    <row r="13823">
      <c r="B13823" s="4"/>
    </row>
    <row r="13824">
      <c r="B13824" s="4"/>
    </row>
    <row r="13825">
      <c r="B13825" s="4"/>
    </row>
    <row r="13826">
      <c r="B13826" s="4"/>
    </row>
    <row r="13827">
      <c r="B13827" s="4"/>
    </row>
    <row r="13828">
      <c r="B13828" s="4"/>
    </row>
    <row r="13829">
      <c r="B13829" s="4"/>
    </row>
    <row r="13830">
      <c r="B13830" s="4"/>
    </row>
    <row r="13831">
      <c r="B13831" s="4"/>
    </row>
    <row r="13832">
      <c r="B13832" s="4"/>
    </row>
    <row r="13833">
      <c r="B13833" s="4"/>
    </row>
    <row r="13834">
      <c r="B13834" s="4"/>
    </row>
    <row r="13835">
      <c r="B13835" s="4"/>
    </row>
    <row r="13836">
      <c r="B13836" s="4"/>
    </row>
    <row r="13837">
      <c r="B13837" s="4"/>
    </row>
    <row r="13838">
      <c r="B13838" s="4"/>
    </row>
    <row r="13839">
      <c r="B13839" s="4"/>
    </row>
    <row r="13840">
      <c r="B13840" s="4"/>
    </row>
    <row r="13841">
      <c r="B13841" s="4"/>
    </row>
    <row r="13842">
      <c r="B13842" s="4"/>
    </row>
    <row r="13843">
      <c r="B13843" s="4"/>
    </row>
    <row r="13844">
      <c r="B13844" s="4"/>
    </row>
    <row r="13845">
      <c r="B13845" s="4"/>
    </row>
    <row r="13846">
      <c r="B13846" s="4"/>
    </row>
    <row r="13847">
      <c r="B13847" s="4"/>
    </row>
    <row r="13848">
      <c r="B13848" s="4"/>
    </row>
    <row r="13849">
      <c r="B13849" s="4"/>
    </row>
    <row r="13850">
      <c r="B13850" s="4"/>
    </row>
    <row r="13851">
      <c r="B13851" s="4"/>
    </row>
    <row r="13852">
      <c r="B13852" s="4"/>
    </row>
    <row r="13853">
      <c r="B13853" s="4"/>
    </row>
    <row r="13854">
      <c r="B13854" s="4"/>
    </row>
    <row r="13855">
      <c r="B13855" s="4"/>
    </row>
    <row r="13856">
      <c r="B13856" s="4"/>
    </row>
    <row r="13857">
      <c r="B13857" s="4"/>
    </row>
    <row r="13858">
      <c r="B13858" s="4"/>
    </row>
    <row r="13859">
      <c r="B13859" s="4"/>
    </row>
    <row r="13860">
      <c r="B13860" s="4"/>
    </row>
    <row r="13861">
      <c r="B13861" s="4"/>
    </row>
    <row r="13862">
      <c r="B13862" s="4"/>
    </row>
    <row r="13863">
      <c r="B13863" s="4"/>
    </row>
    <row r="13864">
      <c r="B13864" s="4"/>
    </row>
    <row r="13865">
      <c r="B13865" s="4"/>
    </row>
    <row r="13866">
      <c r="B13866" s="4"/>
    </row>
    <row r="13867">
      <c r="B13867" s="4"/>
    </row>
    <row r="13868">
      <c r="B13868" s="4"/>
    </row>
    <row r="13869">
      <c r="B13869" s="4"/>
    </row>
    <row r="13870">
      <c r="B13870" s="4"/>
    </row>
    <row r="13871">
      <c r="B13871" s="4"/>
    </row>
    <row r="13872">
      <c r="B13872" s="4"/>
    </row>
    <row r="13873">
      <c r="B13873" s="4"/>
    </row>
    <row r="13874">
      <c r="B13874" s="4"/>
    </row>
    <row r="13875">
      <c r="B13875" s="4"/>
    </row>
    <row r="13876">
      <c r="B13876" s="4"/>
    </row>
    <row r="13877">
      <c r="B13877" s="4"/>
    </row>
    <row r="13878">
      <c r="B13878" s="4"/>
    </row>
    <row r="13879">
      <c r="B13879" s="4"/>
    </row>
    <row r="13880">
      <c r="B13880" s="4"/>
    </row>
    <row r="13881">
      <c r="B13881" s="4"/>
    </row>
    <row r="13882">
      <c r="B13882" s="4"/>
    </row>
    <row r="13883">
      <c r="B13883" s="4"/>
    </row>
    <row r="13884">
      <c r="B13884" s="4"/>
    </row>
    <row r="13885">
      <c r="B13885" s="4"/>
    </row>
    <row r="13886">
      <c r="B13886" s="4"/>
    </row>
    <row r="13887">
      <c r="B13887" s="4"/>
    </row>
    <row r="13888">
      <c r="B13888" s="4"/>
    </row>
    <row r="13889">
      <c r="B13889" s="4"/>
    </row>
    <row r="13890">
      <c r="B13890" s="4"/>
    </row>
    <row r="13891">
      <c r="B13891" s="4"/>
    </row>
    <row r="13892">
      <c r="B13892" s="4"/>
    </row>
    <row r="13893">
      <c r="B13893" s="4"/>
    </row>
    <row r="13894">
      <c r="B13894" s="4"/>
    </row>
    <row r="13895">
      <c r="B13895" s="4"/>
    </row>
    <row r="13896">
      <c r="B13896" s="4"/>
    </row>
    <row r="13897">
      <c r="B13897" s="4"/>
    </row>
    <row r="13898">
      <c r="B13898" s="4"/>
    </row>
    <row r="13899">
      <c r="B13899" s="4"/>
    </row>
    <row r="13900">
      <c r="B13900" s="4"/>
    </row>
    <row r="13901">
      <c r="B13901" s="4"/>
    </row>
    <row r="13902">
      <c r="B13902" s="4"/>
    </row>
    <row r="13903">
      <c r="B13903" s="4"/>
    </row>
    <row r="13904">
      <c r="B13904" s="4"/>
    </row>
    <row r="13905">
      <c r="B13905" s="4"/>
    </row>
    <row r="13906">
      <c r="B13906" s="4"/>
    </row>
    <row r="13907">
      <c r="B13907" s="4"/>
    </row>
    <row r="13908">
      <c r="B13908" s="4"/>
    </row>
    <row r="13909">
      <c r="B13909" s="4"/>
    </row>
    <row r="13910">
      <c r="B13910" s="4"/>
    </row>
    <row r="13911">
      <c r="B13911" s="4"/>
    </row>
    <row r="13912">
      <c r="B13912" s="4"/>
    </row>
    <row r="13913">
      <c r="B13913" s="4"/>
    </row>
    <row r="13914">
      <c r="B13914" s="4"/>
    </row>
    <row r="13915">
      <c r="B13915" s="4"/>
    </row>
    <row r="13916">
      <c r="B13916" s="4"/>
    </row>
    <row r="13917">
      <c r="B13917" s="4"/>
    </row>
    <row r="13918">
      <c r="B13918" s="4"/>
    </row>
    <row r="13919">
      <c r="B13919" s="4"/>
    </row>
    <row r="13920">
      <c r="B13920" s="4"/>
    </row>
    <row r="13921">
      <c r="B13921" s="4"/>
    </row>
    <row r="13922">
      <c r="B13922" s="4"/>
    </row>
    <row r="13923">
      <c r="B13923" s="4"/>
    </row>
    <row r="13924">
      <c r="B13924" s="4"/>
    </row>
    <row r="13925">
      <c r="B13925" s="4"/>
    </row>
    <row r="13926">
      <c r="B13926" s="4"/>
    </row>
    <row r="13927">
      <c r="B13927" s="4"/>
    </row>
    <row r="13928">
      <c r="B13928" s="4"/>
    </row>
    <row r="13929">
      <c r="B13929" s="4"/>
    </row>
    <row r="13930">
      <c r="B13930" s="4"/>
    </row>
    <row r="13931">
      <c r="B13931" s="4"/>
    </row>
    <row r="13932">
      <c r="B13932" s="4"/>
    </row>
    <row r="13933">
      <c r="B13933" s="4"/>
    </row>
    <row r="13934">
      <c r="B13934" s="4"/>
    </row>
    <row r="13935">
      <c r="B13935" s="4"/>
    </row>
    <row r="13936">
      <c r="B13936" s="4"/>
    </row>
    <row r="13937">
      <c r="B13937" s="4"/>
    </row>
    <row r="13938">
      <c r="B13938" s="4"/>
    </row>
    <row r="13939">
      <c r="B13939" s="4"/>
    </row>
    <row r="13940">
      <c r="B13940" s="4"/>
    </row>
    <row r="13941">
      <c r="B13941" s="4"/>
    </row>
    <row r="13942">
      <c r="B13942" s="4"/>
    </row>
    <row r="13943">
      <c r="B13943" s="4"/>
    </row>
    <row r="13944">
      <c r="B13944" s="4"/>
    </row>
    <row r="13945">
      <c r="B13945" s="4"/>
    </row>
    <row r="13946">
      <c r="B13946" s="4"/>
    </row>
    <row r="13947">
      <c r="B13947" s="4"/>
    </row>
    <row r="13948">
      <c r="B13948" s="4"/>
    </row>
    <row r="13949">
      <c r="B13949" s="4"/>
    </row>
    <row r="13950">
      <c r="B13950" s="4"/>
    </row>
    <row r="13951">
      <c r="B13951" s="4"/>
    </row>
    <row r="13952">
      <c r="B13952" s="4"/>
    </row>
    <row r="13953">
      <c r="B13953" s="4"/>
    </row>
    <row r="13954">
      <c r="B13954" s="4"/>
    </row>
    <row r="13955">
      <c r="B13955" s="4"/>
    </row>
    <row r="13956">
      <c r="B13956" s="4"/>
    </row>
    <row r="13957">
      <c r="B13957" s="4"/>
    </row>
    <row r="13958">
      <c r="B13958" s="4"/>
    </row>
    <row r="13959">
      <c r="B13959" s="4"/>
    </row>
    <row r="13960">
      <c r="B13960" s="4"/>
    </row>
    <row r="13961">
      <c r="B13961" s="4"/>
    </row>
    <row r="13962">
      <c r="B13962" s="4"/>
    </row>
    <row r="13963">
      <c r="B13963" s="4"/>
    </row>
    <row r="13964">
      <c r="B13964" s="4"/>
    </row>
    <row r="13965">
      <c r="B13965" s="4"/>
    </row>
    <row r="13966">
      <c r="B13966" s="4"/>
    </row>
    <row r="13967">
      <c r="B13967" s="4"/>
    </row>
    <row r="13968">
      <c r="B13968" s="4"/>
    </row>
    <row r="13969">
      <c r="B13969" s="4"/>
    </row>
    <row r="13970">
      <c r="B13970" s="4"/>
    </row>
    <row r="13971">
      <c r="B13971" s="4"/>
    </row>
    <row r="13972">
      <c r="B13972" s="4"/>
    </row>
    <row r="13973">
      <c r="B13973" s="4"/>
    </row>
    <row r="13974">
      <c r="B13974" s="4"/>
    </row>
    <row r="13975">
      <c r="B13975" s="4"/>
    </row>
    <row r="13976">
      <c r="B13976" s="4"/>
    </row>
    <row r="13977">
      <c r="B13977" s="4"/>
    </row>
    <row r="13978">
      <c r="B13978" s="4"/>
    </row>
    <row r="13979">
      <c r="B13979" s="4"/>
    </row>
    <row r="13980">
      <c r="B13980" s="4"/>
    </row>
    <row r="13981">
      <c r="B13981" s="4"/>
    </row>
    <row r="13982">
      <c r="B13982" s="4"/>
    </row>
    <row r="13983">
      <c r="B13983" s="4"/>
    </row>
    <row r="13984">
      <c r="B13984" s="4"/>
    </row>
    <row r="13985">
      <c r="B13985" s="4"/>
    </row>
    <row r="13986">
      <c r="B13986" s="4"/>
    </row>
    <row r="13987">
      <c r="B13987" s="4"/>
    </row>
    <row r="13988">
      <c r="B13988" s="4"/>
    </row>
    <row r="13989">
      <c r="B13989" s="4"/>
    </row>
    <row r="13990">
      <c r="B13990" s="4"/>
    </row>
    <row r="13991">
      <c r="B13991" s="4"/>
    </row>
    <row r="13992">
      <c r="B13992" s="4"/>
    </row>
    <row r="13993">
      <c r="B13993" s="4"/>
    </row>
    <row r="13994">
      <c r="B13994" s="4"/>
    </row>
    <row r="13995">
      <c r="B13995" s="4"/>
    </row>
    <row r="13996">
      <c r="B13996" s="4"/>
    </row>
    <row r="13997">
      <c r="B13997" s="4"/>
    </row>
    <row r="13998">
      <c r="B13998" s="4"/>
    </row>
    <row r="13999">
      <c r="B13999" s="4"/>
    </row>
    <row r="14000">
      <c r="B14000" s="4"/>
    </row>
    <row r="14001">
      <c r="B14001" s="4"/>
    </row>
    <row r="14002">
      <c r="B14002" s="4"/>
    </row>
    <row r="14003">
      <c r="B14003" s="4"/>
    </row>
    <row r="14004">
      <c r="B14004" s="4"/>
    </row>
    <row r="14005">
      <c r="B14005" s="4"/>
    </row>
    <row r="14006">
      <c r="B14006" s="4"/>
    </row>
    <row r="14007">
      <c r="B14007" s="4"/>
    </row>
    <row r="14008">
      <c r="B14008" s="4"/>
    </row>
    <row r="14009">
      <c r="B14009" s="4"/>
    </row>
    <row r="14010">
      <c r="B14010" s="4"/>
    </row>
    <row r="14011">
      <c r="B14011" s="4"/>
    </row>
    <row r="14012">
      <c r="B14012" s="4"/>
    </row>
    <row r="14013">
      <c r="B14013" s="4"/>
    </row>
    <row r="14014">
      <c r="B14014" s="4"/>
    </row>
    <row r="14015">
      <c r="B14015" s="4"/>
    </row>
    <row r="14016">
      <c r="B14016" s="4"/>
    </row>
    <row r="14017">
      <c r="B14017" s="4"/>
    </row>
    <row r="14018">
      <c r="B14018" s="4"/>
    </row>
    <row r="14019">
      <c r="B14019" s="4"/>
    </row>
    <row r="14020">
      <c r="B14020" s="4"/>
    </row>
    <row r="14021">
      <c r="B14021" s="4"/>
    </row>
    <row r="14022">
      <c r="B14022" s="4"/>
    </row>
    <row r="14023">
      <c r="B14023" s="4"/>
    </row>
    <row r="14024">
      <c r="B14024" s="4"/>
    </row>
    <row r="14025">
      <c r="B14025" s="4"/>
    </row>
    <row r="14026">
      <c r="B14026" s="4"/>
    </row>
    <row r="14027">
      <c r="B14027" s="4"/>
    </row>
    <row r="14028">
      <c r="B14028" s="4"/>
    </row>
    <row r="14029">
      <c r="B14029" s="4"/>
    </row>
    <row r="14030">
      <c r="B14030" s="4"/>
    </row>
    <row r="14031">
      <c r="B14031" s="4"/>
    </row>
    <row r="14032">
      <c r="B14032" s="4"/>
    </row>
    <row r="14033">
      <c r="B14033" s="4"/>
    </row>
    <row r="14034">
      <c r="B14034" s="4"/>
    </row>
    <row r="14035">
      <c r="B14035" s="4"/>
    </row>
    <row r="14036">
      <c r="B14036" s="4"/>
    </row>
    <row r="14037">
      <c r="B14037" s="4"/>
    </row>
    <row r="14038">
      <c r="B14038" s="4"/>
    </row>
    <row r="14039">
      <c r="B14039" s="4"/>
    </row>
    <row r="14040">
      <c r="B14040" s="4"/>
    </row>
    <row r="14041">
      <c r="B14041" s="4"/>
    </row>
    <row r="14042">
      <c r="B14042" s="4"/>
    </row>
    <row r="14043">
      <c r="B14043" s="4"/>
    </row>
    <row r="14044">
      <c r="B14044" s="4"/>
    </row>
    <row r="14045">
      <c r="B14045" s="4"/>
    </row>
    <row r="14046">
      <c r="B14046" s="4"/>
    </row>
    <row r="14047">
      <c r="B14047" s="4"/>
    </row>
    <row r="14048">
      <c r="B14048" s="4"/>
    </row>
    <row r="14049">
      <c r="B14049" s="4"/>
    </row>
    <row r="14050">
      <c r="B14050" s="4"/>
    </row>
    <row r="14051">
      <c r="B14051" s="4"/>
    </row>
    <row r="14052">
      <c r="B14052" s="4"/>
    </row>
    <row r="14053">
      <c r="B14053" s="4"/>
    </row>
    <row r="14054">
      <c r="B14054" s="4"/>
    </row>
    <row r="14055">
      <c r="B14055" s="4"/>
    </row>
    <row r="14056">
      <c r="B14056" s="4"/>
    </row>
    <row r="14057">
      <c r="B14057" s="4"/>
    </row>
    <row r="14058">
      <c r="B14058" s="4"/>
    </row>
    <row r="14059">
      <c r="B14059" s="4"/>
    </row>
    <row r="14060">
      <c r="B14060" s="4"/>
    </row>
    <row r="14061">
      <c r="B14061" s="4"/>
    </row>
    <row r="14062">
      <c r="B14062" s="4"/>
    </row>
    <row r="14063">
      <c r="B14063" s="4"/>
    </row>
    <row r="14064">
      <c r="B14064" s="4"/>
    </row>
    <row r="14065">
      <c r="B14065" s="4"/>
    </row>
    <row r="14066">
      <c r="B14066" s="4"/>
    </row>
    <row r="14067">
      <c r="B14067" s="4"/>
    </row>
    <row r="14068">
      <c r="B14068" s="4"/>
    </row>
    <row r="14069">
      <c r="B14069" s="4"/>
    </row>
    <row r="14070">
      <c r="B14070" s="4"/>
    </row>
    <row r="14071">
      <c r="B14071" s="4"/>
    </row>
    <row r="14072">
      <c r="B14072" s="4"/>
    </row>
    <row r="14073">
      <c r="B14073" s="4"/>
    </row>
    <row r="14074">
      <c r="B14074" s="4"/>
    </row>
    <row r="14075">
      <c r="B14075" s="4"/>
    </row>
    <row r="14076">
      <c r="B14076" s="4"/>
    </row>
    <row r="14077">
      <c r="B14077" s="4"/>
    </row>
    <row r="14078">
      <c r="B14078" s="4"/>
    </row>
    <row r="14079">
      <c r="B14079" s="4"/>
    </row>
    <row r="14080">
      <c r="B14080" s="4"/>
    </row>
    <row r="14081">
      <c r="B14081" s="4"/>
    </row>
    <row r="14082">
      <c r="B14082" s="4"/>
    </row>
    <row r="14083">
      <c r="B14083" s="4"/>
    </row>
    <row r="14084">
      <c r="B14084" s="4"/>
    </row>
    <row r="14085">
      <c r="B14085" s="4"/>
    </row>
    <row r="14086">
      <c r="B14086" s="4"/>
    </row>
    <row r="14087">
      <c r="B14087" s="4"/>
    </row>
    <row r="14088">
      <c r="B14088" s="4"/>
    </row>
    <row r="14089">
      <c r="B14089" s="4"/>
    </row>
    <row r="14090">
      <c r="B14090" s="4"/>
    </row>
    <row r="14091">
      <c r="B14091" s="4"/>
    </row>
    <row r="14092">
      <c r="B14092" s="4"/>
    </row>
    <row r="14093">
      <c r="B14093" s="4"/>
    </row>
    <row r="14094">
      <c r="B14094" s="4"/>
    </row>
    <row r="14095">
      <c r="B14095" s="4"/>
    </row>
    <row r="14096">
      <c r="B14096" s="4"/>
    </row>
    <row r="14097">
      <c r="B14097" s="4"/>
    </row>
    <row r="14098">
      <c r="B14098" s="4"/>
    </row>
    <row r="14099">
      <c r="B14099" s="4"/>
    </row>
    <row r="14100">
      <c r="B14100" s="4"/>
    </row>
    <row r="14101">
      <c r="B14101" s="4"/>
    </row>
    <row r="14102">
      <c r="B14102" s="4"/>
    </row>
    <row r="14103">
      <c r="B14103" s="4"/>
    </row>
    <row r="14104">
      <c r="B14104" s="4"/>
    </row>
    <row r="14105">
      <c r="B14105" s="4"/>
    </row>
    <row r="14106">
      <c r="B14106" s="4"/>
    </row>
    <row r="14107">
      <c r="B14107" s="4"/>
    </row>
    <row r="14108">
      <c r="B14108" s="4"/>
    </row>
    <row r="14109">
      <c r="B14109" s="4"/>
    </row>
    <row r="14110">
      <c r="B14110" s="4"/>
    </row>
    <row r="14111">
      <c r="B14111" s="4"/>
    </row>
    <row r="14112">
      <c r="B14112" s="4"/>
    </row>
    <row r="14113">
      <c r="B14113" s="4"/>
    </row>
    <row r="14114">
      <c r="B14114" s="4"/>
    </row>
    <row r="14115">
      <c r="B14115" s="4"/>
    </row>
    <row r="14116">
      <c r="B14116" s="4"/>
    </row>
    <row r="14117">
      <c r="B14117" s="4"/>
    </row>
    <row r="14118">
      <c r="B14118" s="4"/>
    </row>
    <row r="14119">
      <c r="B14119" s="4"/>
    </row>
    <row r="14120">
      <c r="B14120" s="4"/>
    </row>
    <row r="14121">
      <c r="B14121" s="4"/>
    </row>
    <row r="14122">
      <c r="B14122" s="4"/>
    </row>
    <row r="14123">
      <c r="B14123" s="4"/>
    </row>
    <row r="14124">
      <c r="B14124" s="4"/>
    </row>
    <row r="14125">
      <c r="B14125" s="4"/>
    </row>
    <row r="14126">
      <c r="B14126" s="4"/>
    </row>
    <row r="14127">
      <c r="B14127" s="4"/>
    </row>
    <row r="14128">
      <c r="B14128" s="4"/>
    </row>
    <row r="14129">
      <c r="B14129" s="4"/>
    </row>
    <row r="14130">
      <c r="B14130" s="4"/>
    </row>
    <row r="14131">
      <c r="B14131" s="4"/>
    </row>
    <row r="14132">
      <c r="B14132" s="4"/>
    </row>
    <row r="14133">
      <c r="B14133" s="4"/>
    </row>
    <row r="14134">
      <c r="B14134" s="4"/>
    </row>
    <row r="14135">
      <c r="B14135" s="4"/>
    </row>
    <row r="14136">
      <c r="B14136" s="4"/>
    </row>
    <row r="14137">
      <c r="B14137" s="4"/>
    </row>
    <row r="14138">
      <c r="B14138" s="4"/>
    </row>
    <row r="14139">
      <c r="B14139" s="4"/>
    </row>
    <row r="14140">
      <c r="B14140" s="4"/>
    </row>
    <row r="14141">
      <c r="B14141" s="4"/>
    </row>
    <row r="14142">
      <c r="B14142" s="4"/>
    </row>
    <row r="14143">
      <c r="B14143" s="4"/>
    </row>
    <row r="14144">
      <c r="B14144" s="4"/>
    </row>
    <row r="14145">
      <c r="B14145" s="4"/>
    </row>
    <row r="14146">
      <c r="B14146" s="4"/>
    </row>
    <row r="14147">
      <c r="B14147" s="4"/>
    </row>
    <row r="14148">
      <c r="B14148" s="4"/>
    </row>
    <row r="14149">
      <c r="B14149" s="4"/>
    </row>
    <row r="14150">
      <c r="B14150" s="4"/>
    </row>
    <row r="14151">
      <c r="B14151" s="4"/>
    </row>
    <row r="14152">
      <c r="B14152" s="4"/>
    </row>
    <row r="14153">
      <c r="B14153" s="4"/>
    </row>
    <row r="14154">
      <c r="B14154" s="4"/>
    </row>
    <row r="14155">
      <c r="B14155" s="4"/>
    </row>
    <row r="14156">
      <c r="B14156" s="4"/>
    </row>
    <row r="14157">
      <c r="B14157" s="4"/>
    </row>
    <row r="14158">
      <c r="B14158" s="4"/>
    </row>
    <row r="14159">
      <c r="B14159" s="4"/>
    </row>
    <row r="14160">
      <c r="B14160" s="4"/>
    </row>
    <row r="14161">
      <c r="B14161" s="4"/>
    </row>
    <row r="14162">
      <c r="B14162" s="4"/>
    </row>
    <row r="14163">
      <c r="B14163" s="4"/>
    </row>
    <row r="14164">
      <c r="B14164" s="4"/>
    </row>
    <row r="14165">
      <c r="B14165" s="4"/>
    </row>
    <row r="14166">
      <c r="B14166" s="4"/>
    </row>
    <row r="14167">
      <c r="B14167" s="4"/>
    </row>
    <row r="14168">
      <c r="B14168" s="4"/>
    </row>
    <row r="14169">
      <c r="B14169" s="4"/>
    </row>
    <row r="14170">
      <c r="B14170" s="4"/>
    </row>
    <row r="14171">
      <c r="B14171" s="4"/>
    </row>
    <row r="14172">
      <c r="B14172" s="4"/>
    </row>
    <row r="14173">
      <c r="B14173" s="4"/>
    </row>
    <row r="14174">
      <c r="B14174" s="4"/>
    </row>
    <row r="14175">
      <c r="B14175" s="4"/>
    </row>
    <row r="14176">
      <c r="B14176" s="4"/>
    </row>
    <row r="14177">
      <c r="B14177" s="4"/>
    </row>
    <row r="14178">
      <c r="B14178" s="4"/>
    </row>
    <row r="14179">
      <c r="B14179" s="4"/>
    </row>
    <row r="14180">
      <c r="B14180" s="4"/>
    </row>
    <row r="14181">
      <c r="B14181" s="4"/>
    </row>
    <row r="14182">
      <c r="B14182" s="4"/>
    </row>
    <row r="14183">
      <c r="B14183" s="4"/>
    </row>
    <row r="14184">
      <c r="B14184" s="4"/>
    </row>
    <row r="14185">
      <c r="B14185" s="4"/>
    </row>
    <row r="14186">
      <c r="B14186" s="4"/>
    </row>
    <row r="14187">
      <c r="B14187" s="4"/>
    </row>
    <row r="14188">
      <c r="B14188" s="4"/>
    </row>
    <row r="14189">
      <c r="B14189" s="4"/>
    </row>
    <row r="14190">
      <c r="B14190" s="4"/>
    </row>
    <row r="14191">
      <c r="B14191" s="4"/>
    </row>
    <row r="14192">
      <c r="B14192" s="4"/>
    </row>
    <row r="14193">
      <c r="B14193" s="4"/>
    </row>
    <row r="14194">
      <c r="B14194" s="4"/>
    </row>
    <row r="14195">
      <c r="B14195" s="4"/>
    </row>
    <row r="14196">
      <c r="B14196" s="4"/>
    </row>
    <row r="14197">
      <c r="B14197" s="4"/>
    </row>
    <row r="14198">
      <c r="B14198" s="4"/>
    </row>
    <row r="14199">
      <c r="B14199" s="4"/>
    </row>
    <row r="14200">
      <c r="B14200" s="4"/>
    </row>
    <row r="14201">
      <c r="B14201" s="4"/>
    </row>
    <row r="14202">
      <c r="B14202" s="4"/>
    </row>
    <row r="14203">
      <c r="B14203" s="4"/>
    </row>
    <row r="14204">
      <c r="B14204" s="4"/>
    </row>
    <row r="14205">
      <c r="B14205" s="4"/>
    </row>
    <row r="14206">
      <c r="B14206" s="4"/>
    </row>
    <row r="14207">
      <c r="B14207" s="4"/>
    </row>
    <row r="14208">
      <c r="B14208" s="4"/>
    </row>
    <row r="14209">
      <c r="B14209" s="4"/>
    </row>
    <row r="14210">
      <c r="B14210" s="4"/>
    </row>
    <row r="14211">
      <c r="B14211" s="4"/>
    </row>
    <row r="14212">
      <c r="B14212" s="4"/>
    </row>
    <row r="14213">
      <c r="B14213" s="4"/>
    </row>
    <row r="14214">
      <c r="B14214" s="4"/>
    </row>
    <row r="14215">
      <c r="B14215" s="4"/>
    </row>
    <row r="14216">
      <c r="B14216" s="4"/>
    </row>
    <row r="14217">
      <c r="B14217" s="4"/>
    </row>
    <row r="14218">
      <c r="B14218" s="4"/>
    </row>
    <row r="14219">
      <c r="B14219" s="4"/>
    </row>
    <row r="14220">
      <c r="B14220" s="4"/>
    </row>
    <row r="14221">
      <c r="B14221" s="4"/>
    </row>
    <row r="14222">
      <c r="B14222" s="4"/>
    </row>
    <row r="14223">
      <c r="B14223" s="4"/>
    </row>
    <row r="14224">
      <c r="B14224" s="4"/>
    </row>
    <row r="14225">
      <c r="B14225" s="4"/>
    </row>
    <row r="14226">
      <c r="B14226" s="4"/>
    </row>
    <row r="14227">
      <c r="B14227" s="4"/>
    </row>
    <row r="14228">
      <c r="B14228" s="4"/>
    </row>
    <row r="14229">
      <c r="B14229" s="4"/>
    </row>
    <row r="14230">
      <c r="B14230" s="4"/>
    </row>
    <row r="14231">
      <c r="B14231" s="4"/>
    </row>
    <row r="14232">
      <c r="B14232" s="4"/>
    </row>
    <row r="14233">
      <c r="B14233" s="4"/>
    </row>
    <row r="14234">
      <c r="B14234" s="4"/>
    </row>
    <row r="14235">
      <c r="B14235" s="4"/>
    </row>
    <row r="14236">
      <c r="B14236" s="4"/>
    </row>
    <row r="14237">
      <c r="B14237" s="4"/>
    </row>
    <row r="14238">
      <c r="B14238" s="4"/>
    </row>
    <row r="14239">
      <c r="B14239" s="4"/>
    </row>
    <row r="14240">
      <c r="B14240" s="4"/>
    </row>
    <row r="14241">
      <c r="B14241" s="4"/>
    </row>
    <row r="14242">
      <c r="B14242" s="4"/>
    </row>
    <row r="14243">
      <c r="B14243" s="4"/>
    </row>
    <row r="14244">
      <c r="B14244" s="4"/>
    </row>
    <row r="14245">
      <c r="B14245" s="4"/>
    </row>
    <row r="14246">
      <c r="B14246" s="4"/>
    </row>
    <row r="14247">
      <c r="B14247" s="4"/>
    </row>
    <row r="14248">
      <c r="B14248" s="4"/>
    </row>
    <row r="14249">
      <c r="B14249" s="4"/>
    </row>
    <row r="14250">
      <c r="B14250" s="4"/>
    </row>
    <row r="14251">
      <c r="B14251" s="4"/>
    </row>
    <row r="14252">
      <c r="B14252" s="4"/>
    </row>
    <row r="14253">
      <c r="B14253" s="4"/>
    </row>
    <row r="14254">
      <c r="B14254" s="4"/>
    </row>
    <row r="14255">
      <c r="B14255" s="4"/>
    </row>
    <row r="14256">
      <c r="B14256" s="4"/>
    </row>
    <row r="14257">
      <c r="B14257" s="4"/>
    </row>
    <row r="14258">
      <c r="B14258" s="4"/>
    </row>
    <row r="14259">
      <c r="B14259" s="4"/>
    </row>
    <row r="14260">
      <c r="B14260" s="4"/>
    </row>
    <row r="14261">
      <c r="B14261" s="4"/>
    </row>
    <row r="14262">
      <c r="B14262" s="4"/>
    </row>
    <row r="14263">
      <c r="B14263" s="4"/>
    </row>
    <row r="14264">
      <c r="B14264" s="4"/>
    </row>
    <row r="14265">
      <c r="B14265" s="4"/>
    </row>
    <row r="14266">
      <c r="B14266" s="4"/>
    </row>
    <row r="14267">
      <c r="B14267" s="4"/>
    </row>
    <row r="14268">
      <c r="B14268" s="4"/>
    </row>
    <row r="14269">
      <c r="B14269" s="4"/>
    </row>
    <row r="14270">
      <c r="B14270" s="4"/>
    </row>
    <row r="14271">
      <c r="B14271" s="4"/>
    </row>
    <row r="14272">
      <c r="B14272" s="4"/>
    </row>
    <row r="14273">
      <c r="B14273" s="4"/>
    </row>
    <row r="14274">
      <c r="B14274" s="4"/>
    </row>
    <row r="14275">
      <c r="B14275" s="4"/>
    </row>
    <row r="14276">
      <c r="B14276" s="4"/>
    </row>
    <row r="14277">
      <c r="B14277" s="4"/>
    </row>
    <row r="14278">
      <c r="B14278" s="4"/>
    </row>
    <row r="14279">
      <c r="B14279" s="4"/>
    </row>
    <row r="14280">
      <c r="B14280" s="4"/>
    </row>
    <row r="14281">
      <c r="B14281" s="4"/>
    </row>
    <row r="14282">
      <c r="B14282" s="4"/>
    </row>
    <row r="14283">
      <c r="B14283" s="4"/>
    </row>
    <row r="14284">
      <c r="B14284" s="4"/>
    </row>
    <row r="14285">
      <c r="B14285" s="4"/>
    </row>
    <row r="14286">
      <c r="B14286" s="4"/>
    </row>
    <row r="14287">
      <c r="B14287" s="4"/>
    </row>
    <row r="14288">
      <c r="B14288" s="4"/>
    </row>
    <row r="14289">
      <c r="B14289" s="4"/>
    </row>
    <row r="14290">
      <c r="B14290" s="4"/>
    </row>
    <row r="14291">
      <c r="B14291" s="4"/>
    </row>
    <row r="14292">
      <c r="B14292" s="4"/>
    </row>
    <row r="14293">
      <c r="B14293" s="4"/>
    </row>
    <row r="14294">
      <c r="B14294" s="4"/>
    </row>
    <row r="14295">
      <c r="B14295" s="4"/>
    </row>
    <row r="14296">
      <c r="B14296" s="4"/>
    </row>
    <row r="14297">
      <c r="B14297" s="4"/>
    </row>
    <row r="14298">
      <c r="B14298" s="4"/>
    </row>
    <row r="14299">
      <c r="B14299" s="4"/>
    </row>
    <row r="14300">
      <c r="B14300" s="4"/>
    </row>
    <row r="14301">
      <c r="B14301" s="4"/>
    </row>
    <row r="14302">
      <c r="B14302" s="4"/>
    </row>
    <row r="14303">
      <c r="B14303" s="4"/>
    </row>
    <row r="14304">
      <c r="B14304" s="4"/>
    </row>
    <row r="14305">
      <c r="B14305" s="4"/>
    </row>
    <row r="14306">
      <c r="B14306" s="4"/>
    </row>
    <row r="14307">
      <c r="B14307" s="4"/>
    </row>
    <row r="14308">
      <c r="B14308" s="4"/>
    </row>
    <row r="14309">
      <c r="B14309" s="4"/>
    </row>
    <row r="14310">
      <c r="B14310" s="4"/>
    </row>
    <row r="14311">
      <c r="B14311" s="4"/>
    </row>
    <row r="14312">
      <c r="B14312" s="4"/>
    </row>
    <row r="14313">
      <c r="B14313" s="4"/>
    </row>
    <row r="14314">
      <c r="B14314" s="4"/>
    </row>
    <row r="14315">
      <c r="B14315" s="4"/>
    </row>
    <row r="14316">
      <c r="B14316" s="4"/>
    </row>
    <row r="14317">
      <c r="B14317" s="4"/>
    </row>
    <row r="14318">
      <c r="B14318" s="4"/>
    </row>
    <row r="14319">
      <c r="B14319" s="4"/>
    </row>
    <row r="14320">
      <c r="B14320" s="4"/>
    </row>
    <row r="14321">
      <c r="B14321" s="4"/>
    </row>
    <row r="14322">
      <c r="B14322" s="4"/>
    </row>
    <row r="14323">
      <c r="B14323" s="4"/>
    </row>
    <row r="14324">
      <c r="B14324" s="4"/>
    </row>
    <row r="14325">
      <c r="B14325" s="4"/>
    </row>
    <row r="14326">
      <c r="B14326" s="4"/>
    </row>
    <row r="14327">
      <c r="B14327" s="4"/>
    </row>
    <row r="14328">
      <c r="B14328" s="4"/>
    </row>
    <row r="14329">
      <c r="B14329" s="4"/>
    </row>
    <row r="14330">
      <c r="B14330" s="4"/>
    </row>
    <row r="14331">
      <c r="B14331" s="4"/>
    </row>
    <row r="14332">
      <c r="B14332" s="4"/>
    </row>
    <row r="14333">
      <c r="B14333" s="4"/>
    </row>
    <row r="14334">
      <c r="B14334" s="4"/>
    </row>
    <row r="14335">
      <c r="B14335" s="4"/>
    </row>
    <row r="14336">
      <c r="B14336" s="4"/>
    </row>
    <row r="14337">
      <c r="B14337" s="4"/>
    </row>
    <row r="14338">
      <c r="B14338" s="4"/>
    </row>
    <row r="14339">
      <c r="B14339" s="4"/>
    </row>
    <row r="14340">
      <c r="B14340" s="4"/>
    </row>
    <row r="14341">
      <c r="B14341" s="4"/>
    </row>
    <row r="14342">
      <c r="B14342" s="4"/>
    </row>
    <row r="14343">
      <c r="B14343" s="4"/>
    </row>
    <row r="14344">
      <c r="B14344" s="4"/>
    </row>
    <row r="14345">
      <c r="B14345" s="4"/>
    </row>
    <row r="14346">
      <c r="B14346" s="4"/>
    </row>
    <row r="14347">
      <c r="B14347" s="4"/>
    </row>
    <row r="14348">
      <c r="B14348" s="4"/>
    </row>
    <row r="14349">
      <c r="B14349" s="4"/>
    </row>
    <row r="14350">
      <c r="B14350" s="4"/>
    </row>
    <row r="14351">
      <c r="B14351" s="4"/>
    </row>
    <row r="14352">
      <c r="B14352" s="4"/>
    </row>
    <row r="14353">
      <c r="B14353" s="4"/>
    </row>
    <row r="14354">
      <c r="B14354" s="4"/>
    </row>
    <row r="14355">
      <c r="B14355" s="4"/>
    </row>
    <row r="14356">
      <c r="B14356" s="4"/>
    </row>
    <row r="14357">
      <c r="B14357" s="4"/>
    </row>
    <row r="14358">
      <c r="B14358" s="4"/>
    </row>
    <row r="14359">
      <c r="B14359" s="4"/>
    </row>
    <row r="14360">
      <c r="B14360" s="4"/>
    </row>
    <row r="14361">
      <c r="B14361" s="4"/>
    </row>
    <row r="14362">
      <c r="B14362" s="4"/>
    </row>
    <row r="14363">
      <c r="B14363" s="4"/>
    </row>
    <row r="14364">
      <c r="B14364" s="4"/>
    </row>
    <row r="14365">
      <c r="B14365" s="4"/>
    </row>
    <row r="14366">
      <c r="B14366" s="4"/>
    </row>
    <row r="14367">
      <c r="B14367" s="4"/>
    </row>
    <row r="14368">
      <c r="B14368" s="4"/>
    </row>
    <row r="14369">
      <c r="B14369" s="4"/>
    </row>
    <row r="14370">
      <c r="B14370" s="4"/>
    </row>
    <row r="14371">
      <c r="B14371" s="4"/>
    </row>
    <row r="14372">
      <c r="B14372" s="4"/>
    </row>
    <row r="14373">
      <c r="B14373" s="4"/>
    </row>
    <row r="14374">
      <c r="B14374" s="4"/>
    </row>
    <row r="14375">
      <c r="B14375" s="4"/>
    </row>
    <row r="14376">
      <c r="B14376" s="4"/>
    </row>
    <row r="14377">
      <c r="B14377" s="4"/>
    </row>
    <row r="14378">
      <c r="B14378" s="4"/>
    </row>
    <row r="14379">
      <c r="B14379" s="4"/>
    </row>
    <row r="14380">
      <c r="B14380" s="4"/>
    </row>
    <row r="14381">
      <c r="B14381" s="4"/>
    </row>
    <row r="14382">
      <c r="B14382" s="4"/>
    </row>
    <row r="14383">
      <c r="B14383" s="4"/>
    </row>
    <row r="14384">
      <c r="B14384" s="4"/>
    </row>
    <row r="14385">
      <c r="B14385" s="4"/>
    </row>
    <row r="14386">
      <c r="B14386" s="4"/>
    </row>
    <row r="14387">
      <c r="B14387" s="4"/>
    </row>
    <row r="14388">
      <c r="B14388" s="4"/>
    </row>
    <row r="14389">
      <c r="B14389" s="4"/>
    </row>
    <row r="14390">
      <c r="B14390" s="4"/>
    </row>
    <row r="14391">
      <c r="B14391" s="4"/>
    </row>
    <row r="14392">
      <c r="B14392" s="4"/>
    </row>
    <row r="14393">
      <c r="B14393" s="4"/>
    </row>
    <row r="14394">
      <c r="B14394" s="4"/>
    </row>
    <row r="14395">
      <c r="B14395" s="4"/>
    </row>
    <row r="14396">
      <c r="B14396" s="4"/>
    </row>
    <row r="14397">
      <c r="B14397" s="4"/>
    </row>
    <row r="14398">
      <c r="B14398" s="4"/>
    </row>
    <row r="14399">
      <c r="B14399" s="4"/>
    </row>
    <row r="14400">
      <c r="B14400" s="4"/>
    </row>
    <row r="14401">
      <c r="B14401" s="4"/>
    </row>
    <row r="14402">
      <c r="B14402" s="4"/>
    </row>
    <row r="14403">
      <c r="B14403" s="4"/>
    </row>
    <row r="14404">
      <c r="B14404" s="4"/>
    </row>
    <row r="14405">
      <c r="B14405" s="4"/>
    </row>
    <row r="14406">
      <c r="B14406" s="4"/>
    </row>
    <row r="14407">
      <c r="B14407" s="4"/>
    </row>
    <row r="14408">
      <c r="B14408" s="4"/>
    </row>
    <row r="14409">
      <c r="B14409" s="4"/>
    </row>
    <row r="14410">
      <c r="B14410" s="4"/>
    </row>
    <row r="14411">
      <c r="B14411" s="4"/>
    </row>
    <row r="14412">
      <c r="B14412" s="4"/>
    </row>
    <row r="14413">
      <c r="B14413" s="4"/>
    </row>
    <row r="14414">
      <c r="B14414" s="4"/>
    </row>
    <row r="14415">
      <c r="B14415" s="4"/>
    </row>
    <row r="14416">
      <c r="B14416" s="4"/>
    </row>
    <row r="14417">
      <c r="B14417" s="4"/>
    </row>
    <row r="14418">
      <c r="B14418" s="4"/>
    </row>
    <row r="14419">
      <c r="B14419" s="4"/>
    </row>
    <row r="14420">
      <c r="B14420" s="4"/>
    </row>
    <row r="14421">
      <c r="B14421" s="4"/>
    </row>
    <row r="14422">
      <c r="B14422" s="4"/>
    </row>
    <row r="14423">
      <c r="B14423" s="4"/>
    </row>
    <row r="14424">
      <c r="B14424" s="4"/>
    </row>
    <row r="14425">
      <c r="B14425" s="4"/>
    </row>
    <row r="14426">
      <c r="B14426" s="4"/>
    </row>
    <row r="14427">
      <c r="B14427" s="4"/>
    </row>
    <row r="14428">
      <c r="B14428" s="4"/>
    </row>
    <row r="14429">
      <c r="B14429" s="4"/>
    </row>
    <row r="14430">
      <c r="B14430" s="4"/>
    </row>
    <row r="14431">
      <c r="B14431" s="4"/>
    </row>
    <row r="14432">
      <c r="B14432" s="4"/>
    </row>
    <row r="14433">
      <c r="B14433" s="4"/>
    </row>
    <row r="14434">
      <c r="B14434" s="4"/>
    </row>
    <row r="14435">
      <c r="B14435" s="4"/>
    </row>
    <row r="14436">
      <c r="B14436" s="4"/>
    </row>
    <row r="14437">
      <c r="B14437" s="4"/>
    </row>
    <row r="14438">
      <c r="B14438" s="4"/>
    </row>
    <row r="14439">
      <c r="B14439" s="4"/>
    </row>
    <row r="14440">
      <c r="B14440" s="4"/>
    </row>
    <row r="14441">
      <c r="B14441" s="4"/>
    </row>
    <row r="14442">
      <c r="B14442" s="4"/>
    </row>
    <row r="14443">
      <c r="B14443" s="4"/>
    </row>
    <row r="14444">
      <c r="B14444" s="4"/>
    </row>
    <row r="14445">
      <c r="B14445" s="4"/>
    </row>
    <row r="14446">
      <c r="B14446" s="4"/>
    </row>
    <row r="14447">
      <c r="B14447" s="4"/>
    </row>
    <row r="14448">
      <c r="B14448" s="4"/>
    </row>
    <row r="14449">
      <c r="B14449" s="4"/>
    </row>
    <row r="14450">
      <c r="B14450" s="4"/>
    </row>
    <row r="14451">
      <c r="B14451" s="4"/>
    </row>
    <row r="14452">
      <c r="B14452" s="4"/>
    </row>
    <row r="14453">
      <c r="B14453" s="4"/>
    </row>
    <row r="14454">
      <c r="B14454" s="4"/>
    </row>
    <row r="14455">
      <c r="B14455" s="4"/>
    </row>
    <row r="14456">
      <c r="B14456" s="4"/>
    </row>
    <row r="14457">
      <c r="B14457" s="4"/>
    </row>
    <row r="14458">
      <c r="B14458" s="4"/>
    </row>
    <row r="14459">
      <c r="B14459" s="4"/>
    </row>
    <row r="14460">
      <c r="B14460" s="4"/>
    </row>
    <row r="14461">
      <c r="B14461" s="4"/>
    </row>
    <row r="14462">
      <c r="B14462" s="4"/>
    </row>
    <row r="14463">
      <c r="B14463" s="4"/>
    </row>
    <row r="14464">
      <c r="B14464" s="4"/>
    </row>
    <row r="14465">
      <c r="B14465" s="4"/>
    </row>
    <row r="14466">
      <c r="B14466" s="4"/>
    </row>
    <row r="14467">
      <c r="B14467" s="4"/>
    </row>
    <row r="14468">
      <c r="B14468" s="4"/>
    </row>
    <row r="14469">
      <c r="B14469" s="4"/>
    </row>
    <row r="14470">
      <c r="B14470" s="4"/>
    </row>
    <row r="14471">
      <c r="B14471" s="4"/>
    </row>
    <row r="14472">
      <c r="B14472" s="4"/>
    </row>
    <row r="14473">
      <c r="B14473" s="4"/>
    </row>
    <row r="14474">
      <c r="B14474" s="4"/>
    </row>
    <row r="14475">
      <c r="B14475" s="4"/>
    </row>
    <row r="14476">
      <c r="B14476" s="4"/>
    </row>
    <row r="14477">
      <c r="B14477" s="4"/>
    </row>
    <row r="14478">
      <c r="B14478" s="4"/>
    </row>
    <row r="14479">
      <c r="B14479" s="4"/>
    </row>
    <row r="14480">
      <c r="B14480" s="4"/>
    </row>
    <row r="14481">
      <c r="B14481" s="4"/>
    </row>
    <row r="14482">
      <c r="B14482" s="4"/>
    </row>
    <row r="14483">
      <c r="B14483" s="4"/>
    </row>
    <row r="14484">
      <c r="B14484" s="4"/>
    </row>
    <row r="14485">
      <c r="B14485" s="4"/>
    </row>
    <row r="14486">
      <c r="B14486" s="4"/>
    </row>
    <row r="14487">
      <c r="B14487" s="4"/>
    </row>
    <row r="14488">
      <c r="B14488" s="4"/>
    </row>
    <row r="14489">
      <c r="B14489" s="4"/>
    </row>
    <row r="14490">
      <c r="B14490" s="4"/>
    </row>
    <row r="14491">
      <c r="B14491" s="4"/>
    </row>
    <row r="14492">
      <c r="B14492" s="4"/>
    </row>
    <row r="14493">
      <c r="B14493" s="4"/>
    </row>
    <row r="14494">
      <c r="B14494" s="4"/>
    </row>
    <row r="14495">
      <c r="B14495" s="4"/>
    </row>
    <row r="14496">
      <c r="B14496" s="4"/>
    </row>
    <row r="14497">
      <c r="B14497" s="4"/>
    </row>
    <row r="14498">
      <c r="B14498" s="4"/>
    </row>
    <row r="14499">
      <c r="B14499" s="4"/>
    </row>
    <row r="14500">
      <c r="B14500" s="4"/>
    </row>
    <row r="14501">
      <c r="B14501" s="4"/>
    </row>
    <row r="14502">
      <c r="B14502" s="4"/>
    </row>
    <row r="14503">
      <c r="B14503" s="4"/>
    </row>
    <row r="14504">
      <c r="B14504" s="4"/>
    </row>
    <row r="14505">
      <c r="B14505" s="4"/>
    </row>
    <row r="14506">
      <c r="B14506" s="4"/>
    </row>
    <row r="14507">
      <c r="B14507" s="4"/>
    </row>
    <row r="14508">
      <c r="B14508" s="4"/>
    </row>
    <row r="14509">
      <c r="B14509" s="4"/>
    </row>
    <row r="14510">
      <c r="B14510" s="4"/>
    </row>
    <row r="14511">
      <c r="B14511" s="4"/>
    </row>
    <row r="14512">
      <c r="B14512" s="4"/>
    </row>
    <row r="14513">
      <c r="B14513" s="4"/>
    </row>
    <row r="14514">
      <c r="B14514" s="4"/>
    </row>
    <row r="14515">
      <c r="B14515" s="4"/>
    </row>
    <row r="14516">
      <c r="B14516" s="4"/>
    </row>
    <row r="14517">
      <c r="B14517" s="4"/>
    </row>
    <row r="14518">
      <c r="B14518" s="4"/>
    </row>
    <row r="14519">
      <c r="B14519" s="4"/>
    </row>
    <row r="14520">
      <c r="B14520" s="4"/>
    </row>
    <row r="14521">
      <c r="B14521" s="4"/>
    </row>
    <row r="14522">
      <c r="B14522" s="4"/>
    </row>
    <row r="14523">
      <c r="B14523" s="4"/>
    </row>
    <row r="14524">
      <c r="B14524" s="4"/>
    </row>
    <row r="14525">
      <c r="B14525" s="4"/>
    </row>
    <row r="14526">
      <c r="B14526" s="4"/>
    </row>
    <row r="14527">
      <c r="B14527" s="4"/>
    </row>
    <row r="14528">
      <c r="B14528" s="4"/>
    </row>
    <row r="14529">
      <c r="B14529" s="4"/>
    </row>
    <row r="14530">
      <c r="B14530" s="4"/>
    </row>
    <row r="14531">
      <c r="B14531" s="4"/>
    </row>
    <row r="14532">
      <c r="B14532" s="4"/>
    </row>
    <row r="14533">
      <c r="B14533" s="4"/>
    </row>
    <row r="14534">
      <c r="B14534" s="4"/>
    </row>
    <row r="14535">
      <c r="B14535" s="4"/>
    </row>
    <row r="14536">
      <c r="B14536" s="4"/>
    </row>
    <row r="14537">
      <c r="B14537" s="4"/>
    </row>
    <row r="14538">
      <c r="B14538" s="4"/>
    </row>
    <row r="14539">
      <c r="B14539" s="4"/>
    </row>
    <row r="14540">
      <c r="B14540" s="4"/>
    </row>
    <row r="14541">
      <c r="B14541" s="4"/>
    </row>
    <row r="14542">
      <c r="B14542" s="4"/>
    </row>
    <row r="14543">
      <c r="B14543" s="4"/>
    </row>
    <row r="14544">
      <c r="B14544" s="4"/>
    </row>
    <row r="14545">
      <c r="B14545" s="4"/>
    </row>
    <row r="14546">
      <c r="B14546" s="4"/>
    </row>
    <row r="14547">
      <c r="B14547" s="4"/>
    </row>
    <row r="14548">
      <c r="B14548" s="4"/>
    </row>
    <row r="14549">
      <c r="B14549" s="4"/>
    </row>
    <row r="14550">
      <c r="B14550" s="4"/>
    </row>
    <row r="14551">
      <c r="B14551" s="4"/>
    </row>
    <row r="14552">
      <c r="B14552" s="4"/>
    </row>
    <row r="14553">
      <c r="B14553" s="4"/>
    </row>
    <row r="14554">
      <c r="B14554" s="4"/>
    </row>
    <row r="14555">
      <c r="B14555" s="4"/>
    </row>
    <row r="14556">
      <c r="B14556" s="4"/>
    </row>
    <row r="14557">
      <c r="B14557" s="4"/>
    </row>
    <row r="14558">
      <c r="B14558" s="4"/>
    </row>
    <row r="14559">
      <c r="B14559" s="4"/>
    </row>
    <row r="14560">
      <c r="B14560" s="4"/>
    </row>
    <row r="14561">
      <c r="B14561" s="4"/>
    </row>
    <row r="14562">
      <c r="B14562" s="4"/>
    </row>
    <row r="14563">
      <c r="B14563" s="4"/>
    </row>
    <row r="14564">
      <c r="B14564" s="4"/>
    </row>
    <row r="14565">
      <c r="B14565" s="4"/>
    </row>
    <row r="14566">
      <c r="B14566" s="4"/>
    </row>
    <row r="14567">
      <c r="B14567" s="4"/>
    </row>
    <row r="14568">
      <c r="B14568" s="4"/>
    </row>
    <row r="14569">
      <c r="B14569" s="4"/>
    </row>
    <row r="14570">
      <c r="B14570" s="4"/>
    </row>
    <row r="14571">
      <c r="B14571" s="4"/>
    </row>
    <row r="14572">
      <c r="B14572" s="4"/>
    </row>
    <row r="14573">
      <c r="B14573" s="4"/>
    </row>
    <row r="14574">
      <c r="B14574" s="4"/>
    </row>
    <row r="14575">
      <c r="B14575" s="4"/>
    </row>
    <row r="14576">
      <c r="B14576" s="4"/>
    </row>
    <row r="14577">
      <c r="B14577" s="4"/>
    </row>
    <row r="14578">
      <c r="B14578" s="4"/>
    </row>
    <row r="14579">
      <c r="B14579" s="4"/>
    </row>
    <row r="14580">
      <c r="B14580" s="4"/>
    </row>
    <row r="14581">
      <c r="B14581" s="4"/>
    </row>
    <row r="14582">
      <c r="B14582" s="4"/>
    </row>
    <row r="14583">
      <c r="B14583" s="4"/>
    </row>
    <row r="14584">
      <c r="B14584" s="4"/>
    </row>
    <row r="14585">
      <c r="B14585" s="4"/>
    </row>
    <row r="14586">
      <c r="B14586" s="4"/>
    </row>
    <row r="14587">
      <c r="B14587" s="4"/>
    </row>
    <row r="14588">
      <c r="B14588" s="4"/>
    </row>
    <row r="14589">
      <c r="B14589" s="4"/>
    </row>
    <row r="14590">
      <c r="B14590" s="4"/>
    </row>
    <row r="14591">
      <c r="B14591" s="4"/>
    </row>
    <row r="14592">
      <c r="B14592" s="4"/>
    </row>
    <row r="14593">
      <c r="B14593" s="4"/>
    </row>
    <row r="14594">
      <c r="B14594" s="4"/>
    </row>
    <row r="14595">
      <c r="B14595" s="4"/>
    </row>
    <row r="14596">
      <c r="B14596" s="4"/>
    </row>
    <row r="14597">
      <c r="B14597" s="4"/>
    </row>
    <row r="14598">
      <c r="B14598" s="4"/>
    </row>
    <row r="14599">
      <c r="B14599" s="4"/>
    </row>
    <row r="14600">
      <c r="B14600" s="4"/>
    </row>
    <row r="14601">
      <c r="B14601" s="4"/>
    </row>
    <row r="14602">
      <c r="B14602" s="4"/>
    </row>
    <row r="14603">
      <c r="B14603" s="4"/>
    </row>
    <row r="14604">
      <c r="B14604" s="4"/>
    </row>
    <row r="14605">
      <c r="B14605" s="4"/>
    </row>
    <row r="14606">
      <c r="B14606" s="4"/>
    </row>
    <row r="14607">
      <c r="B14607" s="4"/>
    </row>
    <row r="14608">
      <c r="B14608" s="4"/>
    </row>
    <row r="14609">
      <c r="B14609" s="4"/>
    </row>
    <row r="14610">
      <c r="B14610" s="4"/>
    </row>
    <row r="14611">
      <c r="B14611" s="4"/>
    </row>
    <row r="14612">
      <c r="B14612" s="4"/>
    </row>
    <row r="14613">
      <c r="B14613" s="4"/>
    </row>
    <row r="14614">
      <c r="B14614" s="4"/>
    </row>
    <row r="14615">
      <c r="B14615" s="4"/>
    </row>
    <row r="14616">
      <c r="B14616" s="4"/>
    </row>
    <row r="14617">
      <c r="B14617" s="4"/>
    </row>
    <row r="14618">
      <c r="B14618" s="4"/>
    </row>
    <row r="14619">
      <c r="B14619" s="4"/>
    </row>
    <row r="14620">
      <c r="B14620" s="4"/>
    </row>
    <row r="14621">
      <c r="B14621" s="4"/>
    </row>
    <row r="14622">
      <c r="B14622" s="4"/>
    </row>
    <row r="14623">
      <c r="B14623" s="4"/>
    </row>
    <row r="14624">
      <c r="B14624" s="4"/>
    </row>
    <row r="14625">
      <c r="B14625" s="4"/>
    </row>
    <row r="14626">
      <c r="B14626" s="4"/>
    </row>
    <row r="14627">
      <c r="B14627" s="4"/>
    </row>
    <row r="14628">
      <c r="B14628" s="4"/>
    </row>
    <row r="14629">
      <c r="B14629" s="4"/>
    </row>
    <row r="14630">
      <c r="B14630" s="4"/>
    </row>
    <row r="14631">
      <c r="B14631" s="4"/>
    </row>
    <row r="14632">
      <c r="B14632" s="4"/>
    </row>
    <row r="14633">
      <c r="B14633" s="4"/>
    </row>
    <row r="14634">
      <c r="B14634" s="4"/>
    </row>
    <row r="14635">
      <c r="B14635" s="4"/>
    </row>
    <row r="14636">
      <c r="B14636" s="4"/>
    </row>
    <row r="14637">
      <c r="B14637" s="4"/>
    </row>
    <row r="14638">
      <c r="B14638" s="4"/>
    </row>
    <row r="14639">
      <c r="B14639" s="4"/>
    </row>
    <row r="14640">
      <c r="B14640" s="4"/>
    </row>
    <row r="14641">
      <c r="B14641" s="4"/>
    </row>
    <row r="14642">
      <c r="B14642" s="4"/>
    </row>
    <row r="14643">
      <c r="B14643" s="4"/>
    </row>
    <row r="14644">
      <c r="B14644" s="4"/>
    </row>
    <row r="14645">
      <c r="B14645" s="4"/>
    </row>
    <row r="14646">
      <c r="B14646" s="4"/>
    </row>
    <row r="14647">
      <c r="B14647" s="4"/>
    </row>
    <row r="14648">
      <c r="B14648" s="4"/>
    </row>
    <row r="14649">
      <c r="B14649" s="4"/>
    </row>
    <row r="14650">
      <c r="B14650" s="4"/>
    </row>
    <row r="14651">
      <c r="B14651" s="4"/>
    </row>
    <row r="14652">
      <c r="B14652" s="4"/>
    </row>
    <row r="14653">
      <c r="B14653" s="4"/>
    </row>
    <row r="14654">
      <c r="B14654" s="4"/>
    </row>
    <row r="14655">
      <c r="B14655" s="4"/>
    </row>
    <row r="14656">
      <c r="B14656" s="4"/>
    </row>
    <row r="14657">
      <c r="B14657" s="4"/>
    </row>
    <row r="14658">
      <c r="B14658" s="4"/>
    </row>
    <row r="14659">
      <c r="B14659" s="4"/>
    </row>
    <row r="14660">
      <c r="B14660" s="4"/>
    </row>
    <row r="14661">
      <c r="B14661" s="4"/>
    </row>
    <row r="14662">
      <c r="B14662" s="4"/>
    </row>
    <row r="14663">
      <c r="B14663" s="4"/>
    </row>
    <row r="14664">
      <c r="B14664" s="4"/>
    </row>
    <row r="14665">
      <c r="B14665" s="4"/>
    </row>
    <row r="14666">
      <c r="B14666" s="4"/>
    </row>
    <row r="14667">
      <c r="B14667" s="4"/>
    </row>
    <row r="14668">
      <c r="B14668" s="4"/>
    </row>
    <row r="14669">
      <c r="B14669" s="4"/>
    </row>
    <row r="14670">
      <c r="B14670" s="4"/>
    </row>
    <row r="14671">
      <c r="B14671" s="4"/>
    </row>
    <row r="14672">
      <c r="B14672" s="4"/>
    </row>
    <row r="14673">
      <c r="B14673" s="4"/>
    </row>
    <row r="14674">
      <c r="B14674" s="4"/>
    </row>
    <row r="14675">
      <c r="B14675" s="4"/>
    </row>
    <row r="14676">
      <c r="B14676" s="4"/>
    </row>
    <row r="14677">
      <c r="B14677" s="4"/>
    </row>
    <row r="14678">
      <c r="B14678" s="4"/>
    </row>
    <row r="14679">
      <c r="B14679" s="4"/>
    </row>
    <row r="14680">
      <c r="B14680" s="4"/>
    </row>
    <row r="14681">
      <c r="B14681" s="4"/>
    </row>
    <row r="14682">
      <c r="B14682" s="4"/>
    </row>
    <row r="14683">
      <c r="B14683" s="4"/>
    </row>
    <row r="14684">
      <c r="B14684" s="4"/>
    </row>
    <row r="14685">
      <c r="B14685" s="4"/>
    </row>
    <row r="14686">
      <c r="B14686" s="4"/>
    </row>
    <row r="14687">
      <c r="B14687" s="4"/>
    </row>
    <row r="14688">
      <c r="B14688" s="4"/>
    </row>
    <row r="14689">
      <c r="B14689" s="4"/>
    </row>
    <row r="14690">
      <c r="B14690" s="4"/>
    </row>
    <row r="14691">
      <c r="B14691" s="4"/>
    </row>
    <row r="14692">
      <c r="B14692" s="4"/>
    </row>
    <row r="14693">
      <c r="B14693" s="4"/>
    </row>
    <row r="14694">
      <c r="B14694" s="4"/>
    </row>
    <row r="14695">
      <c r="B14695" s="4"/>
    </row>
    <row r="14696">
      <c r="B14696" s="4"/>
    </row>
    <row r="14697">
      <c r="B14697" s="4"/>
    </row>
    <row r="14698">
      <c r="B14698" s="4"/>
    </row>
    <row r="14699">
      <c r="B14699" s="4"/>
    </row>
    <row r="14700">
      <c r="B14700" s="4"/>
    </row>
    <row r="14701">
      <c r="B14701" s="4"/>
    </row>
    <row r="14702">
      <c r="B14702" s="4"/>
    </row>
    <row r="14703">
      <c r="B14703" s="4"/>
    </row>
    <row r="14704">
      <c r="B14704" s="4"/>
    </row>
    <row r="14705">
      <c r="B14705" s="4"/>
    </row>
    <row r="14706">
      <c r="B14706" s="4"/>
    </row>
    <row r="14707">
      <c r="B14707" s="4"/>
    </row>
    <row r="14708">
      <c r="B14708" s="4"/>
    </row>
    <row r="14709">
      <c r="B14709" s="4"/>
    </row>
    <row r="14710">
      <c r="B14710" s="4"/>
    </row>
    <row r="14711">
      <c r="B14711" s="4"/>
    </row>
    <row r="14712">
      <c r="B14712" s="4"/>
    </row>
    <row r="14713">
      <c r="B14713" s="4"/>
    </row>
    <row r="14714">
      <c r="B14714" s="4"/>
    </row>
    <row r="14715">
      <c r="B14715" s="4"/>
    </row>
    <row r="14716">
      <c r="B14716" s="4"/>
    </row>
    <row r="14717">
      <c r="B14717" s="4"/>
    </row>
    <row r="14718">
      <c r="B14718" s="4"/>
    </row>
    <row r="14719">
      <c r="B14719" s="4"/>
    </row>
    <row r="14720">
      <c r="B14720" s="4"/>
    </row>
    <row r="14721">
      <c r="B14721" s="4"/>
    </row>
    <row r="14722">
      <c r="B14722" s="4"/>
    </row>
    <row r="14723">
      <c r="B14723" s="4"/>
    </row>
    <row r="14724">
      <c r="B14724" s="4"/>
    </row>
    <row r="14725">
      <c r="B14725" s="4"/>
    </row>
    <row r="14726">
      <c r="B14726" s="4"/>
    </row>
    <row r="14727">
      <c r="B14727" s="4"/>
    </row>
    <row r="14728">
      <c r="B14728" s="4"/>
    </row>
    <row r="14729">
      <c r="B14729" s="4"/>
    </row>
    <row r="14730">
      <c r="B14730" s="4"/>
    </row>
    <row r="14731">
      <c r="B14731" s="4"/>
    </row>
    <row r="14732">
      <c r="B14732" s="4"/>
    </row>
    <row r="14733">
      <c r="B14733" s="4"/>
    </row>
    <row r="14734">
      <c r="B14734" s="4"/>
    </row>
    <row r="14735">
      <c r="B14735" s="4"/>
    </row>
    <row r="14736">
      <c r="B14736" s="4"/>
    </row>
    <row r="14737">
      <c r="B14737" s="4"/>
    </row>
    <row r="14738">
      <c r="B14738" s="4"/>
    </row>
    <row r="14739">
      <c r="B14739" s="4"/>
    </row>
    <row r="14740">
      <c r="B14740" s="4"/>
    </row>
    <row r="14741">
      <c r="B14741" s="4"/>
    </row>
    <row r="14742">
      <c r="B14742" s="4"/>
    </row>
    <row r="14743">
      <c r="B14743" s="4"/>
    </row>
    <row r="14744">
      <c r="B14744" s="4"/>
    </row>
    <row r="14745">
      <c r="B14745" s="4"/>
    </row>
    <row r="14746">
      <c r="B14746" s="4"/>
    </row>
    <row r="14747">
      <c r="B14747" s="4"/>
    </row>
    <row r="14748">
      <c r="B14748" s="4"/>
    </row>
    <row r="14749">
      <c r="B14749" s="4"/>
    </row>
    <row r="14750">
      <c r="B14750" s="4"/>
    </row>
    <row r="14751">
      <c r="B14751" s="4"/>
    </row>
    <row r="14752">
      <c r="B14752" s="4"/>
    </row>
    <row r="14753">
      <c r="B14753" s="4"/>
    </row>
    <row r="14754">
      <c r="B14754" s="4"/>
    </row>
    <row r="14755">
      <c r="B14755" s="4"/>
    </row>
    <row r="14756">
      <c r="B14756" s="4"/>
    </row>
    <row r="14757">
      <c r="B14757" s="4"/>
    </row>
    <row r="14758">
      <c r="B14758" s="4"/>
    </row>
    <row r="14759">
      <c r="B14759" s="4"/>
    </row>
    <row r="14760">
      <c r="B14760" s="4"/>
    </row>
    <row r="14761">
      <c r="B14761" s="4"/>
    </row>
    <row r="14762">
      <c r="B14762" s="4"/>
    </row>
    <row r="14763">
      <c r="B14763" s="4"/>
    </row>
    <row r="14764">
      <c r="B14764" s="4"/>
    </row>
    <row r="14765">
      <c r="B14765" s="4"/>
    </row>
    <row r="14766">
      <c r="B14766" s="4"/>
    </row>
    <row r="14767">
      <c r="B14767" s="4"/>
    </row>
    <row r="14768">
      <c r="B14768" s="4"/>
    </row>
    <row r="14769">
      <c r="B14769" s="4"/>
    </row>
    <row r="14770">
      <c r="B14770" s="4"/>
    </row>
    <row r="14771">
      <c r="B14771" s="4"/>
    </row>
    <row r="14772">
      <c r="B14772" s="4"/>
    </row>
    <row r="14773">
      <c r="B14773" s="4"/>
    </row>
    <row r="14774">
      <c r="B14774" s="4"/>
    </row>
    <row r="14775">
      <c r="B14775" s="4"/>
    </row>
    <row r="14776">
      <c r="B14776" s="4"/>
    </row>
    <row r="14777">
      <c r="B14777" s="4"/>
    </row>
    <row r="14778">
      <c r="B14778" s="4"/>
    </row>
    <row r="14779">
      <c r="B14779" s="4"/>
    </row>
    <row r="14780">
      <c r="B14780" s="4"/>
    </row>
    <row r="14781">
      <c r="B14781" s="4"/>
    </row>
    <row r="14782">
      <c r="B14782" s="4"/>
    </row>
    <row r="14783">
      <c r="B14783" s="4"/>
    </row>
    <row r="14784">
      <c r="B14784" s="4"/>
    </row>
    <row r="14785">
      <c r="B14785" s="4"/>
    </row>
    <row r="14786">
      <c r="B14786" s="4"/>
    </row>
    <row r="14787">
      <c r="B14787" s="4"/>
    </row>
    <row r="14788">
      <c r="B14788" s="4"/>
    </row>
    <row r="14789">
      <c r="B14789" s="4"/>
    </row>
    <row r="14790">
      <c r="B14790" s="4"/>
    </row>
    <row r="14791">
      <c r="B14791" s="4"/>
    </row>
    <row r="14792">
      <c r="B14792" s="4"/>
    </row>
    <row r="14793">
      <c r="B14793" s="4"/>
    </row>
    <row r="14794">
      <c r="B14794" s="4"/>
    </row>
    <row r="14795">
      <c r="B14795" s="4"/>
    </row>
    <row r="14796">
      <c r="B14796" s="4"/>
    </row>
    <row r="14797">
      <c r="B14797" s="4"/>
    </row>
    <row r="14798">
      <c r="B14798" s="4"/>
    </row>
    <row r="14799">
      <c r="B14799" s="4"/>
    </row>
    <row r="14800">
      <c r="B14800" s="4"/>
    </row>
    <row r="14801">
      <c r="B14801" s="4"/>
    </row>
    <row r="14802">
      <c r="B14802" s="4"/>
    </row>
    <row r="14803">
      <c r="B14803" s="4"/>
    </row>
    <row r="14804">
      <c r="B14804" s="4"/>
    </row>
    <row r="14805">
      <c r="B14805" s="4"/>
    </row>
    <row r="14806">
      <c r="B14806" s="4"/>
    </row>
    <row r="14807">
      <c r="B14807" s="4"/>
    </row>
    <row r="14808">
      <c r="B14808" s="4"/>
    </row>
    <row r="14809">
      <c r="B14809" s="4"/>
    </row>
    <row r="14810">
      <c r="B14810" s="4"/>
    </row>
    <row r="14811">
      <c r="B14811" s="4"/>
    </row>
    <row r="14812">
      <c r="B14812" s="4"/>
    </row>
    <row r="14813">
      <c r="B14813" s="4"/>
    </row>
    <row r="14814">
      <c r="B14814" s="4"/>
    </row>
    <row r="14815">
      <c r="B14815" s="4"/>
    </row>
    <row r="14816">
      <c r="B14816" s="4"/>
    </row>
    <row r="14817">
      <c r="B14817" s="4"/>
    </row>
    <row r="14818">
      <c r="B14818" s="4"/>
    </row>
    <row r="14819">
      <c r="B14819" s="4"/>
    </row>
    <row r="14820">
      <c r="B14820" s="4"/>
    </row>
    <row r="14821">
      <c r="B14821" s="4"/>
    </row>
    <row r="14822">
      <c r="B14822" s="4"/>
    </row>
    <row r="14823">
      <c r="B14823" s="4"/>
    </row>
    <row r="14824">
      <c r="B14824" s="4"/>
    </row>
    <row r="14825">
      <c r="B14825" s="4"/>
    </row>
    <row r="14826">
      <c r="B14826" s="4"/>
    </row>
    <row r="14827">
      <c r="B14827" s="4"/>
    </row>
    <row r="14828">
      <c r="B14828" s="4"/>
    </row>
    <row r="14829">
      <c r="B14829" s="4"/>
    </row>
    <row r="14830">
      <c r="B14830" s="4"/>
    </row>
    <row r="14831">
      <c r="B14831" s="4"/>
    </row>
    <row r="14832">
      <c r="B14832" s="4"/>
    </row>
    <row r="14833">
      <c r="B14833" s="4"/>
    </row>
    <row r="14834">
      <c r="B14834" s="4"/>
    </row>
    <row r="14835">
      <c r="B14835" s="4"/>
    </row>
    <row r="14836">
      <c r="B14836" s="4"/>
    </row>
    <row r="14837">
      <c r="B14837" s="4"/>
    </row>
    <row r="14838">
      <c r="B14838" s="4"/>
    </row>
    <row r="14839">
      <c r="B14839" s="4"/>
    </row>
    <row r="14840">
      <c r="B14840" s="4"/>
    </row>
    <row r="14841">
      <c r="B14841" s="4"/>
    </row>
    <row r="14842">
      <c r="B14842" s="4"/>
    </row>
    <row r="14843">
      <c r="B14843" s="4"/>
    </row>
    <row r="14844">
      <c r="B14844" s="4"/>
    </row>
    <row r="14845">
      <c r="B14845" s="4"/>
    </row>
    <row r="14846">
      <c r="B14846" s="4"/>
    </row>
    <row r="14847">
      <c r="B14847" s="4"/>
    </row>
    <row r="14848">
      <c r="B14848" s="4"/>
    </row>
    <row r="14849">
      <c r="B14849" s="4"/>
    </row>
    <row r="14850">
      <c r="B14850" s="4"/>
    </row>
    <row r="14851">
      <c r="B14851" s="4"/>
    </row>
    <row r="14852">
      <c r="B14852" s="4"/>
    </row>
    <row r="14853">
      <c r="B14853" s="4"/>
    </row>
    <row r="14854">
      <c r="B14854" s="4"/>
    </row>
    <row r="14855">
      <c r="B14855" s="4"/>
    </row>
    <row r="14856">
      <c r="B14856" s="4"/>
    </row>
    <row r="14857">
      <c r="B14857" s="4"/>
    </row>
    <row r="14858">
      <c r="B14858" s="4"/>
    </row>
    <row r="14859">
      <c r="B14859" s="4"/>
    </row>
    <row r="14860">
      <c r="B14860" s="4"/>
    </row>
    <row r="14861">
      <c r="B14861" s="4"/>
    </row>
    <row r="14862">
      <c r="B14862" s="4"/>
    </row>
    <row r="14863">
      <c r="B14863" s="4"/>
    </row>
    <row r="14864">
      <c r="B14864" s="4"/>
    </row>
    <row r="14865">
      <c r="B14865" s="4"/>
    </row>
    <row r="14866">
      <c r="B14866" s="4"/>
    </row>
    <row r="14867">
      <c r="B14867" s="4"/>
    </row>
    <row r="14868">
      <c r="B14868" s="4"/>
    </row>
    <row r="14869">
      <c r="B14869" s="4"/>
    </row>
    <row r="14870">
      <c r="B14870" s="4"/>
    </row>
    <row r="14871">
      <c r="B14871" s="4"/>
    </row>
    <row r="14872">
      <c r="B14872" s="4"/>
    </row>
    <row r="14873">
      <c r="B14873" s="4"/>
    </row>
    <row r="14874">
      <c r="B14874" s="4"/>
    </row>
    <row r="14875">
      <c r="B14875" s="4"/>
    </row>
    <row r="14876">
      <c r="B14876" s="4"/>
    </row>
    <row r="14877">
      <c r="B14877" s="4"/>
    </row>
    <row r="14878">
      <c r="B14878" s="4"/>
    </row>
    <row r="14879">
      <c r="B14879" s="4"/>
    </row>
    <row r="14880">
      <c r="B14880" s="4"/>
    </row>
    <row r="14881">
      <c r="B14881" s="4"/>
    </row>
    <row r="14882">
      <c r="B14882" s="4"/>
    </row>
    <row r="14883">
      <c r="B14883" s="4"/>
    </row>
    <row r="14884">
      <c r="B14884" s="4"/>
    </row>
    <row r="14885">
      <c r="B14885" s="4"/>
    </row>
    <row r="14886">
      <c r="B14886" s="4"/>
    </row>
    <row r="14887">
      <c r="B14887" s="4"/>
    </row>
    <row r="14888">
      <c r="B14888" s="4"/>
    </row>
    <row r="14889">
      <c r="B14889" s="4"/>
    </row>
    <row r="14890">
      <c r="B14890" s="4"/>
    </row>
    <row r="14891">
      <c r="B14891" s="4"/>
    </row>
    <row r="14892">
      <c r="B14892" s="4"/>
    </row>
    <row r="14893">
      <c r="B14893" s="4"/>
    </row>
    <row r="14894">
      <c r="B14894" s="4"/>
    </row>
    <row r="14895">
      <c r="B14895" s="4"/>
    </row>
    <row r="14896">
      <c r="B14896" s="4"/>
    </row>
    <row r="14897">
      <c r="B14897" s="4"/>
    </row>
    <row r="14898">
      <c r="B14898" s="4"/>
    </row>
    <row r="14899">
      <c r="B14899" s="4"/>
    </row>
    <row r="14900">
      <c r="B14900" s="4"/>
    </row>
    <row r="14901">
      <c r="B14901" s="4"/>
    </row>
    <row r="14902">
      <c r="B14902" s="4"/>
    </row>
    <row r="14903">
      <c r="B14903" s="4"/>
    </row>
    <row r="14904">
      <c r="B14904" s="4"/>
    </row>
    <row r="14905">
      <c r="B14905" s="4"/>
    </row>
    <row r="14906">
      <c r="B14906" s="4"/>
    </row>
    <row r="14907">
      <c r="B14907" s="4"/>
    </row>
    <row r="14908">
      <c r="B14908" s="4"/>
    </row>
    <row r="14909">
      <c r="B14909" s="4"/>
    </row>
    <row r="14910">
      <c r="B14910" s="4"/>
    </row>
    <row r="14911">
      <c r="B14911" s="4"/>
    </row>
    <row r="14912">
      <c r="B14912" s="4"/>
    </row>
    <row r="14913">
      <c r="B14913" s="4"/>
    </row>
    <row r="14914">
      <c r="B14914" s="4"/>
    </row>
    <row r="14915">
      <c r="B14915" s="4"/>
    </row>
    <row r="14916">
      <c r="B14916" s="4"/>
    </row>
    <row r="14917">
      <c r="B14917" s="4"/>
    </row>
    <row r="14918">
      <c r="B14918" s="4"/>
    </row>
    <row r="14919">
      <c r="B14919" s="4"/>
    </row>
    <row r="14920">
      <c r="B14920" s="4"/>
    </row>
    <row r="14921">
      <c r="B14921" s="4"/>
    </row>
    <row r="14922">
      <c r="B14922" s="4"/>
    </row>
    <row r="14923">
      <c r="B14923" s="4"/>
    </row>
    <row r="14924">
      <c r="B14924" s="4"/>
    </row>
    <row r="14925">
      <c r="B14925" s="4"/>
    </row>
    <row r="14926">
      <c r="B14926" s="4"/>
    </row>
    <row r="14927">
      <c r="B14927" s="4"/>
    </row>
    <row r="14928">
      <c r="B14928" s="4"/>
    </row>
    <row r="14929">
      <c r="B14929" s="4"/>
    </row>
    <row r="14930">
      <c r="B14930" s="4"/>
    </row>
    <row r="14931">
      <c r="B14931" s="4"/>
    </row>
    <row r="14932">
      <c r="B14932" s="4"/>
    </row>
    <row r="14933">
      <c r="B14933" s="4"/>
    </row>
    <row r="14934">
      <c r="B14934" s="4"/>
    </row>
    <row r="14935">
      <c r="B14935" s="4"/>
    </row>
    <row r="14936">
      <c r="B14936" s="4"/>
    </row>
    <row r="14937">
      <c r="B14937" s="4"/>
    </row>
    <row r="14938">
      <c r="B14938" s="4"/>
    </row>
    <row r="14939">
      <c r="B14939" s="4"/>
    </row>
    <row r="14940">
      <c r="B14940" s="4"/>
    </row>
    <row r="14941">
      <c r="B14941" s="4"/>
    </row>
    <row r="14942">
      <c r="B14942" s="4"/>
    </row>
    <row r="14943">
      <c r="B14943" s="4"/>
    </row>
    <row r="14944">
      <c r="B14944" s="4"/>
    </row>
    <row r="14945">
      <c r="B14945" s="4"/>
    </row>
    <row r="14946">
      <c r="B14946" s="4"/>
    </row>
    <row r="14947">
      <c r="B14947" s="4"/>
    </row>
    <row r="14948">
      <c r="B14948" s="4"/>
    </row>
    <row r="14949">
      <c r="B14949" s="4"/>
    </row>
    <row r="14950">
      <c r="B14950" s="4"/>
    </row>
    <row r="14951">
      <c r="B14951" s="4"/>
    </row>
    <row r="14952">
      <c r="B14952" s="4"/>
    </row>
    <row r="14953">
      <c r="B14953" s="4"/>
    </row>
    <row r="14954">
      <c r="B14954" s="4"/>
    </row>
    <row r="14955">
      <c r="B14955" s="4"/>
    </row>
    <row r="14956">
      <c r="B14956" s="4"/>
    </row>
    <row r="14957">
      <c r="B14957" s="4"/>
    </row>
    <row r="14958">
      <c r="B14958" s="4"/>
    </row>
    <row r="14959">
      <c r="B14959" s="4"/>
    </row>
    <row r="14960">
      <c r="B14960" s="4"/>
    </row>
    <row r="14961">
      <c r="B14961" s="4"/>
    </row>
    <row r="14962">
      <c r="B14962" s="4"/>
    </row>
    <row r="14963">
      <c r="B14963" s="4"/>
    </row>
    <row r="14964">
      <c r="B14964" s="4"/>
    </row>
    <row r="14965">
      <c r="B14965" s="4"/>
    </row>
    <row r="14966">
      <c r="B14966" s="4"/>
    </row>
    <row r="14967">
      <c r="B14967" s="4"/>
    </row>
    <row r="14968">
      <c r="B14968" s="4"/>
    </row>
    <row r="14969">
      <c r="B14969" s="4"/>
    </row>
    <row r="14970">
      <c r="B14970" s="4"/>
    </row>
    <row r="14971">
      <c r="B14971" s="4"/>
    </row>
    <row r="14972">
      <c r="B14972" s="4"/>
    </row>
    <row r="14973">
      <c r="B14973" s="4"/>
    </row>
    <row r="14974">
      <c r="B14974" s="4"/>
    </row>
    <row r="14975">
      <c r="B14975" s="4"/>
    </row>
    <row r="14976">
      <c r="B14976" s="4"/>
    </row>
    <row r="14977">
      <c r="B14977" s="4"/>
    </row>
    <row r="14978">
      <c r="B14978" s="4"/>
    </row>
    <row r="14979">
      <c r="B14979" s="4"/>
    </row>
    <row r="14980">
      <c r="B14980" s="4"/>
    </row>
    <row r="14981">
      <c r="B14981" s="4"/>
    </row>
    <row r="14982">
      <c r="B14982" s="4"/>
    </row>
    <row r="14983">
      <c r="B14983" s="4"/>
    </row>
    <row r="14984">
      <c r="B14984" s="4"/>
    </row>
    <row r="14985">
      <c r="B14985" s="4"/>
    </row>
    <row r="14986">
      <c r="B14986" s="4"/>
    </row>
    <row r="14987">
      <c r="B14987" s="4"/>
    </row>
    <row r="14988">
      <c r="B14988" s="4"/>
    </row>
    <row r="14989">
      <c r="B14989" s="4"/>
    </row>
    <row r="14990">
      <c r="B14990" s="4"/>
    </row>
    <row r="14991">
      <c r="B14991" s="4"/>
    </row>
    <row r="14992">
      <c r="B14992" s="4"/>
    </row>
    <row r="14993">
      <c r="B14993" s="4"/>
    </row>
    <row r="14994">
      <c r="B14994" s="4"/>
    </row>
    <row r="14995">
      <c r="B14995" s="4"/>
    </row>
    <row r="14996">
      <c r="B14996" s="4"/>
    </row>
    <row r="14997">
      <c r="B14997" s="4"/>
    </row>
    <row r="14998">
      <c r="B14998" s="4"/>
    </row>
    <row r="14999">
      <c r="B14999" s="4"/>
    </row>
    <row r="15000">
      <c r="B15000" s="4"/>
    </row>
    <row r="15001">
      <c r="B15001" s="4"/>
    </row>
    <row r="15002">
      <c r="B15002" s="4"/>
    </row>
    <row r="15003">
      <c r="B15003" s="4"/>
    </row>
    <row r="15004">
      <c r="B15004" s="4"/>
    </row>
    <row r="15005">
      <c r="B15005" s="4"/>
    </row>
    <row r="15006">
      <c r="B15006" s="4"/>
    </row>
    <row r="15007">
      <c r="B15007" s="4"/>
    </row>
    <row r="15008">
      <c r="B15008" s="4"/>
    </row>
    <row r="15009">
      <c r="B15009" s="4"/>
    </row>
    <row r="15010">
      <c r="B15010" s="4"/>
    </row>
    <row r="15011">
      <c r="B15011" s="4"/>
    </row>
    <row r="15012">
      <c r="B15012" s="4"/>
    </row>
    <row r="15013">
      <c r="B15013" s="4"/>
    </row>
    <row r="15014">
      <c r="B15014" s="4"/>
    </row>
    <row r="15015">
      <c r="B15015" s="4"/>
    </row>
    <row r="15016">
      <c r="B15016" s="4"/>
    </row>
    <row r="15017">
      <c r="B15017" s="4"/>
    </row>
    <row r="15018">
      <c r="B15018" s="4"/>
    </row>
    <row r="15019">
      <c r="B15019" s="4"/>
    </row>
    <row r="15020">
      <c r="B15020" s="4"/>
    </row>
    <row r="15021">
      <c r="B15021" s="4"/>
    </row>
    <row r="15022">
      <c r="B15022" s="4"/>
    </row>
    <row r="15023">
      <c r="B15023" s="4"/>
    </row>
    <row r="15024">
      <c r="B15024" s="4"/>
    </row>
    <row r="15025">
      <c r="B15025" s="4"/>
    </row>
    <row r="15026">
      <c r="B15026" s="4"/>
    </row>
    <row r="15027">
      <c r="B15027" s="4"/>
    </row>
    <row r="15028">
      <c r="B15028" s="4"/>
    </row>
    <row r="15029">
      <c r="B15029" s="4"/>
    </row>
    <row r="15030">
      <c r="B15030" s="4"/>
    </row>
    <row r="15031">
      <c r="B15031" s="4"/>
    </row>
    <row r="15032">
      <c r="B15032" s="4"/>
    </row>
    <row r="15033">
      <c r="B15033" s="4"/>
    </row>
    <row r="15034">
      <c r="B15034" s="4"/>
    </row>
    <row r="15035">
      <c r="B15035" s="4"/>
    </row>
    <row r="15036">
      <c r="B15036" s="4"/>
    </row>
    <row r="15037">
      <c r="B15037" s="4"/>
    </row>
    <row r="15038">
      <c r="B15038" s="4"/>
    </row>
    <row r="15039">
      <c r="B15039" s="4"/>
    </row>
    <row r="15040">
      <c r="B15040" s="4"/>
    </row>
    <row r="15041">
      <c r="B15041" s="4"/>
    </row>
    <row r="15042">
      <c r="B15042" s="4"/>
    </row>
    <row r="15043">
      <c r="B15043" s="4"/>
    </row>
    <row r="15044">
      <c r="B15044" s="4"/>
    </row>
    <row r="15045">
      <c r="B15045" s="4"/>
    </row>
    <row r="15046">
      <c r="B15046" s="4"/>
    </row>
    <row r="15047">
      <c r="B15047" s="4"/>
    </row>
    <row r="15048">
      <c r="B15048" s="4"/>
    </row>
    <row r="15049">
      <c r="B15049" s="4"/>
    </row>
    <row r="15050">
      <c r="B15050" s="4"/>
    </row>
    <row r="15051">
      <c r="B15051" s="4"/>
    </row>
    <row r="15052">
      <c r="B15052" s="4"/>
    </row>
    <row r="15053">
      <c r="B15053" s="4"/>
    </row>
    <row r="15054">
      <c r="B15054" s="4"/>
    </row>
    <row r="15055">
      <c r="B15055" s="4"/>
    </row>
    <row r="15056">
      <c r="B15056" s="4"/>
    </row>
    <row r="15057">
      <c r="B15057" s="4"/>
    </row>
    <row r="15058">
      <c r="B15058" s="4"/>
    </row>
    <row r="15059">
      <c r="B15059" s="4"/>
    </row>
    <row r="15060">
      <c r="B15060" s="4"/>
    </row>
    <row r="15061">
      <c r="B15061" s="4"/>
    </row>
    <row r="15062">
      <c r="B15062" s="4"/>
    </row>
    <row r="15063">
      <c r="B15063" s="4"/>
    </row>
    <row r="15064">
      <c r="B15064" s="4"/>
    </row>
    <row r="15065">
      <c r="B15065" s="4"/>
    </row>
    <row r="15066">
      <c r="B15066" s="4"/>
    </row>
    <row r="15067">
      <c r="B15067" s="4"/>
    </row>
    <row r="15068">
      <c r="B15068" s="4"/>
    </row>
    <row r="15069">
      <c r="B15069" s="4"/>
    </row>
    <row r="15070">
      <c r="B15070" s="4"/>
    </row>
    <row r="15071">
      <c r="B15071" s="4"/>
    </row>
    <row r="15072">
      <c r="B15072" s="4"/>
    </row>
    <row r="15073">
      <c r="B15073" s="4"/>
    </row>
    <row r="15074">
      <c r="B15074" s="4"/>
    </row>
    <row r="15075">
      <c r="B15075" s="4"/>
    </row>
    <row r="15076">
      <c r="B15076" s="4"/>
    </row>
    <row r="15077">
      <c r="B15077" s="4"/>
    </row>
    <row r="15078">
      <c r="B15078" s="4"/>
    </row>
    <row r="15079">
      <c r="B15079" s="4"/>
    </row>
    <row r="15080">
      <c r="B15080" s="4"/>
    </row>
    <row r="15081">
      <c r="B15081" s="4"/>
    </row>
    <row r="15082">
      <c r="B15082" s="4"/>
    </row>
    <row r="15083">
      <c r="B15083" s="4"/>
    </row>
    <row r="15084">
      <c r="B15084" s="4"/>
    </row>
    <row r="15085">
      <c r="B15085" s="4"/>
    </row>
    <row r="15086">
      <c r="B15086" s="4"/>
    </row>
    <row r="15087">
      <c r="B15087" s="4"/>
    </row>
    <row r="15088">
      <c r="B15088" s="4"/>
    </row>
    <row r="15089">
      <c r="B15089" s="4"/>
    </row>
    <row r="15090">
      <c r="B15090" s="4"/>
    </row>
    <row r="15091">
      <c r="B15091" s="4"/>
    </row>
    <row r="15092">
      <c r="B15092" s="4"/>
    </row>
    <row r="15093">
      <c r="B15093" s="4"/>
    </row>
    <row r="15094">
      <c r="B15094" s="4"/>
    </row>
    <row r="15095">
      <c r="B15095" s="4"/>
    </row>
    <row r="15096">
      <c r="B15096" s="4"/>
    </row>
    <row r="15097">
      <c r="B15097" s="4"/>
    </row>
    <row r="15098">
      <c r="B15098" s="4"/>
    </row>
    <row r="15099">
      <c r="B15099" s="4"/>
    </row>
    <row r="15100">
      <c r="B15100" s="4"/>
    </row>
    <row r="15101">
      <c r="B15101" s="4"/>
    </row>
    <row r="15102">
      <c r="B15102" s="4"/>
    </row>
    <row r="15103">
      <c r="B15103" s="4"/>
    </row>
    <row r="15104">
      <c r="B15104" s="4"/>
    </row>
    <row r="15105">
      <c r="B15105" s="4"/>
    </row>
    <row r="15106">
      <c r="B15106" s="4"/>
    </row>
    <row r="15107">
      <c r="B15107" s="4"/>
    </row>
    <row r="15108">
      <c r="B15108" s="4"/>
    </row>
    <row r="15109">
      <c r="B15109" s="4"/>
    </row>
    <row r="15110">
      <c r="B15110" s="4"/>
    </row>
    <row r="15111">
      <c r="B15111" s="4"/>
    </row>
    <row r="15112">
      <c r="B15112" s="4"/>
    </row>
    <row r="15113">
      <c r="B15113" s="4"/>
    </row>
    <row r="15114">
      <c r="B15114" s="4"/>
    </row>
    <row r="15115">
      <c r="B15115" s="4"/>
    </row>
    <row r="15116">
      <c r="B15116" s="4"/>
    </row>
    <row r="15117">
      <c r="B15117" s="4"/>
    </row>
    <row r="15118">
      <c r="B15118" s="4"/>
    </row>
    <row r="15119">
      <c r="B15119" s="4"/>
    </row>
    <row r="15120">
      <c r="B15120" s="4"/>
    </row>
    <row r="15121">
      <c r="B15121" s="4"/>
    </row>
    <row r="15122">
      <c r="B15122" s="4"/>
    </row>
    <row r="15123">
      <c r="B15123" s="4"/>
    </row>
    <row r="15124">
      <c r="B15124" s="4"/>
    </row>
    <row r="15125">
      <c r="B15125" s="4"/>
    </row>
    <row r="15126">
      <c r="B15126" s="4"/>
    </row>
    <row r="15127">
      <c r="B15127" s="4"/>
    </row>
    <row r="15128">
      <c r="B15128" s="4"/>
    </row>
    <row r="15129">
      <c r="B15129" s="4"/>
    </row>
    <row r="15130">
      <c r="B15130" s="4"/>
    </row>
    <row r="15131">
      <c r="B15131" s="4"/>
    </row>
    <row r="15132">
      <c r="B15132" s="4"/>
    </row>
    <row r="15133">
      <c r="B15133" s="4"/>
    </row>
    <row r="15134">
      <c r="B15134" s="4"/>
    </row>
    <row r="15135">
      <c r="B15135" s="4"/>
    </row>
    <row r="15136">
      <c r="B15136" s="4"/>
    </row>
    <row r="15137">
      <c r="B15137" s="4"/>
    </row>
    <row r="15138">
      <c r="B15138" s="4"/>
    </row>
    <row r="15139">
      <c r="B15139" s="4"/>
    </row>
    <row r="15140">
      <c r="B15140" s="4"/>
    </row>
    <row r="15141">
      <c r="B15141" s="4"/>
    </row>
    <row r="15142">
      <c r="B15142" s="4"/>
    </row>
    <row r="15143">
      <c r="B15143" s="4"/>
    </row>
    <row r="15144">
      <c r="B15144" s="4"/>
    </row>
    <row r="15145">
      <c r="B15145" s="4"/>
    </row>
    <row r="15146">
      <c r="B15146" s="4"/>
    </row>
    <row r="15147">
      <c r="B15147" s="4"/>
    </row>
    <row r="15148">
      <c r="B15148" s="4"/>
    </row>
    <row r="15149">
      <c r="B15149" s="4"/>
    </row>
    <row r="15150">
      <c r="B15150" s="4"/>
    </row>
    <row r="15151">
      <c r="B15151" s="4"/>
    </row>
    <row r="15152">
      <c r="B15152" s="4"/>
    </row>
    <row r="15153">
      <c r="B15153" s="4"/>
    </row>
    <row r="15154">
      <c r="B15154" s="4"/>
    </row>
    <row r="15155">
      <c r="B15155" s="4"/>
    </row>
    <row r="15156">
      <c r="B15156" s="4"/>
    </row>
    <row r="15157">
      <c r="B15157" s="4"/>
    </row>
    <row r="15158">
      <c r="B15158" s="4"/>
    </row>
    <row r="15159">
      <c r="B15159" s="4"/>
    </row>
    <row r="15160">
      <c r="B15160" s="4"/>
    </row>
    <row r="15161">
      <c r="B15161" s="4"/>
    </row>
    <row r="15162">
      <c r="B15162" s="4"/>
    </row>
    <row r="15163">
      <c r="B15163" s="4"/>
    </row>
    <row r="15164">
      <c r="B15164" s="4"/>
    </row>
    <row r="15165">
      <c r="B15165" s="4"/>
    </row>
    <row r="15166">
      <c r="B15166" s="4"/>
    </row>
    <row r="15167">
      <c r="B15167" s="4"/>
    </row>
    <row r="15168">
      <c r="B15168" s="4"/>
    </row>
    <row r="15169">
      <c r="B15169" s="4"/>
    </row>
    <row r="15170">
      <c r="B15170" s="4"/>
    </row>
    <row r="15171">
      <c r="B15171" s="4"/>
    </row>
    <row r="15172">
      <c r="B15172" s="4"/>
    </row>
    <row r="15173">
      <c r="B15173" s="4"/>
    </row>
    <row r="15174">
      <c r="B15174" s="4"/>
    </row>
    <row r="15175">
      <c r="B15175" s="4"/>
    </row>
    <row r="15176">
      <c r="B15176" s="4"/>
    </row>
    <row r="15177">
      <c r="B15177" s="4"/>
    </row>
    <row r="15178">
      <c r="B15178" s="4"/>
    </row>
    <row r="15179">
      <c r="B15179" s="4"/>
    </row>
    <row r="15180">
      <c r="B15180" s="4"/>
    </row>
    <row r="15181">
      <c r="B15181" s="4"/>
    </row>
    <row r="15182">
      <c r="B15182" s="4"/>
    </row>
    <row r="15183">
      <c r="B15183" s="4"/>
    </row>
    <row r="15184">
      <c r="B15184" s="4"/>
    </row>
    <row r="15185">
      <c r="B15185" s="4"/>
    </row>
    <row r="15186">
      <c r="B15186" s="4"/>
    </row>
    <row r="15187">
      <c r="B15187" s="4"/>
    </row>
    <row r="15188">
      <c r="B15188" s="4"/>
    </row>
    <row r="15189">
      <c r="B15189" s="4"/>
    </row>
    <row r="15190">
      <c r="B15190" s="4"/>
    </row>
    <row r="15191">
      <c r="B15191" s="4"/>
    </row>
    <row r="15192">
      <c r="B15192" s="4"/>
    </row>
    <row r="15193">
      <c r="B15193" s="4"/>
    </row>
    <row r="15194">
      <c r="B15194" s="4"/>
    </row>
    <row r="15195">
      <c r="B15195" s="4"/>
    </row>
    <row r="15196">
      <c r="B15196" s="4"/>
    </row>
    <row r="15197">
      <c r="B15197" s="4"/>
    </row>
    <row r="15198">
      <c r="B15198" s="4"/>
    </row>
    <row r="15199">
      <c r="B15199" s="4"/>
    </row>
    <row r="15200">
      <c r="B15200" s="4"/>
    </row>
    <row r="15201">
      <c r="B15201" s="4"/>
    </row>
    <row r="15202">
      <c r="B15202" s="4"/>
    </row>
    <row r="15203">
      <c r="B15203" s="4"/>
    </row>
    <row r="15204">
      <c r="B15204" s="4"/>
    </row>
    <row r="15205">
      <c r="B15205" s="4"/>
    </row>
    <row r="15206">
      <c r="B15206" s="4"/>
    </row>
    <row r="15207">
      <c r="B15207" s="4"/>
    </row>
    <row r="15208">
      <c r="B15208" s="4"/>
    </row>
    <row r="15209">
      <c r="B15209" s="4"/>
    </row>
    <row r="15210">
      <c r="B15210" s="4"/>
    </row>
    <row r="15211">
      <c r="B15211" s="4"/>
    </row>
    <row r="15212">
      <c r="B15212" s="4"/>
    </row>
    <row r="15213">
      <c r="B15213" s="4"/>
    </row>
    <row r="15214">
      <c r="B15214" s="4"/>
    </row>
    <row r="15215">
      <c r="B15215" s="4"/>
    </row>
    <row r="15216">
      <c r="B15216" s="4"/>
    </row>
    <row r="15217">
      <c r="B15217" s="4"/>
    </row>
    <row r="15218">
      <c r="B15218" s="4"/>
    </row>
    <row r="15219">
      <c r="B15219" s="4"/>
    </row>
    <row r="15220">
      <c r="B15220" s="4"/>
    </row>
    <row r="15221">
      <c r="B15221" s="4"/>
    </row>
    <row r="15222">
      <c r="B15222" s="4"/>
    </row>
    <row r="15223">
      <c r="B15223" s="4"/>
    </row>
    <row r="15224">
      <c r="B15224" s="4"/>
    </row>
    <row r="15225">
      <c r="B15225" s="4"/>
    </row>
    <row r="15226">
      <c r="B15226" s="4"/>
    </row>
    <row r="15227">
      <c r="B15227" s="4"/>
    </row>
    <row r="15228">
      <c r="B15228" s="4"/>
    </row>
    <row r="15229">
      <c r="B15229" s="4"/>
    </row>
    <row r="15230">
      <c r="B15230" s="4"/>
    </row>
    <row r="15231">
      <c r="B15231" s="4"/>
    </row>
    <row r="15232">
      <c r="B15232" s="4"/>
    </row>
    <row r="15233">
      <c r="B15233" s="4"/>
    </row>
    <row r="15234">
      <c r="B15234" s="4"/>
    </row>
    <row r="15235">
      <c r="B15235" s="4"/>
    </row>
    <row r="15236">
      <c r="B15236" s="4"/>
    </row>
    <row r="15237">
      <c r="B15237" s="4"/>
    </row>
    <row r="15238">
      <c r="B15238" s="4"/>
    </row>
    <row r="15239">
      <c r="B15239" s="4"/>
    </row>
    <row r="15240">
      <c r="B15240" s="4"/>
    </row>
    <row r="15241">
      <c r="B15241" s="4"/>
    </row>
    <row r="15242">
      <c r="B15242" s="4"/>
    </row>
    <row r="15243">
      <c r="B15243" s="4"/>
    </row>
    <row r="15244">
      <c r="B15244" s="4"/>
    </row>
    <row r="15245">
      <c r="B15245" s="4"/>
    </row>
    <row r="15246">
      <c r="B15246" s="4"/>
    </row>
    <row r="15247">
      <c r="B15247" s="4"/>
    </row>
    <row r="15248">
      <c r="B15248" s="4"/>
    </row>
    <row r="15249">
      <c r="B15249" s="4"/>
    </row>
    <row r="15250">
      <c r="B15250" s="4"/>
    </row>
    <row r="15251">
      <c r="B15251" s="4"/>
    </row>
    <row r="15252">
      <c r="B15252" s="4"/>
    </row>
    <row r="15253">
      <c r="B15253" s="4"/>
    </row>
    <row r="15254">
      <c r="B15254" s="4"/>
    </row>
    <row r="15255">
      <c r="B15255" s="4"/>
    </row>
    <row r="15256">
      <c r="B15256" s="4"/>
    </row>
    <row r="15257">
      <c r="B15257" s="4"/>
    </row>
    <row r="15258">
      <c r="B15258" s="4"/>
    </row>
    <row r="15259">
      <c r="B15259" s="4"/>
    </row>
    <row r="15260">
      <c r="B15260" s="4"/>
    </row>
    <row r="15261">
      <c r="B15261" s="4"/>
    </row>
    <row r="15262">
      <c r="B15262" s="4"/>
    </row>
    <row r="15263">
      <c r="B15263" s="4"/>
    </row>
    <row r="15264">
      <c r="B15264" s="4"/>
    </row>
    <row r="15265">
      <c r="B15265" s="4"/>
    </row>
    <row r="15266">
      <c r="B15266" s="4"/>
    </row>
    <row r="15267">
      <c r="B15267" s="4"/>
    </row>
    <row r="15268">
      <c r="B15268" s="4"/>
    </row>
    <row r="15269">
      <c r="B15269" s="4"/>
    </row>
    <row r="15270">
      <c r="B15270" s="4"/>
    </row>
    <row r="15271">
      <c r="B15271" s="4"/>
    </row>
    <row r="15272">
      <c r="B15272" s="4"/>
    </row>
    <row r="15273">
      <c r="B15273" s="4"/>
    </row>
    <row r="15274">
      <c r="B15274" s="4"/>
    </row>
    <row r="15275">
      <c r="B15275" s="4"/>
    </row>
    <row r="15276">
      <c r="B15276" s="4"/>
    </row>
    <row r="15277">
      <c r="B15277" s="4"/>
    </row>
    <row r="15278">
      <c r="B15278" s="4"/>
    </row>
    <row r="15279">
      <c r="B15279" s="4"/>
    </row>
    <row r="15280">
      <c r="B15280" s="4"/>
    </row>
    <row r="15281">
      <c r="B15281" s="4"/>
    </row>
    <row r="15282">
      <c r="B15282" s="4"/>
    </row>
    <row r="15283">
      <c r="B15283" s="4"/>
    </row>
    <row r="15284">
      <c r="B15284" s="4"/>
    </row>
    <row r="15285">
      <c r="B15285" s="4"/>
    </row>
    <row r="15286">
      <c r="B15286" s="4"/>
    </row>
    <row r="15287">
      <c r="B15287" s="4"/>
    </row>
    <row r="15288">
      <c r="B15288" s="4"/>
    </row>
    <row r="15289">
      <c r="B15289" s="4"/>
    </row>
    <row r="15290">
      <c r="B15290" s="4"/>
    </row>
    <row r="15291">
      <c r="B15291" s="4"/>
    </row>
    <row r="15292">
      <c r="B15292" s="4"/>
    </row>
    <row r="15293">
      <c r="B15293" s="4"/>
    </row>
    <row r="15294">
      <c r="B15294" s="4"/>
    </row>
    <row r="15295">
      <c r="B15295" s="4"/>
    </row>
    <row r="15296">
      <c r="B15296" s="4"/>
    </row>
    <row r="15297">
      <c r="B15297" s="4"/>
    </row>
    <row r="15298">
      <c r="B15298" s="4"/>
    </row>
    <row r="15299">
      <c r="B15299" s="4"/>
    </row>
    <row r="15300">
      <c r="B15300" s="4"/>
    </row>
    <row r="15301">
      <c r="B15301" s="4"/>
    </row>
    <row r="15302">
      <c r="B15302" s="4"/>
    </row>
    <row r="15303">
      <c r="B15303" s="4"/>
    </row>
    <row r="15304">
      <c r="B15304" s="4"/>
    </row>
    <row r="15305">
      <c r="B15305" s="4"/>
    </row>
    <row r="15306">
      <c r="B15306" s="4"/>
    </row>
    <row r="15307">
      <c r="B15307" s="4"/>
    </row>
    <row r="15308">
      <c r="B15308" s="4"/>
    </row>
    <row r="15309">
      <c r="B15309" s="4"/>
    </row>
    <row r="15310">
      <c r="B15310" s="4"/>
    </row>
    <row r="15311">
      <c r="B15311" s="4"/>
    </row>
    <row r="15312">
      <c r="B15312" s="4"/>
    </row>
    <row r="15313">
      <c r="B15313" s="4"/>
    </row>
    <row r="15314">
      <c r="B15314" s="4"/>
    </row>
    <row r="15315">
      <c r="B15315" s="4"/>
    </row>
    <row r="15316">
      <c r="B15316" s="4"/>
    </row>
    <row r="15317">
      <c r="B15317" s="4"/>
    </row>
    <row r="15318">
      <c r="B15318" s="4"/>
    </row>
    <row r="15319">
      <c r="B15319" s="4"/>
    </row>
    <row r="15320">
      <c r="B15320" s="4"/>
    </row>
    <row r="15321">
      <c r="B15321" s="4"/>
    </row>
    <row r="15322">
      <c r="B15322" s="4"/>
    </row>
    <row r="15323">
      <c r="B15323" s="4"/>
    </row>
    <row r="15324">
      <c r="B15324" s="4"/>
    </row>
    <row r="15325">
      <c r="B15325" s="4"/>
    </row>
    <row r="15326">
      <c r="B15326" s="4"/>
    </row>
    <row r="15327">
      <c r="B15327" s="4"/>
    </row>
    <row r="15328">
      <c r="B15328" s="4"/>
    </row>
    <row r="15329">
      <c r="B15329" s="4"/>
    </row>
    <row r="15330">
      <c r="B15330" s="4"/>
    </row>
    <row r="15331">
      <c r="B15331" s="4"/>
    </row>
    <row r="15332">
      <c r="B15332" s="4"/>
    </row>
    <row r="15333">
      <c r="B15333" s="4"/>
    </row>
    <row r="15334">
      <c r="B15334" s="4"/>
    </row>
    <row r="15335">
      <c r="B15335" s="4"/>
    </row>
    <row r="15336">
      <c r="B15336" s="4"/>
    </row>
    <row r="15337">
      <c r="B15337" s="4"/>
    </row>
    <row r="15338">
      <c r="B15338" s="4"/>
    </row>
    <row r="15339">
      <c r="B15339" s="4"/>
    </row>
    <row r="15340">
      <c r="B15340" s="4"/>
    </row>
    <row r="15341">
      <c r="B15341" s="4"/>
    </row>
    <row r="15342">
      <c r="B15342" s="4"/>
    </row>
    <row r="15343">
      <c r="B15343" s="4"/>
    </row>
    <row r="15344">
      <c r="B15344" s="4"/>
    </row>
    <row r="15345">
      <c r="B15345" s="4"/>
    </row>
    <row r="15346">
      <c r="B15346" s="4"/>
    </row>
    <row r="15347">
      <c r="B15347" s="4"/>
    </row>
    <row r="15348">
      <c r="B15348" s="4"/>
    </row>
    <row r="15349">
      <c r="B15349" s="4"/>
    </row>
    <row r="15350">
      <c r="B15350" s="4"/>
    </row>
    <row r="15351">
      <c r="B15351" s="4"/>
    </row>
    <row r="15352">
      <c r="B15352" s="4"/>
    </row>
    <row r="15353">
      <c r="B15353" s="4"/>
    </row>
    <row r="15354">
      <c r="B15354" s="4"/>
    </row>
    <row r="15355">
      <c r="B15355" s="4"/>
    </row>
    <row r="15356">
      <c r="B15356" s="4"/>
    </row>
    <row r="15357">
      <c r="B15357" s="4"/>
    </row>
    <row r="15358">
      <c r="B15358" s="4"/>
    </row>
    <row r="15359">
      <c r="B15359" s="4"/>
    </row>
    <row r="15360">
      <c r="B15360" s="4"/>
    </row>
    <row r="15361">
      <c r="B15361" s="4"/>
    </row>
    <row r="15362">
      <c r="B15362" s="4"/>
    </row>
    <row r="15363">
      <c r="B15363" s="4"/>
    </row>
    <row r="15364">
      <c r="B15364" s="4"/>
    </row>
    <row r="15365">
      <c r="B15365" s="4"/>
    </row>
    <row r="15366">
      <c r="B15366" s="4"/>
    </row>
    <row r="15367">
      <c r="B15367" s="4"/>
    </row>
    <row r="15368">
      <c r="B15368" s="4"/>
    </row>
    <row r="15369">
      <c r="B15369" s="4"/>
    </row>
    <row r="15370">
      <c r="B15370" s="4"/>
    </row>
    <row r="15371">
      <c r="B15371" s="4"/>
    </row>
    <row r="15372">
      <c r="B15372" s="4"/>
    </row>
    <row r="15373">
      <c r="B15373" s="4"/>
    </row>
    <row r="15374">
      <c r="B15374" s="4"/>
    </row>
    <row r="15375">
      <c r="B15375" s="4"/>
    </row>
    <row r="15376">
      <c r="B15376" s="4"/>
    </row>
    <row r="15377">
      <c r="B15377" s="4"/>
    </row>
    <row r="15378">
      <c r="B15378" s="4"/>
    </row>
    <row r="15379">
      <c r="B15379" s="4"/>
    </row>
    <row r="15380">
      <c r="B15380" s="4"/>
    </row>
    <row r="15381">
      <c r="B15381" s="4"/>
    </row>
    <row r="15382">
      <c r="B15382" s="4"/>
    </row>
    <row r="15383">
      <c r="B15383" s="4"/>
    </row>
    <row r="15384">
      <c r="B15384" s="4"/>
    </row>
    <row r="15385">
      <c r="B15385" s="4"/>
    </row>
    <row r="15386">
      <c r="B15386" s="4"/>
    </row>
    <row r="15387">
      <c r="B15387" s="4"/>
    </row>
    <row r="15388">
      <c r="B15388" s="4"/>
    </row>
    <row r="15389">
      <c r="B15389" s="4"/>
    </row>
    <row r="15390">
      <c r="B15390" s="4"/>
    </row>
    <row r="15391">
      <c r="B15391" s="4"/>
    </row>
    <row r="15392">
      <c r="B15392" s="4"/>
    </row>
    <row r="15393">
      <c r="B15393" s="4"/>
    </row>
    <row r="15394">
      <c r="B15394" s="4"/>
    </row>
    <row r="15395">
      <c r="B15395" s="4"/>
    </row>
    <row r="15396">
      <c r="B15396" s="4"/>
    </row>
    <row r="15397">
      <c r="B15397" s="4"/>
    </row>
    <row r="15398">
      <c r="B15398" s="4"/>
    </row>
    <row r="15399">
      <c r="B15399" s="4"/>
    </row>
    <row r="15400">
      <c r="B15400" s="4"/>
    </row>
    <row r="15401">
      <c r="B15401" s="4"/>
    </row>
    <row r="15402">
      <c r="B15402" s="4"/>
    </row>
    <row r="15403">
      <c r="B15403" s="4"/>
    </row>
    <row r="15404">
      <c r="B15404" s="4"/>
    </row>
    <row r="15405">
      <c r="B15405" s="4"/>
    </row>
    <row r="15406">
      <c r="B15406" s="4"/>
    </row>
    <row r="15407">
      <c r="B15407" s="4"/>
    </row>
    <row r="15408">
      <c r="B15408" s="4"/>
    </row>
    <row r="15409">
      <c r="B15409" s="4"/>
    </row>
    <row r="15410">
      <c r="B15410" s="4"/>
    </row>
    <row r="15411">
      <c r="B15411" s="4"/>
    </row>
    <row r="15412">
      <c r="B15412" s="4"/>
    </row>
    <row r="15413">
      <c r="B15413" s="4"/>
    </row>
    <row r="15414">
      <c r="B15414" s="4"/>
    </row>
    <row r="15415">
      <c r="B15415" s="4"/>
    </row>
    <row r="15416">
      <c r="B15416" s="4"/>
    </row>
    <row r="15417">
      <c r="B15417" s="4"/>
    </row>
    <row r="15418">
      <c r="B15418" s="4"/>
    </row>
    <row r="15419">
      <c r="B15419" s="4"/>
    </row>
    <row r="15420">
      <c r="B15420" s="4"/>
    </row>
    <row r="15421">
      <c r="B15421" s="4"/>
    </row>
    <row r="15422">
      <c r="B15422" s="4"/>
    </row>
    <row r="15423">
      <c r="B15423" s="4"/>
    </row>
    <row r="15424">
      <c r="B15424" s="4"/>
    </row>
    <row r="15425">
      <c r="B15425" s="4"/>
    </row>
    <row r="15426">
      <c r="B15426" s="4"/>
    </row>
    <row r="15427">
      <c r="B15427" s="4"/>
    </row>
    <row r="15428">
      <c r="B15428" s="4"/>
    </row>
    <row r="15429">
      <c r="B15429" s="4"/>
    </row>
    <row r="15430">
      <c r="B15430" s="4"/>
    </row>
    <row r="15431">
      <c r="B15431" s="4"/>
    </row>
    <row r="15432">
      <c r="B15432" s="4"/>
    </row>
    <row r="15433">
      <c r="B15433" s="4"/>
    </row>
    <row r="15434">
      <c r="B15434" s="4"/>
    </row>
    <row r="15435">
      <c r="B15435" s="4"/>
    </row>
    <row r="15436">
      <c r="B15436" s="4"/>
    </row>
    <row r="15437">
      <c r="B15437" s="4"/>
    </row>
    <row r="15438">
      <c r="B15438" s="4"/>
    </row>
    <row r="15439">
      <c r="B15439" s="4"/>
    </row>
    <row r="15440">
      <c r="B15440" s="4"/>
    </row>
    <row r="15441">
      <c r="B15441" s="4"/>
    </row>
    <row r="15442">
      <c r="B15442" s="4"/>
    </row>
    <row r="15443">
      <c r="B15443" s="4"/>
    </row>
    <row r="15444">
      <c r="B15444" s="4"/>
    </row>
    <row r="15445">
      <c r="B15445" s="4"/>
    </row>
    <row r="15446">
      <c r="B15446" s="4"/>
    </row>
    <row r="15447">
      <c r="B15447" s="4"/>
    </row>
    <row r="15448">
      <c r="B15448" s="4"/>
    </row>
    <row r="15449">
      <c r="B15449" s="4"/>
    </row>
    <row r="15450">
      <c r="B15450" s="4"/>
    </row>
    <row r="15451">
      <c r="B15451" s="4"/>
    </row>
    <row r="15452">
      <c r="B15452" s="4"/>
    </row>
    <row r="15453">
      <c r="B15453" s="4"/>
    </row>
    <row r="15454">
      <c r="B15454" s="4"/>
    </row>
    <row r="15455">
      <c r="B15455" s="4"/>
    </row>
    <row r="15456">
      <c r="B15456" s="4"/>
    </row>
    <row r="15457">
      <c r="B15457" s="4"/>
    </row>
    <row r="15458">
      <c r="B15458" s="4"/>
    </row>
    <row r="15459">
      <c r="B15459" s="4"/>
    </row>
    <row r="15460">
      <c r="B15460" s="4"/>
    </row>
    <row r="15461">
      <c r="B15461" s="4"/>
    </row>
    <row r="15462">
      <c r="B15462" s="4"/>
    </row>
    <row r="15463">
      <c r="B15463" s="4"/>
    </row>
    <row r="15464">
      <c r="B15464" s="4"/>
    </row>
    <row r="15465">
      <c r="B15465" s="4"/>
    </row>
    <row r="15466">
      <c r="B15466" s="4"/>
    </row>
    <row r="15467">
      <c r="B15467" s="4"/>
    </row>
    <row r="15468">
      <c r="B15468" s="4"/>
    </row>
    <row r="15469">
      <c r="B15469" s="4"/>
    </row>
    <row r="15470">
      <c r="B15470" s="4"/>
    </row>
    <row r="15471">
      <c r="B15471" s="4"/>
    </row>
    <row r="15472">
      <c r="B15472" s="4"/>
    </row>
    <row r="15473">
      <c r="B15473" s="4"/>
    </row>
    <row r="15474">
      <c r="B15474" s="4"/>
    </row>
    <row r="15475">
      <c r="B15475" s="4"/>
    </row>
    <row r="15476">
      <c r="B15476" s="4"/>
    </row>
    <row r="15477">
      <c r="B15477" s="4"/>
    </row>
    <row r="15478">
      <c r="B15478" s="4"/>
    </row>
    <row r="15479">
      <c r="B15479" s="4"/>
    </row>
    <row r="15480">
      <c r="B15480" s="4"/>
    </row>
    <row r="15481">
      <c r="B15481" s="4"/>
    </row>
    <row r="15482">
      <c r="B15482" s="4"/>
    </row>
    <row r="15483">
      <c r="B15483" s="4"/>
    </row>
    <row r="15484">
      <c r="B15484" s="4"/>
    </row>
    <row r="15485">
      <c r="B15485" s="4"/>
    </row>
    <row r="15486">
      <c r="B15486" s="4"/>
    </row>
    <row r="15487">
      <c r="B15487" s="4"/>
    </row>
    <row r="15488">
      <c r="B15488" s="4"/>
    </row>
    <row r="15489">
      <c r="B15489" s="4"/>
    </row>
    <row r="15490">
      <c r="B15490" s="4"/>
    </row>
    <row r="15491">
      <c r="B15491" s="4"/>
    </row>
    <row r="15492">
      <c r="B15492" s="4"/>
    </row>
    <row r="15493">
      <c r="B15493" s="4"/>
    </row>
    <row r="15494">
      <c r="B15494" s="4"/>
    </row>
    <row r="15495">
      <c r="B15495" s="4"/>
    </row>
    <row r="15496">
      <c r="B15496" s="4"/>
    </row>
    <row r="15497">
      <c r="B15497" s="4"/>
    </row>
    <row r="15498">
      <c r="B15498" s="4"/>
    </row>
    <row r="15499">
      <c r="B15499" s="4"/>
    </row>
    <row r="15500">
      <c r="B15500" s="4"/>
    </row>
    <row r="15501">
      <c r="B15501" s="4"/>
    </row>
    <row r="15502">
      <c r="B15502" s="4"/>
    </row>
    <row r="15503">
      <c r="B15503" s="4"/>
    </row>
    <row r="15504">
      <c r="B15504" s="4"/>
    </row>
    <row r="15505">
      <c r="B15505" s="4"/>
    </row>
    <row r="15506">
      <c r="B15506" s="4"/>
    </row>
    <row r="15507">
      <c r="B15507" s="4"/>
    </row>
    <row r="15508">
      <c r="B15508" s="4"/>
    </row>
    <row r="15509">
      <c r="B15509" s="4"/>
    </row>
    <row r="15510">
      <c r="B15510" s="4"/>
    </row>
    <row r="15511">
      <c r="B15511" s="4"/>
    </row>
    <row r="15512">
      <c r="B15512" s="4"/>
    </row>
    <row r="15513">
      <c r="B15513" s="4"/>
    </row>
    <row r="15514">
      <c r="B15514" s="4"/>
    </row>
    <row r="15515">
      <c r="B15515" s="4"/>
    </row>
    <row r="15516">
      <c r="B15516" s="4"/>
    </row>
    <row r="15517">
      <c r="B15517" s="4"/>
    </row>
    <row r="15518">
      <c r="B15518" s="4"/>
    </row>
    <row r="15519">
      <c r="B15519" s="4"/>
    </row>
    <row r="15520">
      <c r="B15520" s="4"/>
    </row>
    <row r="15521">
      <c r="B15521" s="4"/>
    </row>
    <row r="15522">
      <c r="B15522" s="4"/>
    </row>
    <row r="15523">
      <c r="B15523" s="4"/>
    </row>
    <row r="15524">
      <c r="B15524" s="4"/>
    </row>
    <row r="15525">
      <c r="B15525" s="4"/>
    </row>
    <row r="15526">
      <c r="B15526" s="4"/>
    </row>
    <row r="15527">
      <c r="B15527" s="4"/>
    </row>
    <row r="15528">
      <c r="B15528" s="4"/>
    </row>
    <row r="15529">
      <c r="B15529" s="4"/>
    </row>
    <row r="15530">
      <c r="B15530" s="4"/>
    </row>
    <row r="15531">
      <c r="B15531" s="4"/>
    </row>
    <row r="15532">
      <c r="B15532" s="4"/>
    </row>
    <row r="15533">
      <c r="B15533" s="4"/>
    </row>
    <row r="15534">
      <c r="B15534" s="4"/>
    </row>
    <row r="15535">
      <c r="B15535" s="4"/>
    </row>
    <row r="15536">
      <c r="B15536" s="4"/>
    </row>
    <row r="15537">
      <c r="B15537" s="4"/>
    </row>
    <row r="15538">
      <c r="B15538" s="4"/>
    </row>
    <row r="15539">
      <c r="B15539" s="4"/>
    </row>
    <row r="15540">
      <c r="B15540" s="4"/>
    </row>
    <row r="15541">
      <c r="B15541" s="4"/>
    </row>
    <row r="15542">
      <c r="B15542" s="4"/>
    </row>
    <row r="15543">
      <c r="B15543" s="4"/>
    </row>
    <row r="15544">
      <c r="B15544" s="4"/>
    </row>
    <row r="15545">
      <c r="B15545" s="4"/>
    </row>
    <row r="15546">
      <c r="B15546" s="4"/>
    </row>
    <row r="15547">
      <c r="B15547" s="4"/>
    </row>
    <row r="15548">
      <c r="B15548" s="4"/>
    </row>
    <row r="15549">
      <c r="B15549" s="4"/>
    </row>
    <row r="15550">
      <c r="B15550" s="4"/>
    </row>
    <row r="15551">
      <c r="B15551" s="4"/>
    </row>
    <row r="15552">
      <c r="B15552" s="4"/>
    </row>
    <row r="15553">
      <c r="B15553" s="4"/>
    </row>
    <row r="15554">
      <c r="B15554" s="4"/>
    </row>
    <row r="15555">
      <c r="B15555" s="4"/>
    </row>
    <row r="15556">
      <c r="B15556" s="4"/>
    </row>
    <row r="15557">
      <c r="B15557" s="4"/>
    </row>
    <row r="15558">
      <c r="B15558" s="4"/>
    </row>
    <row r="15559">
      <c r="B15559" s="4"/>
    </row>
    <row r="15560">
      <c r="B15560" s="4"/>
    </row>
    <row r="15561">
      <c r="B15561" s="4"/>
    </row>
    <row r="15562">
      <c r="B15562" s="4"/>
    </row>
    <row r="15563">
      <c r="B15563" s="4"/>
    </row>
    <row r="15564">
      <c r="B15564" s="4"/>
    </row>
    <row r="15565">
      <c r="B15565" s="4"/>
    </row>
    <row r="15566">
      <c r="B15566" s="4"/>
    </row>
    <row r="15567">
      <c r="B15567" s="4"/>
    </row>
    <row r="15568">
      <c r="B15568" s="4"/>
    </row>
    <row r="15569">
      <c r="B15569" s="4"/>
    </row>
    <row r="15570">
      <c r="B15570" s="4"/>
    </row>
    <row r="15571">
      <c r="B15571" s="4"/>
    </row>
    <row r="15572">
      <c r="B15572" s="4"/>
    </row>
    <row r="15573">
      <c r="B15573" s="4"/>
    </row>
    <row r="15574">
      <c r="B15574" s="4"/>
    </row>
    <row r="15575">
      <c r="B15575" s="4"/>
    </row>
    <row r="15576">
      <c r="B15576" s="4"/>
    </row>
    <row r="15577">
      <c r="B15577" s="4"/>
    </row>
    <row r="15578">
      <c r="B15578" s="4"/>
    </row>
    <row r="15579">
      <c r="B15579" s="4"/>
    </row>
    <row r="15580">
      <c r="B15580" s="4"/>
    </row>
    <row r="15581">
      <c r="B15581" s="4"/>
    </row>
    <row r="15582">
      <c r="B15582" s="4"/>
    </row>
    <row r="15583">
      <c r="B15583" s="4"/>
    </row>
    <row r="15584">
      <c r="B15584" s="4"/>
    </row>
    <row r="15585">
      <c r="B15585" s="4"/>
    </row>
    <row r="15586">
      <c r="B15586" s="4"/>
    </row>
    <row r="15587">
      <c r="B15587" s="4"/>
    </row>
    <row r="15588">
      <c r="B15588" s="4"/>
    </row>
    <row r="15589">
      <c r="B15589" s="4"/>
    </row>
    <row r="15590">
      <c r="B15590" s="4"/>
    </row>
    <row r="15591">
      <c r="B15591" s="4"/>
    </row>
    <row r="15592">
      <c r="B15592" s="4"/>
    </row>
    <row r="15593">
      <c r="B15593" s="4"/>
    </row>
    <row r="15594">
      <c r="B15594" s="4"/>
    </row>
    <row r="15595">
      <c r="B15595" s="4"/>
    </row>
    <row r="15596">
      <c r="B15596" s="4"/>
    </row>
    <row r="15597">
      <c r="B15597" s="4"/>
    </row>
    <row r="15598">
      <c r="B15598" s="4"/>
    </row>
    <row r="15599">
      <c r="B15599" s="4"/>
    </row>
    <row r="15600">
      <c r="B15600" s="4"/>
    </row>
    <row r="15601">
      <c r="B15601" s="4"/>
    </row>
    <row r="15602">
      <c r="B15602" s="4"/>
    </row>
    <row r="15603">
      <c r="B15603" s="4"/>
    </row>
    <row r="15604">
      <c r="B15604" s="4"/>
    </row>
    <row r="15605">
      <c r="B15605" s="4"/>
    </row>
    <row r="15606">
      <c r="B15606" s="4"/>
    </row>
    <row r="15607">
      <c r="B15607" s="4"/>
    </row>
    <row r="15608">
      <c r="B15608" s="4"/>
    </row>
    <row r="15609">
      <c r="B15609" s="4"/>
    </row>
    <row r="15610">
      <c r="B15610" s="4"/>
    </row>
    <row r="15611">
      <c r="B15611" s="4"/>
    </row>
    <row r="15612">
      <c r="B15612" s="4"/>
    </row>
    <row r="15613">
      <c r="B15613" s="4"/>
    </row>
    <row r="15614">
      <c r="B15614" s="4"/>
    </row>
    <row r="15615">
      <c r="B15615" s="4"/>
    </row>
    <row r="15616">
      <c r="B15616" s="4"/>
    </row>
    <row r="15617">
      <c r="B15617" s="4"/>
    </row>
    <row r="15618">
      <c r="B15618" s="4"/>
    </row>
    <row r="15619">
      <c r="B15619" s="4"/>
    </row>
    <row r="15620">
      <c r="B15620" s="4"/>
    </row>
    <row r="15621">
      <c r="B15621" s="4"/>
    </row>
    <row r="15622">
      <c r="B15622" s="4"/>
    </row>
    <row r="15623">
      <c r="B15623" s="4"/>
    </row>
    <row r="15624">
      <c r="B15624" s="4"/>
    </row>
    <row r="15625">
      <c r="B15625" s="4"/>
    </row>
    <row r="15626">
      <c r="B15626" s="4"/>
    </row>
    <row r="15627">
      <c r="B15627" s="4"/>
    </row>
    <row r="15628">
      <c r="B15628" s="4"/>
    </row>
    <row r="15629">
      <c r="B15629" s="4"/>
    </row>
    <row r="15630">
      <c r="B15630" s="4"/>
    </row>
    <row r="15631">
      <c r="B15631" s="4"/>
    </row>
    <row r="15632">
      <c r="B15632" s="4"/>
    </row>
    <row r="15633">
      <c r="B15633" s="4"/>
    </row>
    <row r="15634">
      <c r="B15634" s="4"/>
    </row>
    <row r="15635">
      <c r="B15635" s="4"/>
    </row>
    <row r="15636">
      <c r="B15636" s="4"/>
    </row>
    <row r="15637">
      <c r="B15637" s="4"/>
    </row>
    <row r="15638">
      <c r="B15638" s="4"/>
    </row>
    <row r="15639">
      <c r="B15639" s="4"/>
    </row>
    <row r="15640">
      <c r="B15640" s="4"/>
    </row>
    <row r="15641">
      <c r="B15641" s="4"/>
    </row>
    <row r="15642">
      <c r="B15642" s="4"/>
    </row>
    <row r="15643">
      <c r="B15643" s="4"/>
    </row>
    <row r="15644">
      <c r="B15644" s="4"/>
    </row>
    <row r="15645">
      <c r="B15645" s="4"/>
    </row>
    <row r="15646">
      <c r="B15646" s="4"/>
    </row>
    <row r="15647">
      <c r="B15647" s="4"/>
    </row>
    <row r="15648">
      <c r="B15648" s="4"/>
    </row>
    <row r="15649">
      <c r="B15649" s="4"/>
    </row>
    <row r="15650">
      <c r="B15650" s="4"/>
    </row>
    <row r="15651">
      <c r="B15651" s="4"/>
    </row>
    <row r="15652">
      <c r="B15652" s="4"/>
    </row>
    <row r="15653">
      <c r="B15653" s="4"/>
    </row>
    <row r="15654">
      <c r="B15654" s="4"/>
    </row>
    <row r="15655">
      <c r="B15655" s="4"/>
    </row>
    <row r="15656">
      <c r="B15656" s="4"/>
    </row>
    <row r="15657">
      <c r="B15657" s="4"/>
    </row>
    <row r="15658">
      <c r="B15658" s="4"/>
    </row>
    <row r="15659">
      <c r="B15659" s="4"/>
    </row>
    <row r="15660">
      <c r="B15660" s="4"/>
    </row>
    <row r="15661">
      <c r="B15661" s="4"/>
    </row>
    <row r="15662">
      <c r="B15662" s="4"/>
    </row>
    <row r="15663">
      <c r="B15663" s="4"/>
    </row>
    <row r="15664">
      <c r="B15664" s="4"/>
    </row>
    <row r="15665">
      <c r="B15665" s="4"/>
    </row>
    <row r="15666">
      <c r="B15666" s="4"/>
    </row>
    <row r="15667">
      <c r="B15667" s="4"/>
    </row>
    <row r="15668">
      <c r="B15668" s="4"/>
    </row>
    <row r="15669">
      <c r="B15669" s="4"/>
    </row>
    <row r="15670">
      <c r="B15670" s="4"/>
    </row>
    <row r="15671">
      <c r="B15671" s="4"/>
    </row>
    <row r="15672">
      <c r="B15672" s="4"/>
    </row>
    <row r="15673">
      <c r="B15673" s="4"/>
    </row>
    <row r="15674">
      <c r="B15674" s="4"/>
    </row>
    <row r="15675">
      <c r="B15675" s="4"/>
    </row>
    <row r="15676">
      <c r="B15676" s="4"/>
    </row>
    <row r="15677">
      <c r="B15677" s="4"/>
    </row>
    <row r="15678">
      <c r="B15678" s="4"/>
    </row>
    <row r="15679">
      <c r="B15679" s="4"/>
    </row>
    <row r="15680">
      <c r="B15680" s="4"/>
    </row>
    <row r="15681">
      <c r="B15681" s="4"/>
    </row>
    <row r="15682">
      <c r="B15682" s="4"/>
    </row>
    <row r="15683">
      <c r="B15683" s="4"/>
    </row>
    <row r="15684">
      <c r="B15684" s="4"/>
    </row>
    <row r="15685">
      <c r="B15685" s="4"/>
    </row>
    <row r="15686">
      <c r="B15686" s="4"/>
    </row>
    <row r="15687">
      <c r="B15687" s="4"/>
    </row>
    <row r="15688">
      <c r="B15688" s="4"/>
    </row>
    <row r="15689">
      <c r="B15689" s="4"/>
    </row>
    <row r="15690">
      <c r="B15690" s="4"/>
    </row>
    <row r="15691">
      <c r="B15691" s="4"/>
    </row>
    <row r="15692">
      <c r="B15692" s="4"/>
    </row>
    <row r="15693">
      <c r="B15693" s="4"/>
    </row>
    <row r="15694">
      <c r="B15694" s="4"/>
    </row>
    <row r="15695">
      <c r="B15695" s="4"/>
    </row>
    <row r="15696">
      <c r="B15696" s="4"/>
    </row>
    <row r="15697">
      <c r="B15697" s="4"/>
    </row>
    <row r="15698">
      <c r="B15698" s="4"/>
    </row>
    <row r="15699">
      <c r="B15699" s="4"/>
    </row>
    <row r="15700">
      <c r="B15700" s="4"/>
    </row>
    <row r="15701">
      <c r="B15701" s="4"/>
    </row>
    <row r="15702">
      <c r="B15702" s="4"/>
    </row>
    <row r="15703">
      <c r="B15703" s="4"/>
    </row>
    <row r="15704">
      <c r="B15704" s="4"/>
    </row>
    <row r="15705">
      <c r="B15705" s="4"/>
    </row>
    <row r="15706">
      <c r="B15706" s="4"/>
    </row>
    <row r="15707">
      <c r="B15707" s="4"/>
    </row>
    <row r="15708">
      <c r="B15708" s="4"/>
    </row>
    <row r="15709">
      <c r="B15709" s="4"/>
    </row>
    <row r="15710">
      <c r="B15710" s="4"/>
    </row>
    <row r="15711">
      <c r="B15711" s="4"/>
    </row>
    <row r="15712">
      <c r="B15712" s="4"/>
    </row>
    <row r="15713">
      <c r="B15713" s="4"/>
    </row>
    <row r="15714">
      <c r="B15714" s="4"/>
    </row>
    <row r="15715">
      <c r="B15715" s="4"/>
    </row>
    <row r="15716">
      <c r="B15716" s="4"/>
    </row>
    <row r="15717">
      <c r="B15717" s="4"/>
    </row>
    <row r="15718">
      <c r="B15718" s="4"/>
    </row>
    <row r="15719">
      <c r="B15719" s="4"/>
    </row>
    <row r="15720">
      <c r="B15720" s="4"/>
    </row>
    <row r="15721">
      <c r="B15721" s="4"/>
    </row>
    <row r="15722">
      <c r="B15722" s="4"/>
    </row>
    <row r="15723">
      <c r="B15723" s="4"/>
    </row>
    <row r="15724">
      <c r="B15724" s="4"/>
    </row>
    <row r="15725">
      <c r="B15725" s="4"/>
    </row>
    <row r="15726">
      <c r="B15726" s="4"/>
    </row>
    <row r="15727">
      <c r="B15727" s="4"/>
    </row>
    <row r="15728">
      <c r="B15728" s="4"/>
    </row>
    <row r="15729">
      <c r="B15729" s="4"/>
    </row>
    <row r="15730">
      <c r="B15730" s="4"/>
    </row>
    <row r="15731">
      <c r="B15731" s="4"/>
    </row>
    <row r="15732">
      <c r="B15732" s="4"/>
    </row>
    <row r="15733">
      <c r="B15733" s="4"/>
    </row>
    <row r="15734">
      <c r="B15734" s="4"/>
    </row>
    <row r="15735">
      <c r="B15735" s="4"/>
    </row>
    <row r="15736">
      <c r="B15736" s="4"/>
    </row>
    <row r="15737">
      <c r="B15737" s="4"/>
    </row>
    <row r="15738">
      <c r="B15738" s="4"/>
    </row>
    <row r="15739">
      <c r="B15739" s="4"/>
    </row>
    <row r="15740">
      <c r="B15740" s="4"/>
    </row>
    <row r="15741">
      <c r="B15741" s="4"/>
    </row>
    <row r="15742">
      <c r="B15742" s="4"/>
    </row>
    <row r="15743">
      <c r="B15743" s="4"/>
    </row>
    <row r="15744">
      <c r="B15744" s="4"/>
    </row>
    <row r="15745">
      <c r="B15745" s="4"/>
    </row>
    <row r="15746">
      <c r="B15746" s="4"/>
    </row>
    <row r="15747">
      <c r="B15747" s="4"/>
    </row>
    <row r="15748">
      <c r="B15748" s="4"/>
    </row>
    <row r="15749">
      <c r="B15749" s="4"/>
    </row>
    <row r="15750">
      <c r="B15750" s="4"/>
    </row>
    <row r="15751">
      <c r="B15751" s="4"/>
    </row>
    <row r="15752">
      <c r="B15752" s="4"/>
    </row>
    <row r="15753">
      <c r="B15753" s="4"/>
    </row>
    <row r="15754">
      <c r="B15754" s="4"/>
    </row>
    <row r="15755">
      <c r="B15755" s="4"/>
    </row>
    <row r="15756">
      <c r="B15756" s="4"/>
    </row>
    <row r="15757">
      <c r="B15757" s="4"/>
    </row>
    <row r="15758">
      <c r="B15758" s="4"/>
    </row>
    <row r="15759">
      <c r="B15759" s="4"/>
    </row>
    <row r="15760">
      <c r="B15760" s="4"/>
    </row>
    <row r="15761">
      <c r="B15761" s="4"/>
    </row>
    <row r="15762">
      <c r="B15762" s="4"/>
    </row>
    <row r="15763">
      <c r="B15763" s="4"/>
    </row>
    <row r="15764">
      <c r="B15764" s="4"/>
    </row>
    <row r="15765">
      <c r="B15765" s="4"/>
    </row>
    <row r="15766">
      <c r="B15766" s="4"/>
    </row>
    <row r="15767">
      <c r="B15767" s="4"/>
    </row>
    <row r="15768">
      <c r="B15768" s="4"/>
    </row>
    <row r="15769">
      <c r="B15769" s="4"/>
    </row>
    <row r="15770">
      <c r="B15770" s="4"/>
    </row>
    <row r="15771">
      <c r="B15771" s="4"/>
    </row>
    <row r="15772">
      <c r="B15772" s="4"/>
    </row>
    <row r="15773">
      <c r="B15773" s="4"/>
    </row>
    <row r="15774">
      <c r="B15774" s="4"/>
    </row>
    <row r="15775">
      <c r="B15775" s="4"/>
    </row>
    <row r="15776">
      <c r="B15776" s="4"/>
    </row>
    <row r="15777">
      <c r="B15777" s="4"/>
    </row>
    <row r="15778">
      <c r="B15778" s="4"/>
    </row>
    <row r="15779">
      <c r="B15779" s="4"/>
    </row>
    <row r="15780">
      <c r="B15780" s="4"/>
    </row>
    <row r="15781">
      <c r="B15781" s="4"/>
    </row>
    <row r="15782">
      <c r="B15782" s="4"/>
    </row>
    <row r="15783">
      <c r="B15783" s="4"/>
    </row>
    <row r="15784">
      <c r="B15784" s="4"/>
    </row>
    <row r="15785">
      <c r="B15785" s="4"/>
    </row>
    <row r="15786">
      <c r="B15786" s="4"/>
    </row>
    <row r="15787">
      <c r="B15787" s="4"/>
    </row>
    <row r="15788">
      <c r="B15788" s="4"/>
    </row>
    <row r="15789">
      <c r="B15789" s="4"/>
    </row>
    <row r="15790">
      <c r="B15790" s="4"/>
    </row>
    <row r="15791">
      <c r="B15791" s="4"/>
    </row>
    <row r="15792">
      <c r="B15792" s="4"/>
    </row>
    <row r="15793">
      <c r="B15793" s="4"/>
    </row>
    <row r="15794">
      <c r="B15794" s="4"/>
    </row>
    <row r="15795">
      <c r="B15795" s="4"/>
    </row>
    <row r="15796">
      <c r="B15796" s="4"/>
    </row>
    <row r="15797">
      <c r="B15797" s="4"/>
    </row>
    <row r="15798">
      <c r="B15798" s="4"/>
    </row>
    <row r="15799">
      <c r="B15799" s="4"/>
    </row>
    <row r="15800">
      <c r="B15800" s="4"/>
    </row>
    <row r="15801">
      <c r="B15801" s="4"/>
    </row>
    <row r="15802">
      <c r="B15802" s="4"/>
    </row>
    <row r="15803">
      <c r="B15803" s="4"/>
    </row>
    <row r="15804">
      <c r="B15804" s="4"/>
    </row>
    <row r="15805">
      <c r="B15805" s="4"/>
    </row>
    <row r="15806">
      <c r="B15806" s="4"/>
    </row>
    <row r="15807">
      <c r="B15807" s="4"/>
    </row>
    <row r="15808">
      <c r="B15808" s="4"/>
    </row>
    <row r="15809">
      <c r="B15809" s="4"/>
    </row>
    <row r="15810">
      <c r="B15810" s="4"/>
    </row>
    <row r="15811">
      <c r="B15811" s="4"/>
    </row>
    <row r="15812">
      <c r="B15812" s="4"/>
    </row>
    <row r="15813">
      <c r="B15813" s="4"/>
    </row>
    <row r="15814">
      <c r="B15814" s="4"/>
    </row>
    <row r="15815">
      <c r="B15815" s="4"/>
    </row>
    <row r="15816">
      <c r="B15816" s="4"/>
    </row>
    <row r="15817">
      <c r="B15817" s="4"/>
    </row>
    <row r="15818">
      <c r="B15818" s="4"/>
    </row>
    <row r="15819">
      <c r="B15819" s="4"/>
    </row>
    <row r="15820">
      <c r="B15820" s="4"/>
    </row>
    <row r="15821">
      <c r="B15821" s="4"/>
    </row>
    <row r="15822">
      <c r="B15822" s="4"/>
    </row>
    <row r="15823">
      <c r="B15823" s="4"/>
    </row>
    <row r="15824">
      <c r="B15824" s="4"/>
    </row>
    <row r="15825">
      <c r="B15825" s="4"/>
    </row>
    <row r="15826">
      <c r="B15826" s="4"/>
    </row>
    <row r="15827">
      <c r="B15827" s="4"/>
    </row>
    <row r="15828">
      <c r="B15828" s="4"/>
    </row>
    <row r="15829">
      <c r="B15829" s="4"/>
    </row>
    <row r="15830">
      <c r="B15830" s="4"/>
    </row>
    <row r="15831">
      <c r="B15831" s="4"/>
    </row>
    <row r="15832">
      <c r="B15832" s="4"/>
    </row>
    <row r="15833">
      <c r="B15833" s="4"/>
    </row>
    <row r="15834">
      <c r="B15834" s="4"/>
    </row>
    <row r="15835">
      <c r="B15835" s="4"/>
    </row>
    <row r="15836">
      <c r="B15836" s="4"/>
    </row>
    <row r="15837">
      <c r="B15837" s="4"/>
    </row>
    <row r="15838">
      <c r="B15838" s="4"/>
    </row>
    <row r="15839">
      <c r="B15839" s="4"/>
    </row>
    <row r="15840">
      <c r="B15840" s="4"/>
    </row>
    <row r="15841">
      <c r="B15841" s="4"/>
    </row>
    <row r="15842">
      <c r="B15842" s="4"/>
    </row>
    <row r="15843">
      <c r="B15843" s="4"/>
    </row>
    <row r="15844">
      <c r="B15844" s="4"/>
    </row>
    <row r="15845">
      <c r="B15845" s="4"/>
    </row>
    <row r="15846">
      <c r="B15846" s="4"/>
    </row>
    <row r="15847">
      <c r="B15847" s="4"/>
    </row>
    <row r="15848">
      <c r="B15848" s="4"/>
    </row>
    <row r="15849">
      <c r="B15849" s="4"/>
    </row>
    <row r="15850">
      <c r="B15850" s="4"/>
    </row>
    <row r="15851">
      <c r="B15851" s="4"/>
    </row>
    <row r="15852">
      <c r="B15852" s="4"/>
    </row>
    <row r="15853">
      <c r="B15853" s="4"/>
    </row>
    <row r="15854">
      <c r="B15854" s="4"/>
    </row>
    <row r="15855">
      <c r="B15855" s="4"/>
    </row>
    <row r="15856">
      <c r="B15856" s="4"/>
    </row>
    <row r="15857">
      <c r="B15857" s="4"/>
    </row>
    <row r="15858">
      <c r="B15858" s="4"/>
    </row>
    <row r="15859">
      <c r="B15859" s="4"/>
    </row>
    <row r="15860">
      <c r="B15860" s="4"/>
    </row>
    <row r="15861">
      <c r="B15861" s="4"/>
    </row>
    <row r="15862">
      <c r="B15862" s="4"/>
    </row>
    <row r="15863">
      <c r="B15863" s="4"/>
    </row>
    <row r="15864">
      <c r="B15864" s="4"/>
    </row>
    <row r="15865">
      <c r="B15865" s="4"/>
    </row>
    <row r="15866">
      <c r="B15866" s="4"/>
    </row>
    <row r="15867">
      <c r="B15867" s="4"/>
    </row>
    <row r="15868">
      <c r="B15868" s="4"/>
    </row>
    <row r="15869">
      <c r="B15869" s="4"/>
    </row>
    <row r="15870">
      <c r="B15870" s="4"/>
    </row>
    <row r="15871">
      <c r="B15871" s="4"/>
    </row>
    <row r="15872">
      <c r="B15872" s="4"/>
    </row>
    <row r="15873">
      <c r="B15873" s="4"/>
    </row>
    <row r="15874">
      <c r="B15874" s="4"/>
    </row>
    <row r="15875">
      <c r="B15875" s="4"/>
    </row>
    <row r="15876">
      <c r="B15876" s="4"/>
    </row>
    <row r="15877">
      <c r="B15877" s="4"/>
    </row>
    <row r="15878">
      <c r="B15878" s="4"/>
    </row>
    <row r="15879">
      <c r="B15879" s="4"/>
    </row>
    <row r="15880">
      <c r="B15880" s="4"/>
    </row>
    <row r="15881">
      <c r="B15881" s="4"/>
    </row>
    <row r="15882">
      <c r="B15882" s="4"/>
    </row>
    <row r="15883">
      <c r="B15883" s="4"/>
    </row>
    <row r="15884">
      <c r="B15884" s="4"/>
    </row>
    <row r="15885">
      <c r="B15885" s="4"/>
    </row>
    <row r="15886">
      <c r="B15886" s="4"/>
    </row>
    <row r="15887">
      <c r="B15887" s="4"/>
    </row>
    <row r="15888">
      <c r="B15888" s="4"/>
    </row>
    <row r="15889">
      <c r="B15889" s="4"/>
    </row>
    <row r="15890">
      <c r="B15890" s="4"/>
    </row>
    <row r="15891">
      <c r="B15891" s="4"/>
    </row>
    <row r="15892">
      <c r="B15892" s="4"/>
    </row>
    <row r="15893">
      <c r="B15893" s="4"/>
    </row>
    <row r="15894">
      <c r="B15894" s="4"/>
    </row>
    <row r="15895">
      <c r="B15895" s="4"/>
    </row>
    <row r="15896">
      <c r="B15896" s="4"/>
    </row>
    <row r="15897">
      <c r="B15897" s="4"/>
    </row>
    <row r="15898">
      <c r="B15898" s="4"/>
    </row>
    <row r="15899">
      <c r="B15899" s="4"/>
    </row>
    <row r="15900">
      <c r="B15900" s="4"/>
    </row>
    <row r="15901">
      <c r="B15901" s="4"/>
    </row>
    <row r="15902">
      <c r="B15902" s="4"/>
    </row>
    <row r="15903">
      <c r="B15903" s="4"/>
    </row>
    <row r="15904">
      <c r="B15904" s="4"/>
    </row>
    <row r="15905">
      <c r="B15905" s="4"/>
    </row>
    <row r="15906">
      <c r="B15906" s="4"/>
    </row>
    <row r="15907">
      <c r="B15907" s="4"/>
    </row>
    <row r="15908">
      <c r="B15908" s="4"/>
    </row>
    <row r="15909">
      <c r="B15909" s="4"/>
    </row>
    <row r="15910">
      <c r="B15910" s="4"/>
    </row>
    <row r="15911">
      <c r="B15911" s="4"/>
    </row>
    <row r="15912">
      <c r="B15912" s="4"/>
    </row>
    <row r="15913">
      <c r="B15913" s="4"/>
    </row>
    <row r="15914">
      <c r="B15914" s="4"/>
    </row>
    <row r="15915">
      <c r="B15915" s="4"/>
    </row>
    <row r="15916">
      <c r="B15916" s="4"/>
    </row>
    <row r="15917">
      <c r="B15917" s="4"/>
    </row>
    <row r="15918">
      <c r="B15918" s="4"/>
    </row>
    <row r="15919">
      <c r="B15919" s="4"/>
    </row>
    <row r="15920">
      <c r="B15920" s="4"/>
    </row>
    <row r="15921">
      <c r="B15921" s="4"/>
    </row>
    <row r="15922">
      <c r="B15922" s="4"/>
    </row>
    <row r="15923">
      <c r="B15923" s="4"/>
    </row>
    <row r="15924">
      <c r="B15924" s="4"/>
    </row>
    <row r="15925">
      <c r="B15925" s="4"/>
    </row>
    <row r="15926">
      <c r="B15926" s="4"/>
    </row>
    <row r="15927">
      <c r="B15927" s="4"/>
    </row>
    <row r="15928">
      <c r="B15928" s="4"/>
    </row>
    <row r="15929">
      <c r="B15929" s="4"/>
    </row>
    <row r="15930">
      <c r="B15930" s="4"/>
    </row>
    <row r="15931">
      <c r="B15931" s="4"/>
    </row>
    <row r="15932">
      <c r="B15932" s="4"/>
    </row>
    <row r="15933">
      <c r="B15933" s="4"/>
    </row>
    <row r="15934">
      <c r="B15934" s="4"/>
    </row>
    <row r="15935">
      <c r="B15935" s="4"/>
    </row>
    <row r="15936">
      <c r="B15936" s="4"/>
    </row>
    <row r="15937">
      <c r="B15937" s="4"/>
    </row>
    <row r="15938">
      <c r="B15938" s="4"/>
    </row>
    <row r="15939">
      <c r="B15939" s="4"/>
    </row>
    <row r="15940">
      <c r="B15940" s="4"/>
    </row>
    <row r="15941">
      <c r="B15941" s="4"/>
    </row>
    <row r="15942">
      <c r="B15942" s="4"/>
    </row>
    <row r="15943">
      <c r="B15943" s="4"/>
    </row>
    <row r="15944">
      <c r="B15944" s="4"/>
    </row>
    <row r="15945">
      <c r="B15945" s="4"/>
    </row>
    <row r="15946">
      <c r="B15946" s="4"/>
    </row>
    <row r="15947">
      <c r="B15947" s="4"/>
    </row>
    <row r="15948">
      <c r="B15948" s="4"/>
    </row>
    <row r="15949">
      <c r="B15949" s="4"/>
    </row>
    <row r="15950">
      <c r="B15950" s="4"/>
    </row>
    <row r="15951">
      <c r="B15951" s="4"/>
    </row>
    <row r="15952">
      <c r="B15952" s="4"/>
    </row>
    <row r="15953">
      <c r="B15953" s="4"/>
    </row>
    <row r="15954">
      <c r="B15954" s="4"/>
    </row>
    <row r="15955">
      <c r="B15955" s="4"/>
    </row>
    <row r="15956">
      <c r="B15956" s="4"/>
    </row>
    <row r="15957">
      <c r="B15957" s="4"/>
    </row>
    <row r="15958">
      <c r="B15958" s="4"/>
    </row>
    <row r="15959">
      <c r="B15959" s="4"/>
    </row>
    <row r="15960">
      <c r="B15960" s="4"/>
    </row>
    <row r="15961">
      <c r="B15961" s="4"/>
    </row>
    <row r="15962">
      <c r="B15962" s="4"/>
    </row>
    <row r="15963">
      <c r="B15963" s="4"/>
    </row>
    <row r="15964">
      <c r="B15964" s="4"/>
    </row>
    <row r="15965">
      <c r="B15965" s="4"/>
    </row>
    <row r="15966">
      <c r="B15966" s="4"/>
    </row>
    <row r="15967">
      <c r="B15967" s="4"/>
    </row>
    <row r="15968">
      <c r="B15968" s="4"/>
    </row>
    <row r="15969">
      <c r="B15969" s="4"/>
    </row>
    <row r="15970">
      <c r="B15970" s="4"/>
    </row>
    <row r="15971">
      <c r="B15971" s="4"/>
    </row>
    <row r="15972">
      <c r="B15972" s="4"/>
    </row>
    <row r="15973">
      <c r="B15973" s="4"/>
    </row>
    <row r="15974">
      <c r="B15974" s="4"/>
    </row>
    <row r="15975">
      <c r="B15975" s="4"/>
    </row>
    <row r="15976">
      <c r="B15976" s="4"/>
    </row>
    <row r="15977">
      <c r="B15977" s="4"/>
    </row>
    <row r="15978">
      <c r="B15978" s="4"/>
    </row>
    <row r="15979">
      <c r="B15979" s="4"/>
    </row>
    <row r="15980">
      <c r="B15980" s="4"/>
    </row>
    <row r="15981">
      <c r="B15981" s="4"/>
    </row>
    <row r="15982">
      <c r="B15982" s="4"/>
    </row>
    <row r="15983">
      <c r="B15983" s="4"/>
    </row>
    <row r="15984">
      <c r="B15984" s="4"/>
    </row>
    <row r="15985">
      <c r="B15985" s="4"/>
    </row>
    <row r="15986">
      <c r="B15986" s="4"/>
    </row>
    <row r="15987">
      <c r="B15987" s="4"/>
    </row>
    <row r="15988">
      <c r="B15988" s="4"/>
    </row>
    <row r="15989">
      <c r="B15989" s="4"/>
    </row>
    <row r="15990">
      <c r="B15990" s="4"/>
    </row>
    <row r="15991">
      <c r="B15991" s="4"/>
    </row>
    <row r="15992">
      <c r="B15992" s="4"/>
    </row>
    <row r="15993">
      <c r="B15993" s="4"/>
    </row>
    <row r="15994">
      <c r="B15994" s="4"/>
    </row>
    <row r="15995">
      <c r="B15995" s="4"/>
    </row>
    <row r="15996">
      <c r="B15996" s="4"/>
    </row>
    <row r="15997">
      <c r="B15997" s="4"/>
    </row>
    <row r="15998">
      <c r="B15998" s="4"/>
    </row>
    <row r="15999">
      <c r="B15999" s="4"/>
    </row>
    <row r="16000">
      <c r="B16000" s="4"/>
    </row>
    <row r="16001">
      <c r="B16001" s="4"/>
    </row>
    <row r="16002">
      <c r="B16002" s="4"/>
    </row>
    <row r="16003">
      <c r="B16003" s="4"/>
    </row>
    <row r="16004">
      <c r="B16004" s="4"/>
    </row>
    <row r="16005">
      <c r="B16005" s="4"/>
    </row>
    <row r="16006">
      <c r="B16006" s="4"/>
    </row>
    <row r="16007">
      <c r="B16007" s="4"/>
    </row>
    <row r="16008">
      <c r="B16008" s="4"/>
    </row>
    <row r="16009">
      <c r="B16009" s="4"/>
    </row>
    <row r="16010">
      <c r="B16010" s="4"/>
    </row>
    <row r="16011">
      <c r="B16011" s="4"/>
    </row>
    <row r="16012">
      <c r="B16012" s="4"/>
    </row>
    <row r="16013">
      <c r="B16013" s="4"/>
    </row>
    <row r="16014">
      <c r="B16014" s="4"/>
    </row>
    <row r="16015">
      <c r="B16015" s="4"/>
    </row>
    <row r="16016">
      <c r="B16016" s="4"/>
    </row>
    <row r="16017">
      <c r="B16017" s="4"/>
    </row>
    <row r="16018">
      <c r="B16018" s="4"/>
    </row>
    <row r="16019">
      <c r="B16019" s="4"/>
    </row>
    <row r="16020">
      <c r="B16020" s="4"/>
    </row>
    <row r="16021">
      <c r="B16021" s="4"/>
    </row>
    <row r="16022">
      <c r="B16022" s="4"/>
    </row>
    <row r="16023">
      <c r="B16023" s="4"/>
    </row>
    <row r="16024">
      <c r="B16024" s="4"/>
    </row>
    <row r="16025">
      <c r="B16025" s="4"/>
    </row>
    <row r="16026">
      <c r="B16026" s="4"/>
    </row>
    <row r="16027">
      <c r="B16027" s="4"/>
    </row>
    <row r="16028">
      <c r="B16028" s="4"/>
    </row>
    <row r="16029">
      <c r="B16029" s="4"/>
    </row>
    <row r="16030">
      <c r="B16030" s="4"/>
    </row>
    <row r="16031">
      <c r="B16031" s="4"/>
    </row>
    <row r="16032">
      <c r="B16032" s="4"/>
    </row>
    <row r="16033">
      <c r="B16033" s="4"/>
    </row>
    <row r="16034">
      <c r="B16034" s="4"/>
    </row>
    <row r="16035">
      <c r="B16035" s="4"/>
    </row>
    <row r="16036">
      <c r="B16036" s="4"/>
    </row>
    <row r="16037">
      <c r="B16037" s="4"/>
    </row>
    <row r="16038">
      <c r="B16038" s="4"/>
    </row>
    <row r="16039">
      <c r="B16039" s="4"/>
    </row>
    <row r="16040">
      <c r="B16040" s="4"/>
    </row>
    <row r="16041">
      <c r="B16041" s="4"/>
    </row>
    <row r="16042">
      <c r="B16042" s="4"/>
    </row>
    <row r="16043">
      <c r="B16043" s="4"/>
    </row>
    <row r="16044">
      <c r="B16044" s="4"/>
    </row>
    <row r="16045">
      <c r="B16045" s="4"/>
    </row>
    <row r="16046">
      <c r="B16046" s="4"/>
    </row>
    <row r="16047">
      <c r="B16047" s="4"/>
    </row>
    <row r="16048">
      <c r="B16048" s="4"/>
    </row>
    <row r="16049">
      <c r="B16049" s="4"/>
    </row>
    <row r="16050">
      <c r="B16050" s="4"/>
    </row>
    <row r="16051">
      <c r="B16051" s="4"/>
    </row>
    <row r="16052">
      <c r="B16052" s="4"/>
    </row>
    <row r="16053">
      <c r="B16053" s="4"/>
    </row>
    <row r="16054">
      <c r="B16054" s="4"/>
    </row>
    <row r="16055">
      <c r="B16055" s="4"/>
    </row>
    <row r="16056">
      <c r="B16056" s="4"/>
    </row>
    <row r="16057">
      <c r="B16057" s="4"/>
    </row>
    <row r="16058">
      <c r="B16058" s="4"/>
    </row>
    <row r="16059">
      <c r="B16059" s="4"/>
    </row>
    <row r="16060">
      <c r="B16060" s="4"/>
    </row>
    <row r="16061">
      <c r="B16061" s="4"/>
    </row>
    <row r="16062">
      <c r="B16062" s="4"/>
    </row>
    <row r="16063">
      <c r="B16063" s="4"/>
    </row>
    <row r="16064">
      <c r="B16064" s="4"/>
    </row>
    <row r="16065">
      <c r="B16065" s="4"/>
    </row>
    <row r="16066">
      <c r="B16066" s="4"/>
    </row>
    <row r="16067">
      <c r="B16067" s="4"/>
    </row>
    <row r="16068">
      <c r="B16068" s="4"/>
    </row>
    <row r="16069">
      <c r="B16069" s="4"/>
    </row>
    <row r="16070">
      <c r="B16070" s="4"/>
    </row>
    <row r="16071">
      <c r="B16071" s="4"/>
    </row>
    <row r="16072">
      <c r="B16072" s="4"/>
    </row>
    <row r="16073">
      <c r="B16073" s="4"/>
    </row>
    <row r="16074">
      <c r="B16074" s="4"/>
    </row>
    <row r="16075">
      <c r="B16075" s="4"/>
    </row>
    <row r="16076">
      <c r="B16076" s="4"/>
    </row>
    <row r="16077">
      <c r="B16077" s="4"/>
    </row>
    <row r="16078">
      <c r="B16078" s="4"/>
    </row>
    <row r="16079">
      <c r="B16079" s="4"/>
    </row>
    <row r="16080">
      <c r="B16080" s="4"/>
    </row>
    <row r="16081">
      <c r="B16081" s="4"/>
    </row>
    <row r="16082">
      <c r="B16082" s="4"/>
    </row>
    <row r="16083">
      <c r="B16083" s="4"/>
    </row>
    <row r="16084">
      <c r="B16084" s="4"/>
    </row>
    <row r="16085">
      <c r="B16085" s="4"/>
    </row>
    <row r="16086">
      <c r="B16086" s="4"/>
    </row>
    <row r="16087">
      <c r="B16087" s="4"/>
    </row>
    <row r="16088">
      <c r="B16088" s="4"/>
    </row>
    <row r="16089">
      <c r="B16089" s="4"/>
    </row>
    <row r="16090">
      <c r="B16090" s="4"/>
    </row>
    <row r="16091">
      <c r="B16091" s="4"/>
    </row>
    <row r="16092">
      <c r="B16092" s="4"/>
    </row>
    <row r="16093">
      <c r="B16093" s="4"/>
    </row>
    <row r="16094">
      <c r="B16094" s="4"/>
    </row>
    <row r="16095">
      <c r="B16095" s="4"/>
    </row>
    <row r="16096">
      <c r="B16096" s="4"/>
    </row>
    <row r="16097">
      <c r="B16097" s="4"/>
    </row>
    <row r="16098">
      <c r="B16098" s="4"/>
    </row>
    <row r="16099">
      <c r="B16099" s="4"/>
    </row>
    <row r="16100">
      <c r="B16100" s="4"/>
    </row>
    <row r="16101">
      <c r="B16101" s="4"/>
    </row>
    <row r="16102">
      <c r="B16102" s="4"/>
    </row>
    <row r="16103">
      <c r="B16103" s="4"/>
    </row>
    <row r="16104">
      <c r="B16104" s="4"/>
    </row>
    <row r="16105">
      <c r="B16105" s="4"/>
    </row>
    <row r="16106">
      <c r="B16106" s="4"/>
    </row>
    <row r="16107">
      <c r="B16107" s="4"/>
    </row>
    <row r="16108">
      <c r="B16108" s="4"/>
    </row>
    <row r="16109">
      <c r="B16109" s="4"/>
    </row>
    <row r="16110">
      <c r="B16110" s="4"/>
    </row>
    <row r="16111">
      <c r="B16111" s="4"/>
    </row>
    <row r="16112">
      <c r="B16112" s="4"/>
    </row>
    <row r="16113">
      <c r="B16113" s="4"/>
    </row>
    <row r="16114">
      <c r="B16114" s="4"/>
    </row>
    <row r="16115">
      <c r="B16115" s="4"/>
    </row>
    <row r="16116">
      <c r="B16116" s="4"/>
    </row>
    <row r="16117">
      <c r="B16117" s="4"/>
    </row>
    <row r="16118">
      <c r="B16118" s="4"/>
    </row>
    <row r="16119">
      <c r="B16119" s="4"/>
    </row>
    <row r="16120">
      <c r="B16120" s="4"/>
    </row>
    <row r="16121">
      <c r="B16121" s="4"/>
    </row>
    <row r="16122">
      <c r="B16122" s="4"/>
    </row>
    <row r="16123">
      <c r="B16123" s="4"/>
    </row>
    <row r="16124">
      <c r="B16124" s="4"/>
    </row>
    <row r="16125">
      <c r="B16125" s="4"/>
    </row>
    <row r="16126">
      <c r="B16126" s="4"/>
    </row>
    <row r="16127">
      <c r="B16127" s="4"/>
    </row>
    <row r="16128">
      <c r="B16128" s="4"/>
    </row>
    <row r="16129">
      <c r="B16129" s="4"/>
    </row>
    <row r="16130">
      <c r="B16130" s="4"/>
    </row>
    <row r="16131">
      <c r="B16131" s="4"/>
    </row>
    <row r="16132">
      <c r="B16132" s="4"/>
    </row>
    <row r="16133">
      <c r="B16133" s="4"/>
    </row>
    <row r="16134">
      <c r="B16134" s="4"/>
    </row>
    <row r="16135">
      <c r="B16135" s="4"/>
    </row>
    <row r="16136">
      <c r="B16136" s="4"/>
    </row>
    <row r="16137">
      <c r="B16137" s="4"/>
    </row>
    <row r="16138">
      <c r="B16138" s="4"/>
    </row>
    <row r="16139">
      <c r="B16139" s="4"/>
    </row>
    <row r="16140">
      <c r="B16140" s="4"/>
    </row>
    <row r="16141">
      <c r="B16141" s="4"/>
    </row>
    <row r="16142">
      <c r="B16142" s="4"/>
    </row>
    <row r="16143">
      <c r="B16143" s="4"/>
    </row>
    <row r="16144">
      <c r="B16144" s="4"/>
    </row>
    <row r="16145">
      <c r="B16145" s="4"/>
    </row>
    <row r="16146">
      <c r="B16146" s="4"/>
    </row>
    <row r="16147">
      <c r="B16147" s="4"/>
    </row>
    <row r="16148">
      <c r="B16148" s="4"/>
    </row>
    <row r="16149">
      <c r="B16149" s="4"/>
    </row>
    <row r="16150">
      <c r="B16150" s="4"/>
    </row>
    <row r="16151">
      <c r="B16151" s="4"/>
    </row>
    <row r="16152">
      <c r="B16152" s="4"/>
    </row>
    <row r="16153">
      <c r="B16153" s="4"/>
    </row>
    <row r="16154">
      <c r="B16154" s="4"/>
    </row>
    <row r="16155">
      <c r="B16155" s="4"/>
    </row>
    <row r="16156">
      <c r="B16156" s="4"/>
    </row>
    <row r="16157">
      <c r="B16157" s="4"/>
    </row>
    <row r="16158">
      <c r="B16158" s="4"/>
    </row>
    <row r="16159">
      <c r="B16159" s="4"/>
    </row>
    <row r="16160">
      <c r="B16160" s="4"/>
    </row>
    <row r="16161">
      <c r="B16161" s="4"/>
    </row>
    <row r="16162">
      <c r="B16162" s="4"/>
    </row>
    <row r="16163">
      <c r="B16163" s="4"/>
    </row>
    <row r="16164">
      <c r="B16164" s="4"/>
    </row>
    <row r="16165">
      <c r="B16165" s="4"/>
    </row>
    <row r="16166">
      <c r="B16166" s="4"/>
    </row>
    <row r="16167">
      <c r="B16167" s="4"/>
    </row>
    <row r="16168">
      <c r="B16168" s="4"/>
    </row>
    <row r="16169">
      <c r="B16169" s="4"/>
    </row>
    <row r="16170">
      <c r="B16170" s="4"/>
    </row>
    <row r="16171">
      <c r="B16171" s="4"/>
    </row>
    <row r="16172">
      <c r="B16172" s="4"/>
    </row>
    <row r="16173">
      <c r="B16173" s="4"/>
    </row>
    <row r="16174">
      <c r="B16174" s="4"/>
    </row>
    <row r="16175">
      <c r="B16175" s="4"/>
    </row>
    <row r="16176">
      <c r="B16176" s="4"/>
    </row>
    <row r="16177">
      <c r="B16177" s="4"/>
    </row>
    <row r="16178">
      <c r="B16178" s="4"/>
    </row>
    <row r="16179">
      <c r="B16179" s="4"/>
    </row>
    <row r="16180">
      <c r="B16180" s="4"/>
    </row>
    <row r="16181">
      <c r="B16181" s="4"/>
    </row>
    <row r="16182">
      <c r="B16182" s="4"/>
    </row>
    <row r="16183">
      <c r="B16183" s="4"/>
    </row>
    <row r="16184">
      <c r="B16184" s="4"/>
    </row>
    <row r="16185">
      <c r="B16185" s="4"/>
    </row>
    <row r="16186">
      <c r="B16186" s="4"/>
    </row>
    <row r="16187">
      <c r="B16187" s="4"/>
    </row>
    <row r="16188">
      <c r="B16188" s="4"/>
    </row>
    <row r="16189">
      <c r="B16189" s="4"/>
    </row>
    <row r="16190">
      <c r="B16190" s="4"/>
    </row>
    <row r="16191">
      <c r="B16191" s="4"/>
    </row>
    <row r="16192">
      <c r="B16192" s="4"/>
    </row>
    <row r="16193">
      <c r="B16193" s="4"/>
    </row>
    <row r="16194">
      <c r="B16194" s="4"/>
    </row>
    <row r="16195">
      <c r="B16195" s="4"/>
    </row>
    <row r="16196">
      <c r="B16196" s="4"/>
    </row>
    <row r="16197">
      <c r="B16197" s="4"/>
    </row>
    <row r="16198">
      <c r="B16198" s="4"/>
    </row>
    <row r="16199">
      <c r="B16199" s="4"/>
    </row>
    <row r="16200">
      <c r="B16200" s="4"/>
    </row>
    <row r="16201">
      <c r="B16201" s="4"/>
    </row>
    <row r="16202">
      <c r="B16202" s="4"/>
    </row>
    <row r="16203">
      <c r="B16203" s="4"/>
    </row>
    <row r="16204">
      <c r="B16204" s="4"/>
    </row>
    <row r="16205">
      <c r="B16205" s="4"/>
    </row>
    <row r="16206">
      <c r="B16206" s="4"/>
    </row>
    <row r="16207">
      <c r="B16207" s="4"/>
    </row>
    <row r="16208">
      <c r="B16208" s="4"/>
    </row>
    <row r="16209">
      <c r="B16209" s="4"/>
    </row>
    <row r="16210">
      <c r="B16210" s="4"/>
    </row>
    <row r="16211">
      <c r="B16211" s="4"/>
    </row>
    <row r="16212">
      <c r="B16212" s="4"/>
    </row>
    <row r="16213">
      <c r="B16213" s="4"/>
    </row>
    <row r="16214">
      <c r="B16214" s="4"/>
    </row>
    <row r="16215">
      <c r="B16215" s="4"/>
    </row>
    <row r="16216">
      <c r="B16216" s="4"/>
    </row>
    <row r="16217">
      <c r="B16217" s="4"/>
    </row>
    <row r="16218">
      <c r="B16218" s="4"/>
    </row>
    <row r="16219">
      <c r="B16219" s="4"/>
    </row>
    <row r="16220">
      <c r="B16220" s="4"/>
    </row>
    <row r="16221">
      <c r="B16221" s="4"/>
    </row>
    <row r="16222">
      <c r="B16222" s="4"/>
    </row>
    <row r="16223">
      <c r="B16223" s="4"/>
    </row>
    <row r="16224">
      <c r="B16224" s="4"/>
    </row>
    <row r="16225">
      <c r="B16225" s="4"/>
    </row>
    <row r="16226">
      <c r="B16226" s="4"/>
    </row>
    <row r="16227">
      <c r="B16227" s="4"/>
    </row>
    <row r="16228">
      <c r="B16228" s="4"/>
    </row>
    <row r="16229">
      <c r="B16229" s="4"/>
    </row>
    <row r="16230">
      <c r="B16230" s="4"/>
    </row>
    <row r="16231">
      <c r="B16231" s="4"/>
    </row>
    <row r="16232">
      <c r="B16232" s="4"/>
    </row>
    <row r="16233">
      <c r="B16233" s="4"/>
    </row>
    <row r="16234">
      <c r="B16234" s="4"/>
    </row>
    <row r="16235">
      <c r="B16235" s="4"/>
    </row>
    <row r="16236">
      <c r="B16236" s="4"/>
    </row>
    <row r="16237">
      <c r="B16237" s="4"/>
    </row>
    <row r="16238">
      <c r="B16238" s="4"/>
    </row>
    <row r="16239">
      <c r="B16239" s="4"/>
    </row>
    <row r="16240">
      <c r="B16240" s="4"/>
    </row>
    <row r="16241">
      <c r="B16241" s="4"/>
    </row>
    <row r="16242">
      <c r="B16242" s="4"/>
    </row>
    <row r="16243">
      <c r="B16243" s="4"/>
    </row>
    <row r="16244">
      <c r="B16244" s="4"/>
    </row>
    <row r="16245">
      <c r="B16245" s="4"/>
    </row>
    <row r="16246">
      <c r="B16246" s="4"/>
    </row>
    <row r="16247">
      <c r="B16247" s="4"/>
    </row>
    <row r="16248">
      <c r="B16248" s="4"/>
    </row>
    <row r="16249">
      <c r="B16249" s="4"/>
    </row>
    <row r="16250">
      <c r="B16250" s="4"/>
    </row>
    <row r="16251">
      <c r="B16251" s="4"/>
    </row>
    <row r="16252">
      <c r="B16252" s="4"/>
    </row>
    <row r="16253">
      <c r="B16253" s="4"/>
    </row>
    <row r="16254">
      <c r="B16254" s="4"/>
    </row>
    <row r="16255">
      <c r="B16255" s="4"/>
    </row>
    <row r="16256">
      <c r="B16256" s="4"/>
    </row>
    <row r="16257">
      <c r="B16257" s="4"/>
    </row>
    <row r="16258">
      <c r="B16258" s="4"/>
    </row>
    <row r="16259">
      <c r="B16259" s="4"/>
    </row>
    <row r="16260">
      <c r="B16260" s="4"/>
    </row>
    <row r="16261">
      <c r="B16261" s="4"/>
    </row>
    <row r="16262">
      <c r="B16262" s="4"/>
    </row>
    <row r="16263">
      <c r="B16263" s="4"/>
    </row>
    <row r="16264">
      <c r="B16264" s="4"/>
    </row>
    <row r="16265">
      <c r="B16265" s="4"/>
    </row>
    <row r="16266">
      <c r="B16266" s="4"/>
    </row>
    <row r="16267">
      <c r="B16267" s="4"/>
    </row>
    <row r="16268">
      <c r="B16268" s="4"/>
    </row>
    <row r="16269">
      <c r="B16269" s="4"/>
    </row>
    <row r="16270">
      <c r="B16270" s="4"/>
    </row>
    <row r="16271">
      <c r="B16271" s="4"/>
    </row>
    <row r="16272">
      <c r="B16272" s="4"/>
    </row>
    <row r="16273">
      <c r="B16273" s="4"/>
    </row>
    <row r="16274">
      <c r="B16274" s="4"/>
    </row>
    <row r="16275">
      <c r="B16275" s="4"/>
    </row>
    <row r="16276">
      <c r="B16276" s="4"/>
    </row>
    <row r="16277">
      <c r="B16277" s="4"/>
    </row>
    <row r="16278">
      <c r="B16278" s="4"/>
    </row>
    <row r="16279">
      <c r="B16279" s="4"/>
    </row>
    <row r="16280">
      <c r="B16280" s="4"/>
    </row>
    <row r="16281">
      <c r="B16281" s="4"/>
    </row>
    <row r="16282">
      <c r="B16282" s="4"/>
    </row>
    <row r="16283">
      <c r="B16283" s="4"/>
    </row>
    <row r="16284">
      <c r="B16284" s="4"/>
    </row>
    <row r="16285">
      <c r="B16285" s="4"/>
    </row>
    <row r="16286">
      <c r="B16286" s="4"/>
    </row>
    <row r="16287">
      <c r="B16287" s="4"/>
    </row>
    <row r="16288">
      <c r="B16288" s="4"/>
    </row>
    <row r="16289">
      <c r="B16289" s="4"/>
    </row>
    <row r="16290">
      <c r="B16290" s="4"/>
    </row>
    <row r="16291">
      <c r="B16291" s="4"/>
    </row>
    <row r="16292">
      <c r="B16292" s="4"/>
    </row>
    <row r="16293">
      <c r="B16293" s="4"/>
    </row>
    <row r="16294">
      <c r="B16294" s="4"/>
    </row>
    <row r="16295">
      <c r="B16295" s="4"/>
    </row>
    <row r="16296">
      <c r="B16296" s="4"/>
    </row>
    <row r="16297">
      <c r="B16297" s="4"/>
    </row>
    <row r="16298">
      <c r="B16298" s="4"/>
    </row>
    <row r="16299">
      <c r="B16299" s="4"/>
    </row>
    <row r="16300">
      <c r="B16300" s="4"/>
    </row>
    <row r="16301">
      <c r="B16301" s="4"/>
    </row>
    <row r="16302">
      <c r="B16302" s="4"/>
    </row>
    <row r="16303">
      <c r="B16303" s="4"/>
    </row>
    <row r="16304">
      <c r="B16304" s="4"/>
    </row>
    <row r="16305">
      <c r="B16305" s="4"/>
    </row>
    <row r="16306">
      <c r="B16306" s="4"/>
    </row>
    <row r="16307">
      <c r="B16307" s="4"/>
    </row>
    <row r="16308">
      <c r="B16308" s="4"/>
    </row>
    <row r="16309">
      <c r="B16309" s="4"/>
    </row>
    <row r="16310">
      <c r="B16310" s="4"/>
    </row>
    <row r="16311">
      <c r="B16311" s="4"/>
    </row>
    <row r="16312">
      <c r="B16312" s="4"/>
    </row>
    <row r="16313">
      <c r="B16313" s="4"/>
    </row>
    <row r="16314">
      <c r="B16314" s="4"/>
    </row>
    <row r="16315">
      <c r="B16315" s="4"/>
    </row>
    <row r="16316">
      <c r="B16316" s="4"/>
    </row>
    <row r="16317">
      <c r="B16317" s="4"/>
    </row>
    <row r="16318">
      <c r="B16318" s="4"/>
    </row>
    <row r="16319">
      <c r="B16319" s="4"/>
    </row>
    <row r="16320">
      <c r="B16320" s="4"/>
    </row>
    <row r="16321">
      <c r="B16321" s="4"/>
    </row>
    <row r="16322">
      <c r="B16322" s="4"/>
    </row>
    <row r="16323">
      <c r="B16323" s="4"/>
    </row>
    <row r="16324">
      <c r="B16324" s="4"/>
    </row>
    <row r="16325">
      <c r="B16325" s="4"/>
    </row>
    <row r="16326">
      <c r="B16326" s="4"/>
    </row>
    <row r="16327">
      <c r="B16327" s="4"/>
    </row>
    <row r="16328">
      <c r="B16328" s="4"/>
    </row>
    <row r="16329">
      <c r="B16329" s="4"/>
    </row>
    <row r="16330">
      <c r="B16330" s="4"/>
    </row>
    <row r="16331">
      <c r="B16331" s="4"/>
    </row>
    <row r="16332">
      <c r="B16332" s="4"/>
    </row>
    <row r="16333">
      <c r="B16333" s="4"/>
    </row>
    <row r="16334">
      <c r="B16334" s="4"/>
    </row>
    <row r="16335">
      <c r="B16335" s="4"/>
    </row>
    <row r="16336">
      <c r="B16336" s="4"/>
    </row>
    <row r="16337">
      <c r="B16337" s="4"/>
    </row>
    <row r="16338">
      <c r="B16338" s="4"/>
    </row>
    <row r="16339">
      <c r="B16339" s="4"/>
    </row>
    <row r="16340">
      <c r="B16340" s="4"/>
    </row>
    <row r="16341">
      <c r="B16341" s="4"/>
    </row>
    <row r="16342">
      <c r="B16342" s="4"/>
    </row>
    <row r="16343">
      <c r="B16343" s="4"/>
    </row>
    <row r="16344">
      <c r="B16344" s="4"/>
    </row>
    <row r="16345">
      <c r="B16345" s="4"/>
    </row>
    <row r="16346">
      <c r="B16346" s="4"/>
    </row>
    <row r="16347">
      <c r="B16347" s="4"/>
    </row>
    <row r="16348">
      <c r="B16348" s="4"/>
    </row>
    <row r="16349">
      <c r="B16349" s="4"/>
    </row>
    <row r="16350">
      <c r="B16350" s="4"/>
    </row>
    <row r="16351">
      <c r="B16351" s="4"/>
    </row>
    <row r="16352">
      <c r="B16352" s="4"/>
    </row>
    <row r="16353">
      <c r="B16353" s="4"/>
    </row>
    <row r="16354">
      <c r="B16354" s="4"/>
    </row>
    <row r="16355">
      <c r="B16355" s="4"/>
    </row>
    <row r="16356">
      <c r="B16356" s="4"/>
    </row>
    <row r="16357">
      <c r="B16357" s="4"/>
    </row>
    <row r="16358">
      <c r="B16358" s="4"/>
    </row>
    <row r="16359">
      <c r="B16359" s="4"/>
    </row>
    <row r="16360">
      <c r="B16360" s="4"/>
    </row>
    <row r="16361">
      <c r="B16361" s="4"/>
    </row>
    <row r="16362">
      <c r="B16362" s="4"/>
    </row>
    <row r="16363">
      <c r="B16363" s="4"/>
    </row>
    <row r="16364">
      <c r="B16364" s="4"/>
    </row>
    <row r="16365">
      <c r="B16365" s="4"/>
    </row>
    <row r="16366">
      <c r="B16366" s="4"/>
    </row>
    <row r="16367">
      <c r="B16367" s="4"/>
    </row>
    <row r="16368">
      <c r="B16368" s="4"/>
    </row>
    <row r="16369">
      <c r="B16369" s="4"/>
    </row>
    <row r="16370">
      <c r="B16370" s="4"/>
    </row>
    <row r="16371">
      <c r="B16371" s="4"/>
    </row>
    <row r="16372">
      <c r="B16372" s="4"/>
    </row>
    <row r="16373">
      <c r="B16373" s="4"/>
    </row>
    <row r="16374">
      <c r="B16374" s="4"/>
    </row>
    <row r="16375">
      <c r="B16375" s="4"/>
    </row>
    <row r="16376">
      <c r="B16376" s="4"/>
    </row>
    <row r="16377">
      <c r="B16377" s="4"/>
    </row>
    <row r="16378">
      <c r="B16378" s="4"/>
    </row>
    <row r="16379">
      <c r="B16379" s="4"/>
    </row>
    <row r="16380">
      <c r="B16380" s="4"/>
    </row>
    <row r="16381">
      <c r="B16381" s="4"/>
    </row>
    <row r="16382">
      <c r="B16382" s="4"/>
    </row>
    <row r="16383">
      <c r="B16383" s="4"/>
    </row>
    <row r="16384">
      <c r="B16384" s="4"/>
    </row>
    <row r="16385">
      <c r="B16385" s="4"/>
    </row>
    <row r="16386">
      <c r="B16386" s="4"/>
    </row>
    <row r="16387">
      <c r="B16387" s="4"/>
    </row>
    <row r="16388">
      <c r="B16388" s="4"/>
    </row>
    <row r="16389">
      <c r="B16389" s="4"/>
    </row>
    <row r="16390">
      <c r="B16390" s="4"/>
    </row>
    <row r="16391">
      <c r="B16391" s="4"/>
    </row>
    <row r="16392">
      <c r="B16392" s="4"/>
    </row>
    <row r="16393">
      <c r="B16393" s="4"/>
    </row>
    <row r="16394">
      <c r="B16394" s="4"/>
    </row>
    <row r="16395">
      <c r="B16395" s="4"/>
    </row>
    <row r="16396">
      <c r="B16396" s="4"/>
    </row>
    <row r="16397">
      <c r="B16397" s="4"/>
    </row>
    <row r="16398">
      <c r="B16398" s="4"/>
    </row>
    <row r="16399">
      <c r="B16399" s="4"/>
    </row>
    <row r="16400">
      <c r="B16400" s="4"/>
    </row>
    <row r="16401">
      <c r="B16401" s="4"/>
    </row>
    <row r="16402">
      <c r="B16402" s="4"/>
    </row>
    <row r="16403">
      <c r="B16403" s="4"/>
    </row>
    <row r="16404">
      <c r="B16404" s="4"/>
    </row>
    <row r="16405">
      <c r="B16405" s="4"/>
    </row>
    <row r="16406">
      <c r="B16406" s="4"/>
    </row>
    <row r="16407">
      <c r="B16407" s="4"/>
    </row>
    <row r="16408">
      <c r="B16408" s="4"/>
    </row>
    <row r="16409">
      <c r="B16409" s="4"/>
    </row>
    <row r="16410">
      <c r="B16410" s="4"/>
    </row>
    <row r="16411">
      <c r="B16411" s="4"/>
    </row>
    <row r="16412">
      <c r="B16412" s="4"/>
    </row>
    <row r="16413">
      <c r="B16413" s="4"/>
    </row>
    <row r="16414">
      <c r="B16414" s="4"/>
    </row>
    <row r="16415">
      <c r="B16415" s="4"/>
    </row>
    <row r="16416">
      <c r="B16416" s="4"/>
    </row>
    <row r="16417">
      <c r="B16417" s="4"/>
    </row>
    <row r="16418">
      <c r="B16418" s="4"/>
    </row>
    <row r="16419">
      <c r="B16419" s="4"/>
    </row>
    <row r="16420">
      <c r="B16420" s="4"/>
    </row>
    <row r="16421">
      <c r="B16421" s="4"/>
    </row>
    <row r="16422">
      <c r="B16422" s="4"/>
    </row>
    <row r="16423">
      <c r="B16423" s="4"/>
    </row>
    <row r="16424">
      <c r="B16424" s="4"/>
    </row>
    <row r="16425">
      <c r="B16425" s="4"/>
    </row>
    <row r="16426">
      <c r="B16426" s="4"/>
    </row>
    <row r="16427">
      <c r="B16427" s="4"/>
    </row>
    <row r="16428">
      <c r="B16428" s="4"/>
    </row>
    <row r="16429">
      <c r="B16429" s="4"/>
    </row>
    <row r="16430">
      <c r="B16430" s="4"/>
    </row>
    <row r="16431">
      <c r="B16431" s="4"/>
    </row>
    <row r="16432">
      <c r="B16432" s="4"/>
    </row>
    <row r="16433">
      <c r="B16433" s="4"/>
    </row>
    <row r="16434">
      <c r="B16434" s="4"/>
    </row>
    <row r="16435">
      <c r="B16435" s="4"/>
    </row>
    <row r="16436">
      <c r="B16436" s="4"/>
    </row>
    <row r="16437">
      <c r="B16437" s="4"/>
    </row>
    <row r="16438">
      <c r="B16438" s="4"/>
    </row>
    <row r="16439">
      <c r="B16439" s="4"/>
    </row>
    <row r="16440">
      <c r="B16440" s="4"/>
    </row>
    <row r="16441">
      <c r="B16441" s="4"/>
    </row>
    <row r="16442">
      <c r="B16442" s="4"/>
    </row>
    <row r="16443">
      <c r="B16443" s="4"/>
    </row>
    <row r="16444">
      <c r="B16444" s="4"/>
    </row>
    <row r="16445">
      <c r="B16445" s="4"/>
    </row>
    <row r="16446">
      <c r="B16446" s="4"/>
    </row>
    <row r="16447">
      <c r="B16447" s="4"/>
    </row>
    <row r="16448">
      <c r="B16448" s="4"/>
    </row>
    <row r="16449">
      <c r="B16449" s="4"/>
    </row>
    <row r="16450">
      <c r="B16450" s="4"/>
    </row>
    <row r="16451">
      <c r="B16451" s="4"/>
    </row>
    <row r="16452">
      <c r="B16452" s="4"/>
    </row>
    <row r="16453">
      <c r="B16453" s="4"/>
    </row>
    <row r="16454">
      <c r="B16454" s="4"/>
    </row>
    <row r="16455">
      <c r="B16455" s="4"/>
    </row>
    <row r="16456">
      <c r="B16456" s="4"/>
    </row>
    <row r="16457">
      <c r="B16457" s="4"/>
    </row>
    <row r="16458">
      <c r="B16458" s="4"/>
    </row>
    <row r="16459">
      <c r="B16459" s="4"/>
    </row>
    <row r="16460">
      <c r="B16460" s="4"/>
    </row>
    <row r="16461">
      <c r="B16461" s="4"/>
    </row>
    <row r="16462">
      <c r="B16462" s="4"/>
    </row>
    <row r="16463">
      <c r="B16463" s="4"/>
    </row>
    <row r="16464">
      <c r="B16464" s="4"/>
    </row>
    <row r="16465">
      <c r="B16465" s="4"/>
    </row>
    <row r="16466">
      <c r="B16466" s="4"/>
    </row>
    <row r="16467">
      <c r="B16467" s="4"/>
    </row>
    <row r="16468">
      <c r="B16468" s="4"/>
    </row>
    <row r="16469">
      <c r="B16469" s="4"/>
    </row>
    <row r="16470">
      <c r="B16470" s="4"/>
    </row>
    <row r="16471">
      <c r="B16471" s="4"/>
    </row>
    <row r="16472">
      <c r="B16472" s="4"/>
    </row>
    <row r="16473">
      <c r="B16473" s="4"/>
    </row>
    <row r="16474">
      <c r="B16474" s="4"/>
    </row>
    <row r="16475">
      <c r="B16475" s="4"/>
    </row>
    <row r="16476">
      <c r="B16476" s="4"/>
    </row>
    <row r="16477">
      <c r="B16477" s="4"/>
    </row>
    <row r="16478">
      <c r="B16478" s="4"/>
    </row>
    <row r="16479">
      <c r="B16479" s="4"/>
    </row>
    <row r="16480">
      <c r="B16480" s="4"/>
    </row>
    <row r="16481">
      <c r="B16481" s="4"/>
    </row>
    <row r="16482">
      <c r="B16482" s="4"/>
    </row>
    <row r="16483">
      <c r="B16483" s="4"/>
    </row>
    <row r="16484">
      <c r="B16484" s="4"/>
    </row>
    <row r="16485">
      <c r="B16485" s="4"/>
    </row>
    <row r="16486">
      <c r="B16486" s="4"/>
    </row>
    <row r="16487">
      <c r="B16487" s="4"/>
    </row>
    <row r="16488">
      <c r="B16488" s="4"/>
    </row>
    <row r="16489">
      <c r="B16489" s="4"/>
    </row>
    <row r="16490">
      <c r="B16490" s="4"/>
    </row>
    <row r="16491">
      <c r="B16491" s="4"/>
    </row>
    <row r="16492">
      <c r="B16492" s="4"/>
    </row>
    <row r="16493">
      <c r="B16493" s="4"/>
    </row>
    <row r="16494">
      <c r="B16494" s="4"/>
    </row>
    <row r="16495">
      <c r="B16495" s="4"/>
    </row>
    <row r="16496">
      <c r="B16496" s="4"/>
    </row>
    <row r="16497">
      <c r="B16497" s="4"/>
    </row>
    <row r="16498">
      <c r="B16498" s="4"/>
    </row>
    <row r="16499">
      <c r="B16499" s="4"/>
    </row>
    <row r="16500">
      <c r="B16500" s="4"/>
    </row>
    <row r="16501">
      <c r="B16501" s="4"/>
    </row>
    <row r="16502">
      <c r="B16502" s="4"/>
    </row>
    <row r="16503">
      <c r="B16503" s="4"/>
    </row>
    <row r="16504">
      <c r="B16504" s="4"/>
    </row>
    <row r="16505">
      <c r="B16505" s="4"/>
    </row>
    <row r="16506">
      <c r="B16506" s="4"/>
    </row>
    <row r="16507">
      <c r="B16507" s="4"/>
    </row>
    <row r="16508">
      <c r="B16508" s="4"/>
    </row>
    <row r="16509">
      <c r="B16509" s="4"/>
    </row>
    <row r="16510">
      <c r="B16510" s="4"/>
    </row>
    <row r="16511">
      <c r="B16511" s="4"/>
    </row>
    <row r="16512">
      <c r="B16512" s="4"/>
    </row>
    <row r="16513">
      <c r="B16513" s="4"/>
    </row>
    <row r="16514">
      <c r="B16514" s="4"/>
    </row>
    <row r="16515">
      <c r="B16515" s="4"/>
    </row>
    <row r="16516">
      <c r="B16516" s="4"/>
    </row>
    <row r="16517">
      <c r="B16517" s="4"/>
    </row>
    <row r="16518">
      <c r="B16518" s="4"/>
    </row>
    <row r="16519">
      <c r="B16519" s="4"/>
    </row>
    <row r="16520">
      <c r="B16520" s="4"/>
    </row>
    <row r="16521">
      <c r="B16521" s="4"/>
    </row>
    <row r="16522">
      <c r="B16522" s="4"/>
    </row>
    <row r="16523">
      <c r="B16523" s="4"/>
    </row>
    <row r="16524">
      <c r="B16524" s="4"/>
    </row>
    <row r="16525">
      <c r="B16525" s="4"/>
    </row>
    <row r="16526">
      <c r="B16526" s="4"/>
    </row>
    <row r="16527">
      <c r="B16527" s="4"/>
    </row>
    <row r="16528">
      <c r="B16528" s="4"/>
    </row>
    <row r="16529">
      <c r="B16529" s="4"/>
    </row>
    <row r="16530">
      <c r="B16530" s="4"/>
    </row>
    <row r="16531">
      <c r="B16531" s="4"/>
    </row>
    <row r="16532">
      <c r="B16532" s="4"/>
    </row>
    <row r="16533">
      <c r="B16533" s="4"/>
    </row>
    <row r="16534">
      <c r="B16534" s="4"/>
    </row>
    <row r="16535">
      <c r="B16535" s="4"/>
    </row>
    <row r="16536">
      <c r="B16536" s="4"/>
    </row>
    <row r="16537">
      <c r="B16537" s="4"/>
    </row>
    <row r="16538">
      <c r="B16538" s="4"/>
    </row>
    <row r="16539">
      <c r="B16539" s="4"/>
    </row>
    <row r="16540">
      <c r="B16540" s="4"/>
    </row>
    <row r="16541">
      <c r="B16541" s="4"/>
    </row>
    <row r="16542">
      <c r="B16542" s="4"/>
    </row>
    <row r="16543">
      <c r="B16543" s="4"/>
    </row>
    <row r="16544">
      <c r="B16544" s="4"/>
    </row>
    <row r="16545">
      <c r="B16545" s="4"/>
    </row>
    <row r="16546">
      <c r="B16546" s="4"/>
    </row>
    <row r="16547">
      <c r="B16547" s="4"/>
    </row>
    <row r="16548">
      <c r="B16548" s="4"/>
    </row>
    <row r="16549">
      <c r="B16549" s="4"/>
    </row>
    <row r="16550">
      <c r="B16550" s="4"/>
    </row>
    <row r="16551">
      <c r="B16551" s="4"/>
    </row>
    <row r="16552">
      <c r="B16552" s="4"/>
    </row>
    <row r="16553">
      <c r="B16553" s="4"/>
    </row>
    <row r="16554">
      <c r="B16554" s="4"/>
    </row>
    <row r="16555">
      <c r="B16555" s="4"/>
    </row>
    <row r="16556">
      <c r="B16556" s="4"/>
    </row>
    <row r="16557">
      <c r="B16557" s="4"/>
    </row>
    <row r="16558">
      <c r="B16558" s="4"/>
    </row>
    <row r="16559">
      <c r="B16559" s="4"/>
    </row>
    <row r="16560">
      <c r="B16560" s="4"/>
    </row>
    <row r="16561">
      <c r="B16561" s="4"/>
    </row>
    <row r="16562">
      <c r="B16562" s="4"/>
    </row>
    <row r="16563">
      <c r="B16563" s="4"/>
    </row>
    <row r="16564">
      <c r="B16564" s="4"/>
    </row>
    <row r="16565">
      <c r="B16565" s="4"/>
    </row>
    <row r="16566">
      <c r="B16566" s="4"/>
    </row>
    <row r="16567">
      <c r="B16567" s="4"/>
    </row>
    <row r="16568">
      <c r="B16568" s="4"/>
    </row>
    <row r="16569">
      <c r="B16569" s="4"/>
    </row>
    <row r="16570">
      <c r="B16570" s="4"/>
    </row>
    <row r="16571">
      <c r="B16571" s="4"/>
    </row>
    <row r="16572">
      <c r="B16572" s="4"/>
    </row>
    <row r="16573">
      <c r="B16573" s="4"/>
    </row>
    <row r="16574">
      <c r="B16574" s="4"/>
    </row>
    <row r="16575">
      <c r="B16575" s="4"/>
    </row>
    <row r="16576">
      <c r="B16576" s="4"/>
    </row>
    <row r="16577">
      <c r="B16577" s="4"/>
    </row>
    <row r="16578">
      <c r="B16578" s="4"/>
    </row>
    <row r="16579">
      <c r="B16579" s="4"/>
    </row>
    <row r="16580">
      <c r="B16580" s="4"/>
    </row>
    <row r="16581">
      <c r="B16581" s="4"/>
    </row>
    <row r="16582">
      <c r="B16582" s="4"/>
    </row>
    <row r="16583">
      <c r="B16583" s="4"/>
    </row>
    <row r="16584">
      <c r="B16584" s="4"/>
    </row>
    <row r="16585">
      <c r="B16585" s="4"/>
    </row>
    <row r="16586">
      <c r="B16586" s="4"/>
    </row>
    <row r="16587">
      <c r="B16587" s="4"/>
    </row>
    <row r="16588">
      <c r="B16588" s="4"/>
    </row>
    <row r="16589">
      <c r="B16589" s="4"/>
    </row>
    <row r="16590">
      <c r="B16590" s="4"/>
    </row>
    <row r="16591">
      <c r="B16591" s="4"/>
    </row>
    <row r="16592">
      <c r="B16592" s="4"/>
    </row>
    <row r="16593">
      <c r="B16593" s="4"/>
    </row>
    <row r="16594">
      <c r="B16594" s="4"/>
    </row>
    <row r="16595">
      <c r="B16595" s="4"/>
    </row>
    <row r="16596">
      <c r="B16596" s="4"/>
    </row>
    <row r="16597">
      <c r="B16597" s="4"/>
    </row>
    <row r="16598">
      <c r="B16598" s="4"/>
    </row>
    <row r="16599">
      <c r="B16599" s="4"/>
    </row>
    <row r="16600">
      <c r="B16600" s="4"/>
    </row>
    <row r="16601">
      <c r="B16601" s="4"/>
    </row>
    <row r="16602">
      <c r="B16602" s="4"/>
    </row>
    <row r="16603">
      <c r="B16603" s="4"/>
    </row>
    <row r="16604">
      <c r="B16604" s="4"/>
    </row>
    <row r="16605">
      <c r="B16605" s="4"/>
    </row>
    <row r="16606">
      <c r="B16606" s="4"/>
    </row>
    <row r="16607">
      <c r="B16607" s="4"/>
    </row>
    <row r="16608">
      <c r="B16608" s="4"/>
    </row>
    <row r="16609">
      <c r="B16609" s="4"/>
    </row>
    <row r="16610">
      <c r="B16610" s="4"/>
    </row>
    <row r="16611">
      <c r="B16611" s="4"/>
    </row>
    <row r="16612">
      <c r="B16612" s="4"/>
    </row>
    <row r="16613">
      <c r="B16613" s="4"/>
    </row>
    <row r="16614">
      <c r="B16614" s="4"/>
    </row>
    <row r="16615">
      <c r="B16615" s="4"/>
    </row>
    <row r="16616">
      <c r="B16616" s="4"/>
    </row>
    <row r="16617">
      <c r="B16617" s="4"/>
    </row>
    <row r="16618">
      <c r="B16618" s="4"/>
    </row>
    <row r="16619">
      <c r="B16619" s="4"/>
    </row>
    <row r="16620">
      <c r="B16620" s="4"/>
    </row>
    <row r="16621">
      <c r="B16621" s="4"/>
    </row>
    <row r="16622">
      <c r="B16622" s="4"/>
    </row>
    <row r="16623">
      <c r="B16623" s="4"/>
    </row>
    <row r="16624">
      <c r="B16624" s="4"/>
    </row>
    <row r="16625">
      <c r="B16625" s="4"/>
    </row>
    <row r="16626">
      <c r="B16626" s="4"/>
    </row>
    <row r="16627">
      <c r="B16627" s="4"/>
    </row>
    <row r="16628">
      <c r="B16628" s="4"/>
    </row>
    <row r="16629">
      <c r="B16629" s="4"/>
    </row>
    <row r="16630">
      <c r="B16630" s="4"/>
    </row>
    <row r="16631">
      <c r="B16631" s="4"/>
    </row>
    <row r="16632">
      <c r="B16632" s="4"/>
    </row>
    <row r="16633">
      <c r="B16633" s="4"/>
    </row>
    <row r="16634">
      <c r="B16634" s="4"/>
    </row>
    <row r="16635">
      <c r="B16635" s="4"/>
    </row>
    <row r="16636">
      <c r="B16636" s="4"/>
    </row>
    <row r="16637">
      <c r="B16637" s="4"/>
    </row>
    <row r="16638">
      <c r="B16638" s="4"/>
    </row>
    <row r="16639">
      <c r="B16639" s="4"/>
    </row>
    <row r="16640">
      <c r="B16640" s="4"/>
    </row>
    <row r="16641">
      <c r="B16641" s="4"/>
    </row>
    <row r="16642">
      <c r="B16642" s="4"/>
    </row>
    <row r="16643">
      <c r="B16643" s="4"/>
    </row>
    <row r="16644">
      <c r="B16644" s="4"/>
    </row>
    <row r="16645">
      <c r="B16645" s="4"/>
    </row>
    <row r="16646">
      <c r="B16646" s="4"/>
    </row>
    <row r="16647">
      <c r="B16647" s="4"/>
    </row>
    <row r="16648">
      <c r="B16648" s="4"/>
    </row>
    <row r="16649">
      <c r="B16649" s="4"/>
    </row>
    <row r="16650">
      <c r="B16650" s="4"/>
    </row>
    <row r="16651">
      <c r="B16651" s="4"/>
    </row>
    <row r="16652">
      <c r="B16652" s="4"/>
    </row>
    <row r="16653">
      <c r="B16653" s="4"/>
    </row>
    <row r="16654">
      <c r="B16654" s="4"/>
    </row>
    <row r="16655">
      <c r="B16655" s="4"/>
    </row>
    <row r="16656">
      <c r="B16656" s="4"/>
    </row>
    <row r="16657">
      <c r="B16657" s="4"/>
    </row>
    <row r="16658">
      <c r="B16658" s="4"/>
    </row>
    <row r="16659">
      <c r="B16659" s="4"/>
    </row>
    <row r="16660">
      <c r="B16660" s="4"/>
    </row>
    <row r="16661">
      <c r="B16661" s="4"/>
    </row>
    <row r="16662">
      <c r="B16662" s="4"/>
    </row>
    <row r="16663">
      <c r="B16663" s="4"/>
    </row>
    <row r="16664">
      <c r="B16664" s="4"/>
    </row>
    <row r="16665">
      <c r="B16665" s="4"/>
    </row>
    <row r="16666">
      <c r="B16666" s="4"/>
    </row>
    <row r="16667">
      <c r="B16667" s="4"/>
    </row>
    <row r="16668">
      <c r="B16668" s="4"/>
    </row>
    <row r="16669">
      <c r="B16669" s="4"/>
    </row>
    <row r="16670">
      <c r="B16670" s="4"/>
    </row>
    <row r="16671">
      <c r="B16671" s="4"/>
    </row>
    <row r="16672">
      <c r="B16672" s="4"/>
    </row>
    <row r="16673">
      <c r="B16673" s="4"/>
    </row>
    <row r="16674">
      <c r="B16674" s="4"/>
    </row>
    <row r="16675">
      <c r="B16675" s="4"/>
    </row>
    <row r="16676">
      <c r="B16676" s="4"/>
    </row>
    <row r="16677">
      <c r="B16677" s="4"/>
    </row>
    <row r="16678">
      <c r="B16678" s="4"/>
    </row>
    <row r="16679">
      <c r="B16679" s="4"/>
    </row>
    <row r="16680">
      <c r="B16680" s="4"/>
    </row>
    <row r="16681">
      <c r="B16681" s="4"/>
    </row>
    <row r="16682">
      <c r="B16682" s="4"/>
    </row>
    <row r="16683">
      <c r="B16683" s="4"/>
    </row>
    <row r="16684">
      <c r="B16684" s="4"/>
    </row>
    <row r="16685">
      <c r="B16685" s="4"/>
    </row>
    <row r="16686">
      <c r="B16686" s="4"/>
    </row>
    <row r="16687">
      <c r="B16687" s="4"/>
    </row>
    <row r="16688">
      <c r="B16688" s="4"/>
    </row>
    <row r="16689">
      <c r="B16689" s="4"/>
    </row>
    <row r="16690">
      <c r="B16690" s="4"/>
    </row>
    <row r="16691">
      <c r="B16691" s="4"/>
    </row>
    <row r="16692">
      <c r="B16692" s="4"/>
    </row>
    <row r="16693">
      <c r="B16693" s="4"/>
    </row>
    <row r="16694">
      <c r="B16694" s="4"/>
    </row>
    <row r="16695">
      <c r="B16695" s="4"/>
    </row>
    <row r="16696">
      <c r="B16696" s="4"/>
    </row>
    <row r="16697">
      <c r="B16697" s="4"/>
    </row>
    <row r="16698">
      <c r="B16698" s="4"/>
    </row>
    <row r="16699">
      <c r="B16699" s="4"/>
    </row>
    <row r="16700">
      <c r="B16700" s="4"/>
    </row>
    <row r="16701">
      <c r="B16701" s="4"/>
    </row>
    <row r="16702">
      <c r="B16702" s="4"/>
    </row>
    <row r="16703">
      <c r="B16703" s="4"/>
    </row>
    <row r="16704">
      <c r="B16704" s="4"/>
    </row>
    <row r="16705">
      <c r="B16705" s="4"/>
    </row>
    <row r="16706">
      <c r="B16706" s="4"/>
    </row>
    <row r="16707">
      <c r="B16707" s="4"/>
    </row>
    <row r="16708">
      <c r="B16708" s="4"/>
    </row>
    <row r="16709">
      <c r="B16709" s="4"/>
    </row>
    <row r="16710">
      <c r="B16710" s="4"/>
    </row>
    <row r="16711">
      <c r="B16711" s="4"/>
    </row>
    <row r="16712">
      <c r="B16712" s="4"/>
    </row>
    <row r="16713">
      <c r="B16713" s="4"/>
    </row>
    <row r="16714">
      <c r="B16714" s="4"/>
    </row>
    <row r="16715">
      <c r="B16715" s="4"/>
    </row>
    <row r="16716">
      <c r="B16716" s="4"/>
    </row>
    <row r="16717">
      <c r="B16717" s="4"/>
    </row>
    <row r="16718">
      <c r="B16718" s="4"/>
    </row>
    <row r="16719">
      <c r="B16719" s="4"/>
    </row>
    <row r="16720">
      <c r="B16720" s="4"/>
    </row>
    <row r="16721">
      <c r="B16721" s="4"/>
    </row>
    <row r="16722">
      <c r="B16722" s="4"/>
    </row>
    <row r="16723">
      <c r="B16723" s="4"/>
    </row>
    <row r="16724">
      <c r="B16724" s="4"/>
    </row>
    <row r="16725">
      <c r="B16725" s="4"/>
    </row>
    <row r="16726">
      <c r="B16726" s="4"/>
    </row>
    <row r="16727">
      <c r="B16727" s="4"/>
    </row>
    <row r="16728">
      <c r="B16728" s="4"/>
    </row>
    <row r="16729">
      <c r="B16729" s="4"/>
    </row>
    <row r="16730">
      <c r="B16730" s="4"/>
    </row>
    <row r="16731">
      <c r="B16731" s="4"/>
    </row>
    <row r="16732">
      <c r="B16732" s="4"/>
    </row>
    <row r="16733">
      <c r="B16733" s="4"/>
    </row>
    <row r="16734">
      <c r="B16734" s="4"/>
    </row>
    <row r="16735">
      <c r="B16735" s="4"/>
    </row>
    <row r="16736">
      <c r="B16736" s="4"/>
    </row>
    <row r="16737">
      <c r="B16737" s="4"/>
    </row>
    <row r="16738">
      <c r="B16738" s="4"/>
    </row>
    <row r="16739">
      <c r="B16739" s="4"/>
    </row>
    <row r="16740">
      <c r="B16740" s="4"/>
    </row>
    <row r="16741">
      <c r="B16741" s="4"/>
    </row>
    <row r="16742">
      <c r="B16742" s="4"/>
    </row>
    <row r="16743">
      <c r="B16743" s="4"/>
    </row>
    <row r="16744">
      <c r="B16744" s="4"/>
    </row>
    <row r="16745">
      <c r="B16745" s="4"/>
    </row>
    <row r="16746">
      <c r="B16746" s="4"/>
    </row>
    <row r="16747">
      <c r="B16747" s="4"/>
    </row>
    <row r="16748">
      <c r="B16748" s="4"/>
    </row>
    <row r="16749">
      <c r="B16749" s="4"/>
    </row>
    <row r="16750">
      <c r="B16750" s="4"/>
    </row>
    <row r="16751">
      <c r="B16751" s="4"/>
    </row>
    <row r="16752">
      <c r="B16752" s="4"/>
    </row>
    <row r="16753">
      <c r="B16753" s="4"/>
    </row>
    <row r="16754">
      <c r="B16754" s="4"/>
    </row>
    <row r="16755">
      <c r="B16755" s="4"/>
    </row>
    <row r="16756">
      <c r="B16756" s="4"/>
    </row>
    <row r="16757">
      <c r="B16757" s="4"/>
    </row>
    <row r="16758">
      <c r="B16758" s="4"/>
    </row>
    <row r="16759">
      <c r="B16759" s="4"/>
    </row>
    <row r="16760">
      <c r="B16760" s="4"/>
    </row>
    <row r="16761">
      <c r="B16761" s="4"/>
    </row>
    <row r="16762">
      <c r="B16762" s="4"/>
    </row>
    <row r="16763">
      <c r="B16763" s="4"/>
    </row>
    <row r="16764">
      <c r="B16764" s="4"/>
    </row>
    <row r="16765">
      <c r="B16765" s="4"/>
    </row>
    <row r="16766">
      <c r="B16766" s="4"/>
    </row>
    <row r="16767">
      <c r="B16767" s="4"/>
    </row>
    <row r="16768">
      <c r="B16768" s="4"/>
    </row>
    <row r="16769">
      <c r="B16769" s="4"/>
    </row>
    <row r="16770">
      <c r="B16770" s="4"/>
    </row>
    <row r="16771">
      <c r="B16771" s="4"/>
    </row>
    <row r="16772">
      <c r="B16772" s="4"/>
    </row>
    <row r="16773">
      <c r="B16773" s="4"/>
    </row>
    <row r="16774">
      <c r="B16774" s="4"/>
    </row>
    <row r="16775">
      <c r="B16775" s="4"/>
    </row>
    <row r="16776">
      <c r="B16776" s="4"/>
    </row>
    <row r="16777">
      <c r="B16777" s="4"/>
    </row>
    <row r="16778">
      <c r="B16778" s="4"/>
    </row>
    <row r="16779">
      <c r="B16779" s="4"/>
    </row>
    <row r="16780">
      <c r="B16780" s="4"/>
    </row>
    <row r="16781">
      <c r="B16781" s="4"/>
    </row>
    <row r="16782">
      <c r="B16782" s="4"/>
    </row>
    <row r="16783">
      <c r="B16783" s="4"/>
    </row>
    <row r="16784">
      <c r="B16784" s="4"/>
    </row>
    <row r="16785">
      <c r="B16785" s="4"/>
    </row>
    <row r="16786">
      <c r="B16786" s="4"/>
    </row>
    <row r="16787">
      <c r="B16787" s="4"/>
    </row>
    <row r="16788">
      <c r="B16788" s="4"/>
    </row>
    <row r="16789">
      <c r="B16789" s="4"/>
    </row>
    <row r="16790">
      <c r="B16790" s="4"/>
    </row>
    <row r="16791">
      <c r="B16791" s="4"/>
    </row>
    <row r="16792">
      <c r="B16792" s="4"/>
    </row>
    <row r="16793">
      <c r="B16793" s="4"/>
    </row>
    <row r="16794">
      <c r="B16794" s="4"/>
    </row>
    <row r="16795">
      <c r="B16795" s="4"/>
    </row>
    <row r="16796">
      <c r="B16796" s="4"/>
    </row>
    <row r="16797">
      <c r="B16797" s="4"/>
    </row>
    <row r="16798">
      <c r="B16798" s="4"/>
    </row>
    <row r="16799">
      <c r="B16799" s="4"/>
    </row>
    <row r="16800">
      <c r="B16800" s="4"/>
    </row>
    <row r="16801">
      <c r="B16801" s="4"/>
    </row>
    <row r="16802">
      <c r="B16802" s="4"/>
    </row>
    <row r="16803">
      <c r="B16803" s="4"/>
    </row>
    <row r="16804">
      <c r="B16804" s="4"/>
    </row>
    <row r="16805">
      <c r="B16805" s="4"/>
    </row>
    <row r="16806">
      <c r="B16806" s="4"/>
    </row>
    <row r="16807">
      <c r="B16807" s="4"/>
    </row>
    <row r="16808">
      <c r="B16808" s="4"/>
    </row>
    <row r="16809">
      <c r="B16809" s="4"/>
    </row>
    <row r="16810">
      <c r="B16810" s="4"/>
    </row>
    <row r="16811">
      <c r="B16811" s="4"/>
    </row>
    <row r="16812">
      <c r="B16812" s="4"/>
    </row>
    <row r="16813">
      <c r="B16813" s="4"/>
    </row>
    <row r="16814">
      <c r="B16814" s="4"/>
    </row>
    <row r="16815">
      <c r="B16815" s="4"/>
    </row>
    <row r="16816">
      <c r="B16816" s="4"/>
    </row>
    <row r="16817">
      <c r="B16817" s="4"/>
    </row>
    <row r="16818">
      <c r="B16818" s="4"/>
    </row>
    <row r="16819">
      <c r="B16819" s="4"/>
    </row>
    <row r="16820">
      <c r="B16820" s="4"/>
    </row>
    <row r="16821">
      <c r="B16821" s="4"/>
    </row>
    <row r="16822">
      <c r="B16822" s="4"/>
    </row>
    <row r="16823">
      <c r="B16823" s="4"/>
    </row>
    <row r="16824">
      <c r="B16824" s="4"/>
    </row>
    <row r="16825">
      <c r="B16825" s="4"/>
    </row>
    <row r="16826">
      <c r="B16826" s="4"/>
    </row>
    <row r="16827">
      <c r="B16827" s="4"/>
    </row>
    <row r="16828">
      <c r="B16828" s="4"/>
    </row>
    <row r="16829">
      <c r="B16829" s="4"/>
    </row>
    <row r="16830">
      <c r="B16830" s="4"/>
    </row>
    <row r="16831">
      <c r="B16831" s="4"/>
    </row>
    <row r="16832">
      <c r="B16832" s="4"/>
    </row>
    <row r="16833">
      <c r="B16833" s="4"/>
    </row>
    <row r="16834">
      <c r="B16834" s="4"/>
    </row>
    <row r="16835">
      <c r="B16835" s="4"/>
    </row>
    <row r="16836">
      <c r="B16836" s="4"/>
    </row>
    <row r="16837">
      <c r="B16837" s="4"/>
    </row>
    <row r="16838">
      <c r="B16838" s="4"/>
    </row>
    <row r="16839">
      <c r="B16839" s="4"/>
    </row>
    <row r="16840">
      <c r="B16840" s="4"/>
    </row>
    <row r="16841">
      <c r="B16841" s="4"/>
    </row>
    <row r="16842">
      <c r="B16842" s="4"/>
    </row>
    <row r="16843">
      <c r="B16843" s="4"/>
    </row>
    <row r="16844">
      <c r="B16844" s="4"/>
    </row>
    <row r="16845">
      <c r="B16845" s="4"/>
    </row>
    <row r="16846">
      <c r="B16846" s="4"/>
    </row>
    <row r="16847">
      <c r="B16847" s="4"/>
    </row>
    <row r="16848">
      <c r="B16848" s="4"/>
    </row>
    <row r="16849">
      <c r="B16849" s="4"/>
    </row>
    <row r="16850">
      <c r="B16850" s="4"/>
    </row>
    <row r="16851">
      <c r="B16851" s="4"/>
    </row>
    <row r="16852">
      <c r="B16852" s="4"/>
    </row>
    <row r="16853">
      <c r="B16853" s="4"/>
    </row>
    <row r="16854">
      <c r="B16854" s="4"/>
    </row>
    <row r="16855">
      <c r="B16855" s="4"/>
    </row>
    <row r="16856">
      <c r="B16856" s="4"/>
    </row>
    <row r="16857">
      <c r="B16857" s="4"/>
    </row>
    <row r="16858">
      <c r="B16858" s="4"/>
    </row>
    <row r="16859">
      <c r="B16859" s="4"/>
    </row>
    <row r="16860">
      <c r="B16860" s="4"/>
    </row>
    <row r="16861">
      <c r="B16861" s="4"/>
    </row>
    <row r="16862">
      <c r="B16862" s="4"/>
    </row>
    <row r="16863">
      <c r="B16863" s="4"/>
    </row>
    <row r="16864">
      <c r="B16864" s="4"/>
    </row>
    <row r="16865">
      <c r="B16865" s="4"/>
    </row>
    <row r="16866">
      <c r="B16866" s="4"/>
    </row>
    <row r="16867">
      <c r="B16867" s="4"/>
    </row>
    <row r="16868">
      <c r="B16868" s="4"/>
    </row>
    <row r="16869">
      <c r="B16869" s="4"/>
    </row>
    <row r="16870">
      <c r="B16870" s="4"/>
    </row>
    <row r="16871">
      <c r="B16871" s="4"/>
    </row>
    <row r="16872">
      <c r="B16872" s="4"/>
    </row>
    <row r="16873">
      <c r="B16873" s="4"/>
    </row>
    <row r="16874">
      <c r="B16874" s="4"/>
    </row>
    <row r="16875">
      <c r="B16875" s="4"/>
    </row>
    <row r="16876">
      <c r="B16876" s="4"/>
    </row>
    <row r="16877">
      <c r="B16877" s="4"/>
    </row>
    <row r="16878">
      <c r="B16878" s="4"/>
    </row>
    <row r="16879">
      <c r="B16879" s="4"/>
    </row>
    <row r="16880">
      <c r="B16880" s="4"/>
    </row>
    <row r="16881">
      <c r="B16881" s="4"/>
    </row>
    <row r="16882">
      <c r="B16882" s="4"/>
    </row>
    <row r="16883">
      <c r="B16883" s="4"/>
    </row>
    <row r="16884">
      <c r="B16884" s="4"/>
    </row>
    <row r="16885">
      <c r="B16885" s="4"/>
    </row>
    <row r="16886">
      <c r="B16886" s="4"/>
    </row>
    <row r="16887">
      <c r="B16887" s="4"/>
    </row>
    <row r="16888">
      <c r="B16888" s="4"/>
    </row>
    <row r="16889">
      <c r="B16889" s="4"/>
    </row>
    <row r="16890">
      <c r="B16890" s="4"/>
    </row>
    <row r="16891">
      <c r="B16891" s="4"/>
    </row>
    <row r="16892">
      <c r="B16892" s="4"/>
    </row>
    <row r="16893">
      <c r="B16893" s="4"/>
    </row>
    <row r="16894">
      <c r="B16894" s="4"/>
    </row>
    <row r="16895">
      <c r="B16895" s="4"/>
    </row>
    <row r="16896">
      <c r="B16896" s="4"/>
    </row>
    <row r="16897">
      <c r="B16897" s="4"/>
    </row>
    <row r="16898">
      <c r="B16898" s="4"/>
    </row>
    <row r="16899">
      <c r="B16899" s="4"/>
    </row>
    <row r="16900">
      <c r="B16900" s="4"/>
    </row>
    <row r="16901">
      <c r="B16901" s="4"/>
    </row>
    <row r="16902">
      <c r="B16902" s="4"/>
    </row>
    <row r="16903">
      <c r="B16903" s="4"/>
    </row>
    <row r="16904">
      <c r="B16904" s="4"/>
    </row>
    <row r="16905">
      <c r="B16905" s="4"/>
    </row>
    <row r="16906">
      <c r="B16906" s="4"/>
    </row>
    <row r="16907">
      <c r="B16907" s="4"/>
    </row>
    <row r="16908">
      <c r="B16908" s="4"/>
    </row>
    <row r="16909">
      <c r="B16909" s="4"/>
    </row>
    <row r="16910">
      <c r="B16910" s="4"/>
    </row>
    <row r="16911">
      <c r="B16911" s="4"/>
    </row>
    <row r="16912">
      <c r="B16912" s="4"/>
    </row>
    <row r="16913">
      <c r="B16913" s="4"/>
    </row>
    <row r="16914">
      <c r="B16914" s="4"/>
    </row>
    <row r="16915">
      <c r="B16915" s="4"/>
    </row>
    <row r="16916">
      <c r="B16916" s="4"/>
    </row>
    <row r="16917">
      <c r="B16917" s="4"/>
    </row>
    <row r="16918">
      <c r="B16918" s="4"/>
    </row>
    <row r="16919">
      <c r="B16919" s="4"/>
    </row>
    <row r="16920">
      <c r="B16920" s="4"/>
    </row>
    <row r="16921">
      <c r="B16921" s="4"/>
    </row>
    <row r="16922">
      <c r="B16922" s="4"/>
    </row>
    <row r="16923">
      <c r="B16923" s="4"/>
    </row>
    <row r="16924">
      <c r="B16924" s="4"/>
    </row>
    <row r="16925">
      <c r="B16925" s="4"/>
    </row>
    <row r="16926">
      <c r="B16926" s="4"/>
    </row>
    <row r="16927">
      <c r="B16927" s="4"/>
    </row>
    <row r="16928">
      <c r="B16928" s="4"/>
    </row>
    <row r="16929">
      <c r="B16929" s="4"/>
    </row>
    <row r="16930">
      <c r="B16930" s="4"/>
    </row>
    <row r="16931">
      <c r="B16931" s="4"/>
    </row>
    <row r="16932">
      <c r="B16932" s="4"/>
    </row>
    <row r="16933">
      <c r="B16933" s="4"/>
    </row>
    <row r="16934">
      <c r="B16934" s="4"/>
    </row>
    <row r="16935">
      <c r="B16935" s="4"/>
    </row>
    <row r="16936">
      <c r="B16936" s="4"/>
    </row>
    <row r="16937">
      <c r="B16937" s="4"/>
    </row>
    <row r="16938">
      <c r="B16938" s="4"/>
    </row>
    <row r="16939">
      <c r="B16939" s="4"/>
    </row>
    <row r="16940">
      <c r="B16940" s="4"/>
    </row>
    <row r="16941">
      <c r="B16941" s="4"/>
    </row>
    <row r="16942">
      <c r="B16942" s="4"/>
    </row>
    <row r="16943">
      <c r="B16943" s="4"/>
    </row>
    <row r="16944">
      <c r="B16944" s="4"/>
    </row>
    <row r="16945">
      <c r="B16945" s="4"/>
    </row>
    <row r="16946">
      <c r="B16946" s="4"/>
    </row>
    <row r="16947">
      <c r="B16947" s="4"/>
    </row>
    <row r="16948">
      <c r="B16948" s="4"/>
    </row>
    <row r="16949">
      <c r="B16949" s="4"/>
    </row>
    <row r="16950">
      <c r="B16950" s="4"/>
    </row>
    <row r="16951">
      <c r="B16951" s="4"/>
    </row>
    <row r="16952">
      <c r="B16952" s="4"/>
    </row>
    <row r="16953">
      <c r="B16953" s="4"/>
    </row>
    <row r="16954">
      <c r="B16954" s="4"/>
    </row>
    <row r="16955">
      <c r="B16955" s="4"/>
    </row>
    <row r="16956">
      <c r="B16956" s="4"/>
    </row>
    <row r="16957">
      <c r="B16957" s="4"/>
    </row>
    <row r="16958">
      <c r="B16958" s="4"/>
    </row>
    <row r="16959">
      <c r="B16959" s="4"/>
    </row>
    <row r="16960">
      <c r="B16960" s="4"/>
    </row>
    <row r="16961">
      <c r="B16961" s="4"/>
    </row>
    <row r="16962">
      <c r="B16962" s="4"/>
    </row>
    <row r="16963">
      <c r="B16963" s="4"/>
    </row>
    <row r="16964">
      <c r="B16964" s="4"/>
    </row>
    <row r="16965">
      <c r="B16965" s="4"/>
    </row>
    <row r="16966">
      <c r="B16966" s="4"/>
    </row>
    <row r="16967">
      <c r="B16967" s="4"/>
    </row>
    <row r="16968">
      <c r="B16968" s="4"/>
    </row>
    <row r="16969">
      <c r="B16969" s="4"/>
    </row>
    <row r="16970">
      <c r="B16970" s="4"/>
    </row>
    <row r="16971">
      <c r="B16971" s="4"/>
    </row>
    <row r="16972">
      <c r="B16972" s="4"/>
    </row>
    <row r="16973">
      <c r="B16973" s="4"/>
    </row>
    <row r="16974">
      <c r="B16974" s="4"/>
    </row>
    <row r="16975">
      <c r="B16975" s="4"/>
    </row>
    <row r="16976">
      <c r="B16976" s="4"/>
    </row>
    <row r="16977">
      <c r="B16977" s="4"/>
    </row>
    <row r="16978">
      <c r="B16978" s="4"/>
    </row>
    <row r="16979">
      <c r="B16979" s="4"/>
    </row>
    <row r="16980">
      <c r="B16980" s="4"/>
    </row>
    <row r="16981">
      <c r="B16981" s="4"/>
    </row>
    <row r="16982">
      <c r="B16982" s="4"/>
    </row>
    <row r="16983">
      <c r="B16983" s="4"/>
    </row>
    <row r="16984">
      <c r="B16984" s="4"/>
    </row>
    <row r="16985">
      <c r="B16985" s="4"/>
    </row>
    <row r="16986">
      <c r="B16986" s="4"/>
    </row>
    <row r="16987">
      <c r="B16987" s="4"/>
    </row>
    <row r="16988">
      <c r="B16988" s="4"/>
    </row>
    <row r="16989">
      <c r="B16989" s="4"/>
    </row>
    <row r="16990">
      <c r="B16990" s="4"/>
    </row>
    <row r="16991">
      <c r="B16991" s="4"/>
    </row>
    <row r="16992">
      <c r="B16992" s="4"/>
    </row>
    <row r="16993">
      <c r="B16993" s="4"/>
    </row>
    <row r="16994">
      <c r="B16994" s="4"/>
    </row>
    <row r="16995">
      <c r="B16995" s="4"/>
    </row>
    <row r="16996">
      <c r="B16996" s="4"/>
    </row>
    <row r="16997">
      <c r="B16997" s="4"/>
    </row>
    <row r="16998">
      <c r="B16998" s="4"/>
    </row>
    <row r="16999">
      <c r="B16999" s="4"/>
    </row>
    <row r="17000">
      <c r="B17000" s="4"/>
    </row>
    <row r="17001">
      <c r="B17001" s="4"/>
    </row>
    <row r="17002">
      <c r="B17002" s="4"/>
    </row>
    <row r="17003">
      <c r="B17003" s="4"/>
    </row>
    <row r="17004">
      <c r="B17004" s="4"/>
    </row>
    <row r="17005">
      <c r="B17005" s="4"/>
    </row>
    <row r="17006">
      <c r="B17006" s="4"/>
    </row>
    <row r="17007">
      <c r="B17007" s="4"/>
    </row>
    <row r="17008">
      <c r="B17008" s="4"/>
    </row>
    <row r="17009">
      <c r="B17009" s="4"/>
    </row>
    <row r="17010">
      <c r="B17010" s="4"/>
    </row>
    <row r="17011">
      <c r="B17011" s="4"/>
    </row>
    <row r="17012">
      <c r="B17012" s="4"/>
    </row>
    <row r="17013">
      <c r="B17013" s="4"/>
    </row>
    <row r="17014">
      <c r="B17014" s="4"/>
    </row>
    <row r="17015">
      <c r="B17015" s="4"/>
    </row>
    <row r="17016">
      <c r="B17016" s="4"/>
    </row>
    <row r="17017">
      <c r="B17017" s="4"/>
    </row>
    <row r="17018">
      <c r="B17018" s="4"/>
    </row>
    <row r="17019">
      <c r="B17019" s="4"/>
    </row>
    <row r="17020">
      <c r="B17020" s="4"/>
    </row>
    <row r="17021">
      <c r="B17021" s="4"/>
    </row>
    <row r="17022">
      <c r="B17022" s="4"/>
    </row>
    <row r="17023">
      <c r="B17023" s="4"/>
    </row>
    <row r="17024">
      <c r="B17024" s="4"/>
    </row>
    <row r="17025">
      <c r="B17025" s="4"/>
    </row>
    <row r="17026">
      <c r="B17026" s="4"/>
    </row>
    <row r="17027">
      <c r="B17027" s="4"/>
    </row>
    <row r="17028">
      <c r="B17028" s="4"/>
    </row>
    <row r="17029">
      <c r="B17029" s="4"/>
    </row>
    <row r="17030">
      <c r="B17030" s="4"/>
    </row>
    <row r="17031">
      <c r="B17031" s="4"/>
    </row>
    <row r="17032">
      <c r="B17032" s="4"/>
    </row>
    <row r="17033">
      <c r="B17033" s="4"/>
    </row>
    <row r="17034">
      <c r="B17034" s="4"/>
    </row>
    <row r="17035">
      <c r="B17035" s="4"/>
    </row>
    <row r="17036">
      <c r="B17036" s="4"/>
    </row>
    <row r="17037">
      <c r="B17037" s="4"/>
    </row>
    <row r="17038">
      <c r="B17038" s="4"/>
    </row>
    <row r="17039">
      <c r="B17039" s="4"/>
    </row>
    <row r="17040">
      <c r="B17040" s="4"/>
    </row>
    <row r="17041">
      <c r="B17041" s="4"/>
    </row>
    <row r="17042">
      <c r="B17042" s="4"/>
    </row>
    <row r="17043">
      <c r="B17043" s="4"/>
    </row>
    <row r="17044">
      <c r="B17044" s="4"/>
    </row>
    <row r="17045">
      <c r="B17045" s="4"/>
    </row>
    <row r="17046">
      <c r="B17046" s="4"/>
    </row>
    <row r="17047">
      <c r="B17047" s="4"/>
    </row>
    <row r="17048">
      <c r="B17048" s="4"/>
    </row>
    <row r="17049">
      <c r="B17049" s="4"/>
    </row>
    <row r="17050">
      <c r="B17050" s="4"/>
    </row>
    <row r="17051">
      <c r="B17051" s="4"/>
    </row>
    <row r="17052">
      <c r="B17052" s="4"/>
    </row>
    <row r="17053">
      <c r="B17053" s="4"/>
    </row>
    <row r="17054">
      <c r="B17054" s="4"/>
    </row>
    <row r="17055">
      <c r="B17055" s="4"/>
    </row>
    <row r="17056">
      <c r="B17056" s="4"/>
    </row>
    <row r="17057">
      <c r="B17057" s="4"/>
    </row>
    <row r="17058">
      <c r="B17058" s="4"/>
    </row>
    <row r="17059">
      <c r="B17059" s="4"/>
    </row>
    <row r="17060">
      <c r="B17060" s="4"/>
    </row>
    <row r="17061">
      <c r="B17061" s="4"/>
    </row>
    <row r="17062">
      <c r="B17062" s="4"/>
    </row>
    <row r="17063">
      <c r="B17063" s="4"/>
    </row>
    <row r="17064">
      <c r="B17064" s="4"/>
    </row>
    <row r="17065">
      <c r="B17065" s="4"/>
    </row>
    <row r="17066">
      <c r="B17066" s="4"/>
    </row>
    <row r="17067">
      <c r="B17067" s="4"/>
    </row>
    <row r="17068">
      <c r="B17068" s="4"/>
    </row>
    <row r="17069">
      <c r="B17069" s="4"/>
    </row>
    <row r="17070">
      <c r="B17070" s="4"/>
    </row>
    <row r="17071">
      <c r="B17071" s="4"/>
    </row>
    <row r="17072">
      <c r="B17072" s="4"/>
    </row>
    <row r="17073">
      <c r="B17073" s="4"/>
    </row>
    <row r="17074">
      <c r="B17074" s="4"/>
    </row>
    <row r="17075">
      <c r="B17075" s="4"/>
    </row>
    <row r="17076">
      <c r="B17076" s="4"/>
    </row>
    <row r="17077">
      <c r="B17077" s="4"/>
    </row>
    <row r="17078">
      <c r="B17078" s="4"/>
    </row>
    <row r="17079">
      <c r="B17079" s="4"/>
    </row>
    <row r="17080">
      <c r="B17080" s="4"/>
    </row>
    <row r="17081">
      <c r="B17081" s="4"/>
    </row>
    <row r="17082">
      <c r="B17082" s="4"/>
    </row>
    <row r="17083">
      <c r="B17083" s="4"/>
    </row>
    <row r="17084">
      <c r="B17084" s="4"/>
    </row>
    <row r="17085">
      <c r="B17085" s="4"/>
    </row>
    <row r="17086">
      <c r="B17086" s="4"/>
    </row>
    <row r="17087">
      <c r="B17087" s="4"/>
    </row>
    <row r="17088">
      <c r="B17088" s="4"/>
    </row>
    <row r="17089">
      <c r="B17089" s="4"/>
    </row>
    <row r="17090">
      <c r="B17090" s="4"/>
    </row>
    <row r="17091">
      <c r="B17091" s="4"/>
    </row>
    <row r="17092">
      <c r="B17092" s="4"/>
    </row>
    <row r="17093">
      <c r="B17093" s="4"/>
    </row>
    <row r="17094">
      <c r="B17094" s="4"/>
    </row>
    <row r="17095">
      <c r="B17095" s="4"/>
    </row>
    <row r="17096">
      <c r="B17096" s="4"/>
    </row>
    <row r="17097">
      <c r="B17097" s="4"/>
    </row>
    <row r="17098">
      <c r="B17098" s="4"/>
    </row>
    <row r="17099">
      <c r="B17099" s="4"/>
    </row>
    <row r="17100">
      <c r="B17100" s="4"/>
    </row>
    <row r="17101">
      <c r="B17101" s="4"/>
    </row>
    <row r="17102">
      <c r="B17102" s="4"/>
    </row>
    <row r="17103">
      <c r="B17103" s="4"/>
    </row>
    <row r="17104">
      <c r="B17104" s="4"/>
    </row>
    <row r="17105">
      <c r="B17105" s="4"/>
    </row>
    <row r="17106">
      <c r="B17106" s="4"/>
    </row>
    <row r="17107">
      <c r="B17107" s="4"/>
    </row>
    <row r="17108">
      <c r="B17108" s="4"/>
    </row>
    <row r="17109">
      <c r="B17109" s="4"/>
    </row>
    <row r="17110">
      <c r="B17110" s="4"/>
    </row>
    <row r="17111">
      <c r="B17111" s="4"/>
    </row>
    <row r="17112">
      <c r="B17112" s="4"/>
    </row>
    <row r="17113">
      <c r="B17113" s="4"/>
    </row>
    <row r="17114">
      <c r="B17114" s="4"/>
    </row>
    <row r="17115">
      <c r="B17115" s="4"/>
    </row>
    <row r="17116">
      <c r="B17116" s="4"/>
    </row>
    <row r="17117">
      <c r="B17117" s="4"/>
    </row>
    <row r="17118">
      <c r="B17118" s="4"/>
    </row>
    <row r="17119">
      <c r="B17119" s="4"/>
    </row>
    <row r="17120">
      <c r="B17120" s="4"/>
    </row>
    <row r="17121">
      <c r="B17121" s="4"/>
    </row>
    <row r="17122">
      <c r="B17122" s="4"/>
    </row>
    <row r="17123">
      <c r="B17123" s="4"/>
    </row>
    <row r="17124">
      <c r="B17124" s="4"/>
    </row>
    <row r="17125">
      <c r="B17125" s="4"/>
    </row>
    <row r="17126">
      <c r="B17126" s="4"/>
    </row>
    <row r="17127">
      <c r="B17127" s="4"/>
    </row>
    <row r="17128">
      <c r="B17128" s="4"/>
    </row>
    <row r="17129">
      <c r="B17129" s="4"/>
    </row>
    <row r="17130">
      <c r="B17130" s="4"/>
    </row>
    <row r="17131">
      <c r="B17131" s="4"/>
    </row>
    <row r="17132">
      <c r="B17132" s="4"/>
    </row>
    <row r="17133">
      <c r="B17133" s="4"/>
    </row>
    <row r="17134">
      <c r="B17134" s="4"/>
    </row>
    <row r="17135">
      <c r="B17135" s="4"/>
    </row>
    <row r="17136">
      <c r="B17136" s="4"/>
    </row>
    <row r="17137">
      <c r="B17137" s="4"/>
    </row>
    <row r="17138">
      <c r="B17138" s="4"/>
    </row>
    <row r="17139">
      <c r="B17139" s="4"/>
    </row>
    <row r="17140">
      <c r="B17140" s="4"/>
    </row>
    <row r="17141">
      <c r="B17141" s="4"/>
    </row>
    <row r="17142">
      <c r="B17142" s="4"/>
    </row>
    <row r="17143">
      <c r="B17143" s="4"/>
    </row>
    <row r="17144">
      <c r="B17144" s="4"/>
    </row>
    <row r="17145">
      <c r="B17145" s="4"/>
    </row>
    <row r="17146">
      <c r="B17146" s="4"/>
    </row>
    <row r="17147">
      <c r="B17147" s="4"/>
    </row>
    <row r="17148">
      <c r="B17148" s="4"/>
    </row>
    <row r="17149">
      <c r="B17149" s="4"/>
    </row>
    <row r="17150">
      <c r="B17150" s="4"/>
    </row>
    <row r="17151">
      <c r="B17151" s="4"/>
    </row>
    <row r="17152">
      <c r="B17152" s="4"/>
    </row>
    <row r="17153">
      <c r="B17153" s="4"/>
    </row>
    <row r="17154">
      <c r="B17154" s="4"/>
    </row>
    <row r="17155">
      <c r="B17155" s="4"/>
    </row>
    <row r="17156">
      <c r="B17156" s="4"/>
    </row>
    <row r="17157">
      <c r="B17157" s="4"/>
    </row>
    <row r="17158">
      <c r="B17158" s="4"/>
    </row>
    <row r="17159">
      <c r="B17159" s="4"/>
    </row>
    <row r="17160">
      <c r="B17160" s="4"/>
    </row>
    <row r="17161">
      <c r="B17161" s="4"/>
    </row>
    <row r="17162">
      <c r="B17162" s="4"/>
    </row>
    <row r="17163">
      <c r="B17163" s="4"/>
    </row>
    <row r="17164">
      <c r="B17164" s="4"/>
    </row>
    <row r="17165">
      <c r="B17165" s="4"/>
    </row>
    <row r="17166">
      <c r="B17166" s="4"/>
    </row>
    <row r="17167">
      <c r="B17167" s="4"/>
    </row>
    <row r="17168">
      <c r="B17168" s="4"/>
    </row>
    <row r="17169">
      <c r="B17169" s="4"/>
    </row>
    <row r="17170">
      <c r="B17170" s="4"/>
    </row>
    <row r="17171">
      <c r="B17171" s="4"/>
    </row>
    <row r="17172">
      <c r="B17172" s="4"/>
    </row>
    <row r="17173">
      <c r="B17173" s="4"/>
    </row>
    <row r="17174">
      <c r="B17174" s="4"/>
    </row>
    <row r="17175">
      <c r="B17175" s="4"/>
    </row>
    <row r="17176">
      <c r="B17176" s="4"/>
    </row>
    <row r="17177">
      <c r="B17177" s="4"/>
    </row>
    <row r="17178">
      <c r="B17178" s="4"/>
    </row>
    <row r="17179">
      <c r="B17179" s="4"/>
    </row>
    <row r="17180">
      <c r="B17180" s="4"/>
    </row>
    <row r="17181">
      <c r="B17181" s="4"/>
    </row>
    <row r="17182">
      <c r="B17182" s="4"/>
    </row>
    <row r="17183">
      <c r="B17183" s="4"/>
    </row>
    <row r="17184">
      <c r="B17184" s="4"/>
    </row>
    <row r="17185">
      <c r="B17185" s="4"/>
    </row>
    <row r="17186">
      <c r="B17186" s="4"/>
    </row>
    <row r="17187">
      <c r="B17187" s="4"/>
    </row>
    <row r="17188">
      <c r="B17188" s="4"/>
    </row>
    <row r="17189">
      <c r="B17189" s="4"/>
    </row>
    <row r="17190">
      <c r="B17190" s="4"/>
    </row>
    <row r="17191">
      <c r="B17191" s="4"/>
    </row>
    <row r="17192">
      <c r="B17192" s="4"/>
    </row>
    <row r="17193">
      <c r="B17193" s="4"/>
    </row>
    <row r="17194">
      <c r="B17194" s="4"/>
    </row>
    <row r="17195">
      <c r="B17195" s="4"/>
    </row>
    <row r="17196">
      <c r="B17196" s="4"/>
    </row>
    <row r="17197">
      <c r="B17197" s="4"/>
    </row>
    <row r="17198">
      <c r="B17198" s="4"/>
    </row>
    <row r="17199">
      <c r="B17199" s="4"/>
    </row>
    <row r="17200">
      <c r="B17200" s="4"/>
    </row>
    <row r="17201">
      <c r="B17201" s="4"/>
    </row>
    <row r="17202">
      <c r="B17202" s="4"/>
    </row>
    <row r="17203">
      <c r="B17203" s="4"/>
    </row>
    <row r="17204">
      <c r="B17204" s="4"/>
    </row>
    <row r="17205">
      <c r="B17205" s="4"/>
    </row>
    <row r="17206">
      <c r="B17206" s="4"/>
    </row>
    <row r="17207">
      <c r="B17207" s="4"/>
    </row>
    <row r="17208">
      <c r="B17208" s="4"/>
    </row>
    <row r="17209">
      <c r="B17209" s="4"/>
    </row>
    <row r="17210">
      <c r="B17210" s="4"/>
    </row>
    <row r="17211">
      <c r="B17211" s="4"/>
    </row>
    <row r="17212">
      <c r="B17212" s="4"/>
    </row>
    <row r="17213">
      <c r="B17213" s="4"/>
    </row>
    <row r="17214">
      <c r="B17214" s="4"/>
    </row>
    <row r="17215">
      <c r="B17215" s="4"/>
    </row>
    <row r="17216">
      <c r="B17216" s="4"/>
    </row>
    <row r="17217">
      <c r="B17217" s="4"/>
    </row>
    <row r="17218">
      <c r="B17218" s="4"/>
    </row>
    <row r="17219">
      <c r="B17219" s="4"/>
    </row>
    <row r="17220">
      <c r="B17220" s="4"/>
    </row>
    <row r="17221">
      <c r="B17221" s="4"/>
    </row>
    <row r="17222">
      <c r="B17222" s="4"/>
    </row>
    <row r="17223">
      <c r="B17223" s="4"/>
    </row>
    <row r="17224">
      <c r="B17224" s="4"/>
    </row>
    <row r="17225">
      <c r="B17225" s="4"/>
    </row>
    <row r="17226">
      <c r="B17226" s="4"/>
    </row>
    <row r="17227">
      <c r="B17227" s="4"/>
    </row>
    <row r="17228">
      <c r="B17228" s="4"/>
    </row>
    <row r="17229">
      <c r="B17229" s="4"/>
    </row>
    <row r="17230">
      <c r="B17230" s="4"/>
    </row>
    <row r="17231">
      <c r="B17231" s="4"/>
    </row>
    <row r="17232">
      <c r="B17232" s="4"/>
    </row>
    <row r="17233">
      <c r="B17233" s="4"/>
    </row>
    <row r="17234">
      <c r="B17234" s="4"/>
    </row>
    <row r="17235">
      <c r="B17235" s="4"/>
    </row>
    <row r="17236">
      <c r="B17236" s="4"/>
    </row>
    <row r="17237">
      <c r="B17237" s="4"/>
    </row>
    <row r="17238">
      <c r="B17238" s="4"/>
    </row>
    <row r="17239">
      <c r="B17239" s="4"/>
    </row>
    <row r="17240">
      <c r="B17240" s="4"/>
    </row>
    <row r="17241">
      <c r="B17241" s="4"/>
    </row>
    <row r="17242">
      <c r="B17242" s="4"/>
    </row>
    <row r="17243">
      <c r="B17243" s="4"/>
    </row>
    <row r="17244">
      <c r="B17244" s="4"/>
    </row>
    <row r="17245">
      <c r="B17245" s="4"/>
    </row>
    <row r="17246">
      <c r="B17246" s="4"/>
    </row>
    <row r="17247">
      <c r="B17247" s="4"/>
    </row>
    <row r="17248">
      <c r="B17248" s="4"/>
    </row>
    <row r="17249">
      <c r="B17249" s="4"/>
    </row>
    <row r="17250">
      <c r="B17250" s="4"/>
    </row>
    <row r="17251">
      <c r="B17251" s="4"/>
    </row>
    <row r="17252">
      <c r="B17252" s="4"/>
    </row>
    <row r="17253">
      <c r="B17253" s="4"/>
    </row>
    <row r="17254">
      <c r="B17254" s="4"/>
    </row>
    <row r="17255">
      <c r="B17255" s="4"/>
    </row>
    <row r="17256">
      <c r="B17256" s="4"/>
    </row>
    <row r="17257">
      <c r="B17257" s="4"/>
    </row>
    <row r="17258">
      <c r="B17258" s="4"/>
    </row>
    <row r="17259">
      <c r="B17259" s="4"/>
    </row>
    <row r="17260">
      <c r="B17260" s="4"/>
    </row>
    <row r="17261">
      <c r="B17261" s="4"/>
    </row>
    <row r="17262">
      <c r="B17262" s="4"/>
    </row>
    <row r="17263">
      <c r="B17263" s="4"/>
    </row>
    <row r="17264">
      <c r="B17264" s="4"/>
    </row>
    <row r="17265">
      <c r="B17265" s="4"/>
    </row>
    <row r="17266">
      <c r="B17266" s="4"/>
    </row>
    <row r="17267">
      <c r="B17267" s="4"/>
    </row>
    <row r="17268">
      <c r="B17268" s="4"/>
    </row>
    <row r="17269">
      <c r="B17269" s="4"/>
    </row>
    <row r="17270">
      <c r="B17270" s="4"/>
    </row>
    <row r="17271">
      <c r="B17271" s="4"/>
    </row>
    <row r="17272">
      <c r="B17272" s="4"/>
    </row>
    <row r="17273">
      <c r="B17273" s="4"/>
    </row>
    <row r="17274">
      <c r="B17274" s="4"/>
    </row>
    <row r="17275">
      <c r="B17275" s="4"/>
    </row>
    <row r="17276">
      <c r="B17276" s="4"/>
    </row>
    <row r="17277">
      <c r="B17277" s="4"/>
    </row>
    <row r="17278">
      <c r="B17278" s="4"/>
    </row>
    <row r="17279">
      <c r="B17279" s="4"/>
    </row>
    <row r="17280">
      <c r="B17280" s="4"/>
    </row>
    <row r="17281">
      <c r="B17281" s="4"/>
    </row>
    <row r="17282">
      <c r="B17282" s="4"/>
    </row>
    <row r="17283">
      <c r="B17283" s="4"/>
    </row>
    <row r="17284">
      <c r="B17284" s="4"/>
    </row>
    <row r="17285">
      <c r="B17285" s="4"/>
    </row>
    <row r="17286">
      <c r="B17286" s="4"/>
    </row>
    <row r="17287">
      <c r="B17287" s="4"/>
    </row>
    <row r="17288">
      <c r="B17288" s="4"/>
    </row>
    <row r="17289">
      <c r="B17289" s="4"/>
    </row>
    <row r="17290">
      <c r="B17290" s="4"/>
    </row>
    <row r="17291">
      <c r="B17291" s="4"/>
    </row>
    <row r="17292">
      <c r="B17292" s="4"/>
    </row>
    <row r="17293">
      <c r="B17293" s="4"/>
    </row>
    <row r="17294">
      <c r="B17294" s="4"/>
    </row>
    <row r="17295">
      <c r="B17295" s="4"/>
    </row>
    <row r="17296">
      <c r="B17296" s="4"/>
    </row>
    <row r="17297">
      <c r="B17297" s="4"/>
    </row>
    <row r="17298">
      <c r="B17298" s="4"/>
    </row>
    <row r="17299">
      <c r="B17299" s="4"/>
    </row>
    <row r="17300">
      <c r="B17300" s="4"/>
    </row>
    <row r="17301">
      <c r="B17301" s="4"/>
    </row>
    <row r="17302">
      <c r="B17302" s="4"/>
    </row>
    <row r="17303">
      <c r="B17303" s="4"/>
    </row>
    <row r="17304">
      <c r="B17304" s="4"/>
    </row>
    <row r="17305">
      <c r="B17305" s="4"/>
    </row>
    <row r="17306">
      <c r="B17306" s="4"/>
    </row>
    <row r="17307">
      <c r="B17307" s="4"/>
    </row>
    <row r="17308">
      <c r="B17308" s="4"/>
    </row>
    <row r="17309">
      <c r="B17309" s="4"/>
    </row>
    <row r="17310">
      <c r="B17310" s="4"/>
    </row>
    <row r="17311">
      <c r="B17311" s="4"/>
    </row>
    <row r="17312">
      <c r="B17312" s="4"/>
    </row>
    <row r="17313">
      <c r="B17313" s="4"/>
    </row>
    <row r="17314">
      <c r="B17314" s="4"/>
    </row>
    <row r="17315">
      <c r="B17315" s="4"/>
    </row>
    <row r="17316">
      <c r="B17316" s="4"/>
    </row>
    <row r="17317">
      <c r="B17317" s="4"/>
    </row>
    <row r="17318">
      <c r="B17318" s="4"/>
    </row>
    <row r="17319">
      <c r="B17319" s="4"/>
    </row>
    <row r="17320">
      <c r="B17320" s="4"/>
    </row>
    <row r="17321">
      <c r="B17321" s="4"/>
    </row>
    <row r="17322">
      <c r="B17322" s="4"/>
    </row>
    <row r="17323">
      <c r="B17323" s="4"/>
    </row>
    <row r="17324">
      <c r="B17324" s="4"/>
    </row>
    <row r="17325">
      <c r="B17325" s="4"/>
    </row>
    <row r="17326">
      <c r="B17326" s="4"/>
    </row>
    <row r="17327">
      <c r="B17327" s="4"/>
    </row>
    <row r="17328">
      <c r="B17328" s="4"/>
    </row>
    <row r="17329">
      <c r="B17329" s="4"/>
    </row>
    <row r="17330">
      <c r="B17330" s="4"/>
    </row>
    <row r="17331">
      <c r="B17331" s="4"/>
    </row>
    <row r="17332">
      <c r="B17332" s="4"/>
    </row>
    <row r="17333">
      <c r="B17333" s="4"/>
    </row>
    <row r="17334">
      <c r="B17334" s="4"/>
    </row>
    <row r="17335">
      <c r="B17335" s="4"/>
    </row>
    <row r="17336">
      <c r="B17336" s="4"/>
    </row>
    <row r="17337">
      <c r="B17337" s="4"/>
    </row>
    <row r="17338">
      <c r="B17338" s="4"/>
    </row>
    <row r="17339">
      <c r="B17339" s="4"/>
    </row>
    <row r="17340">
      <c r="B17340" s="4"/>
    </row>
    <row r="17341">
      <c r="B17341" s="4"/>
    </row>
    <row r="17342">
      <c r="B17342" s="4"/>
    </row>
    <row r="17343">
      <c r="B17343" s="4"/>
    </row>
    <row r="17344">
      <c r="B17344" s="4"/>
    </row>
    <row r="17345">
      <c r="B17345" s="4"/>
    </row>
    <row r="17346">
      <c r="B17346" s="4"/>
    </row>
    <row r="17347">
      <c r="B17347" s="4"/>
    </row>
    <row r="17348">
      <c r="B17348" s="4"/>
    </row>
    <row r="17349">
      <c r="B17349" s="4"/>
    </row>
    <row r="17350">
      <c r="B17350" s="4"/>
    </row>
    <row r="17351">
      <c r="B17351" s="4"/>
    </row>
    <row r="17352">
      <c r="B17352" s="4"/>
    </row>
    <row r="17353">
      <c r="B17353" s="4"/>
    </row>
    <row r="17354">
      <c r="B17354" s="4"/>
    </row>
    <row r="17355">
      <c r="B17355" s="4"/>
    </row>
    <row r="17356">
      <c r="B17356" s="4"/>
    </row>
    <row r="17357">
      <c r="B17357" s="4"/>
    </row>
    <row r="17358">
      <c r="B17358" s="4"/>
    </row>
    <row r="17359">
      <c r="B17359" s="4"/>
    </row>
    <row r="17360">
      <c r="B17360" s="4"/>
    </row>
    <row r="17361">
      <c r="B17361" s="4"/>
    </row>
    <row r="17362">
      <c r="B17362" s="4"/>
    </row>
    <row r="17363">
      <c r="B17363" s="4"/>
    </row>
    <row r="17364">
      <c r="B17364" s="4"/>
    </row>
    <row r="17365">
      <c r="B17365" s="4"/>
    </row>
    <row r="17366">
      <c r="B17366" s="4"/>
    </row>
    <row r="17367">
      <c r="B17367" s="4"/>
    </row>
    <row r="17368">
      <c r="B17368" s="4"/>
    </row>
    <row r="17369">
      <c r="B17369" s="4"/>
    </row>
    <row r="17370">
      <c r="B17370" s="4"/>
    </row>
    <row r="17371">
      <c r="B17371" s="4"/>
    </row>
    <row r="17372">
      <c r="B17372" s="4"/>
    </row>
    <row r="17373">
      <c r="B17373" s="4"/>
    </row>
    <row r="17374">
      <c r="B17374" s="4"/>
    </row>
    <row r="17375">
      <c r="B17375" s="4"/>
    </row>
    <row r="17376">
      <c r="B17376" s="4"/>
    </row>
    <row r="17377">
      <c r="B17377" s="4"/>
    </row>
    <row r="17378">
      <c r="B17378" s="4"/>
    </row>
    <row r="17379">
      <c r="B17379" s="4"/>
    </row>
    <row r="17380">
      <c r="B17380" s="4"/>
    </row>
    <row r="17381">
      <c r="B17381" s="4"/>
    </row>
    <row r="17382">
      <c r="B17382" s="4"/>
    </row>
    <row r="17383">
      <c r="B17383" s="4"/>
    </row>
    <row r="17384">
      <c r="B17384" s="4"/>
    </row>
    <row r="17385">
      <c r="B17385" s="4"/>
    </row>
    <row r="17386">
      <c r="B17386" s="4"/>
    </row>
    <row r="17387">
      <c r="B17387" s="4"/>
    </row>
    <row r="17388">
      <c r="B17388" s="4"/>
    </row>
    <row r="17389">
      <c r="B17389" s="4"/>
    </row>
    <row r="17390">
      <c r="B17390" s="4"/>
    </row>
    <row r="17391">
      <c r="B17391" s="4"/>
    </row>
    <row r="17392">
      <c r="B17392" s="4"/>
    </row>
    <row r="17393">
      <c r="B17393" s="4"/>
    </row>
    <row r="17394">
      <c r="B17394" s="4"/>
    </row>
    <row r="17395">
      <c r="B17395" s="4"/>
    </row>
    <row r="17396">
      <c r="B17396" s="4"/>
    </row>
    <row r="17397">
      <c r="B17397" s="4"/>
    </row>
    <row r="17398">
      <c r="B17398" s="4"/>
    </row>
    <row r="17399">
      <c r="B17399" s="4"/>
    </row>
    <row r="17400">
      <c r="B17400" s="4"/>
    </row>
    <row r="17401">
      <c r="B17401" s="4"/>
    </row>
    <row r="17402">
      <c r="B17402" s="4"/>
    </row>
    <row r="17403">
      <c r="B17403" s="4"/>
    </row>
    <row r="17404">
      <c r="B17404" s="4"/>
    </row>
    <row r="17405">
      <c r="B17405" s="4"/>
    </row>
    <row r="17406">
      <c r="B17406" s="4"/>
    </row>
    <row r="17407">
      <c r="B17407" s="4"/>
    </row>
    <row r="17408">
      <c r="B17408" s="4"/>
    </row>
    <row r="17409">
      <c r="B17409" s="4"/>
    </row>
    <row r="17410">
      <c r="B17410" s="4"/>
    </row>
    <row r="17411">
      <c r="B17411" s="4"/>
    </row>
    <row r="17412">
      <c r="B17412" s="4"/>
    </row>
    <row r="17413">
      <c r="B17413" s="4"/>
    </row>
    <row r="17414">
      <c r="B17414" s="4"/>
    </row>
    <row r="17415">
      <c r="B17415" s="4"/>
    </row>
    <row r="17416">
      <c r="B17416" s="4"/>
    </row>
    <row r="17417">
      <c r="B17417" s="4"/>
    </row>
    <row r="17418">
      <c r="B17418" s="4"/>
    </row>
    <row r="17419">
      <c r="B17419" s="4"/>
    </row>
    <row r="17420">
      <c r="B17420" s="4"/>
    </row>
    <row r="17421">
      <c r="B17421" s="4"/>
    </row>
    <row r="17422">
      <c r="B17422" s="4"/>
    </row>
    <row r="17423">
      <c r="B17423" s="4"/>
    </row>
    <row r="17424">
      <c r="B17424" s="4"/>
    </row>
    <row r="17425">
      <c r="B17425" s="4"/>
    </row>
    <row r="17426">
      <c r="B17426" s="4"/>
    </row>
    <row r="17427">
      <c r="B17427" s="4"/>
    </row>
    <row r="17428">
      <c r="B17428" s="4"/>
    </row>
    <row r="17429">
      <c r="B17429" s="4"/>
    </row>
    <row r="17430">
      <c r="B17430" s="4"/>
    </row>
    <row r="17431">
      <c r="B17431" s="4"/>
    </row>
    <row r="17432">
      <c r="B17432" s="4"/>
    </row>
    <row r="17433">
      <c r="B17433" s="4"/>
    </row>
    <row r="17434">
      <c r="B17434" s="4"/>
    </row>
    <row r="17435">
      <c r="B17435" s="4"/>
    </row>
    <row r="17436">
      <c r="B17436" s="4"/>
    </row>
    <row r="17437">
      <c r="B17437" s="4"/>
    </row>
    <row r="17438">
      <c r="B17438" s="4"/>
    </row>
    <row r="17439">
      <c r="B17439" s="4"/>
    </row>
    <row r="17440">
      <c r="B17440" s="4"/>
    </row>
    <row r="17441">
      <c r="B17441" s="4"/>
    </row>
    <row r="17442">
      <c r="B17442" s="4"/>
    </row>
    <row r="17443">
      <c r="B17443" s="4"/>
    </row>
    <row r="17444">
      <c r="B17444" s="4"/>
    </row>
    <row r="17445">
      <c r="B17445" s="4"/>
    </row>
    <row r="17446">
      <c r="B17446" s="4"/>
    </row>
    <row r="17447">
      <c r="B17447" s="4"/>
    </row>
    <row r="17448">
      <c r="B17448" s="4"/>
    </row>
    <row r="17449">
      <c r="B17449" s="4"/>
    </row>
    <row r="17450">
      <c r="B17450" s="4"/>
    </row>
    <row r="17451">
      <c r="B17451" s="4"/>
    </row>
    <row r="17452">
      <c r="B17452" s="4"/>
    </row>
    <row r="17453">
      <c r="B17453" s="4"/>
    </row>
    <row r="17454">
      <c r="B17454" s="4"/>
    </row>
    <row r="17455">
      <c r="B17455" s="4"/>
    </row>
    <row r="17456">
      <c r="B17456" s="4"/>
    </row>
    <row r="17457">
      <c r="B17457" s="4"/>
    </row>
    <row r="17458">
      <c r="B17458" s="4"/>
    </row>
    <row r="17459">
      <c r="B17459" s="4"/>
    </row>
    <row r="17460">
      <c r="B17460" s="4"/>
    </row>
    <row r="17461">
      <c r="B17461" s="4"/>
    </row>
    <row r="17462">
      <c r="B17462" s="4"/>
    </row>
    <row r="17463">
      <c r="B17463" s="4"/>
    </row>
    <row r="17464">
      <c r="B17464" s="4"/>
    </row>
    <row r="17465">
      <c r="B17465" s="4"/>
    </row>
    <row r="17466">
      <c r="B17466" s="4"/>
    </row>
    <row r="17467">
      <c r="B17467" s="4"/>
    </row>
    <row r="17468">
      <c r="B17468" s="4"/>
    </row>
    <row r="17469">
      <c r="B17469" s="4"/>
    </row>
    <row r="17470">
      <c r="B17470" s="4"/>
    </row>
    <row r="17471">
      <c r="B17471" s="4"/>
    </row>
    <row r="17472">
      <c r="B17472" s="4"/>
    </row>
    <row r="17473">
      <c r="B17473" s="4"/>
    </row>
    <row r="17474">
      <c r="B17474" s="4"/>
    </row>
    <row r="17475">
      <c r="B17475" s="4"/>
    </row>
    <row r="17476">
      <c r="B17476" s="4"/>
    </row>
    <row r="17477">
      <c r="B17477" s="4"/>
    </row>
    <row r="17478">
      <c r="B17478" s="4"/>
    </row>
    <row r="17479">
      <c r="B17479" s="4"/>
    </row>
    <row r="17480">
      <c r="B17480" s="4"/>
    </row>
    <row r="17481">
      <c r="B17481" s="4"/>
    </row>
    <row r="17482">
      <c r="B17482" s="4"/>
    </row>
    <row r="17483">
      <c r="B17483" s="4"/>
    </row>
    <row r="17484">
      <c r="B17484" s="4"/>
    </row>
    <row r="17485">
      <c r="B17485" s="4"/>
    </row>
    <row r="17486">
      <c r="B17486" s="4"/>
    </row>
    <row r="17487">
      <c r="B17487" s="4"/>
    </row>
    <row r="17488">
      <c r="B17488" s="4"/>
    </row>
    <row r="17489">
      <c r="B17489" s="4"/>
    </row>
    <row r="17490">
      <c r="B17490" s="4"/>
    </row>
    <row r="17491">
      <c r="B17491" s="4"/>
    </row>
    <row r="17492">
      <c r="B17492" s="4"/>
    </row>
    <row r="17493">
      <c r="B17493" s="4"/>
    </row>
    <row r="17494">
      <c r="B17494" s="4"/>
    </row>
    <row r="17495">
      <c r="B17495" s="4"/>
    </row>
    <row r="17496">
      <c r="B17496" s="4"/>
    </row>
    <row r="17497">
      <c r="B17497" s="4"/>
    </row>
    <row r="17498">
      <c r="B17498" s="4"/>
    </row>
    <row r="17499">
      <c r="B17499" s="4"/>
    </row>
    <row r="17500">
      <c r="B17500" s="4"/>
    </row>
    <row r="17501">
      <c r="B17501" s="4"/>
    </row>
    <row r="17502">
      <c r="B17502" s="4"/>
    </row>
    <row r="17503">
      <c r="B17503" s="4"/>
    </row>
    <row r="17504">
      <c r="B17504" s="4"/>
    </row>
    <row r="17505">
      <c r="B17505" s="4"/>
    </row>
    <row r="17506">
      <c r="B17506" s="4"/>
    </row>
    <row r="17507">
      <c r="B17507" s="4"/>
    </row>
    <row r="17508">
      <c r="B17508" s="4"/>
    </row>
    <row r="17509">
      <c r="B17509" s="4"/>
    </row>
    <row r="17510">
      <c r="B17510" s="4"/>
    </row>
    <row r="17511">
      <c r="B17511" s="4"/>
    </row>
    <row r="17512">
      <c r="B17512" s="4"/>
    </row>
    <row r="17513">
      <c r="B17513" s="4"/>
    </row>
    <row r="17514">
      <c r="B17514" s="4"/>
    </row>
    <row r="17515">
      <c r="B17515" s="4"/>
    </row>
    <row r="17516">
      <c r="B17516" s="4"/>
    </row>
    <row r="17517">
      <c r="B17517" s="4"/>
    </row>
    <row r="17518">
      <c r="B17518" s="4"/>
    </row>
    <row r="17519">
      <c r="B17519" s="4"/>
    </row>
    <row r="17520">
      <c r="B17520" s="4"/>
    </row>
    <row r="17521">
      <c r="B17521" s="4"/>
    </row>
    <row r="17522">
      <c r="B17522" s="4"/>
    </row>
    <row r="17523">
      <c r="B17523" s="4"/>
    </row>
    <row r="17524">
      <c r="B17524" s="4"/>
    </row>
    <row r="17525">
      <c r="B17525" s="4"/>
    </row>
    <row r="17526">
      <c r="B17526" s="4"/>
    </row>
    <row r="17527">
      <c r="B17527" s="4"/>
    </row>
    <row r="17528">
      <c r="B17528" s="4"/>
    </row>
    <row r="17529">
      <c r="B17529" s="4"/>
    </row>
    <row r="17530">
      <c r="B17530" s="4"/>
    </row>
    <row r="17531">
      <c r="B17531" s="4"/>
    </row>
    <row r="17532">
      <c r="B17532" s="4"/>
    </row>
    <row r="17533">
      <c r="B17533" s="4"/>
    </row>
    <row r="17534">
      <c r="B17534" s="4"/>
    </row>
    <row r="17535">
      <c r="B17535" s="4"/>
    </row>
    <row r="17536">
      <c r="B17536" s="4"/>
    </row>
    <row r="17537">
      <c r="B17537" s="4"/>
    </row>
    <row r="17538">
      <c r="B17538" s="4"/>
    </row>
    <row r="17539">
      <c r="B17539" s="4"/>
    </row>
    <row r="17540">
      <c r="B17540" s="4"/>
    </row>
    <row r="17541">
      <c r="B17541" s="4"/>
    </row>
    <row r="17542">
      <c r="B17542" s="4"/>
    </row>
    <row r="17543">
      <c r="B17543" s="4"/>
    </row>
    <row r="17544">
      <c r="B17544" s="4"/>
    </row>
    <row r="17545">
      <c r="B17545" s="4"/>
    </row>
    <row r="17546">
      <c r="B17546" s="4"/>
    </row>
    <row r="17547">
      <c r="B17547" s="4"/>
    </row>
    <row r="17548">
      <c r="B17548" s="4"/>
    </row>
    <row r="17549">
      <c r="B17549" s="4"/>
    </row>
    <row r="17550">
      <c r="B17550" s="4"/>
    </row>
    <row r="17551">
      <c r="B17551" s="4"/>
    </row>
    <row r="17552">
      <c r="B17552" s="4"/>
    </row>
    <row r="17553">
      <c r="B17553" s="4"/>
    </row>
    <row r="17554">
      <c r="B17554" s="4"/>
    </row>
    <row r="17555">
      <c r="B17555" s="4"/>
    </row>
    <row r="17556">
      <c r="B17556" s="4"/>
    </row>
    <row r="17557">
      <c r="B17557" s="4"/>
    </row>
    <row r="17558">
      <c r="B17558" s="4"/>
    </row>
    <row r="17559">
      <c r="B17559" s="4"/>
    </row>
    <row r="17560">
      <c r="B17560" s="4"/>
    </row>
    <row r="17561">
      <c r="B17561" s="4"/>
    </row>
    <row r="17562">
      <c r="B17562" s="4"/>
    </row>
    <row r="17563">
      <c r="B17563" s="4"/>
    </row>
    <row r="17564">
      <c r="B17564" s="4"/>
    </row>
    <row r="17565">
      <c r="B17565" s="4"/>
    </row>
    <row r="17566">
      <c r="B17566" s="4"/>
    </row>
    <row r="17567">
      <c r="B17567" s="4"/>
    </row>
    <row r="17568">
      <c r="B17568" s="4"/>
    </row>
    <row r="17569">
      <c r="B17569" s="4"/>
    </row>
    <row r="17570">
      <c r="B17570" s="4"/>
    </row>
    <row r="17571">
      <c r="B17571" s="4"/>
    </row>
    <row r="17572">
      <c r="B17572" s="4"/>
    </row>
    <row r="17573">
      <c r="B17573" s="4"/>
    </row>
    <row r="17574">
      <c r="B17574" s="4"/>
    </row>
    <row r="17575">
      <c r="B17575" s="4"/>
    </row>
    <row r="17576">
      <c r="B17576" s="4"/>
    </row>
    <row r="17577">
      <c r="B17577" s="4"/>
    </row>
    <row r="17578">
      <c r="B17578" s="4"/>
    </row>
    <row r="17579">
      <c r="B17579" s="4"/>
    </row>
    <row r="17580">
      <c r="B17580" s="4"/>
    </row>
    <row r="17581">
      <c r="B17581" s="4"/>
    </row>
    <row r="17582">
      <c r="B17582" s="4"/>
    </row>
    <row r="17583">
      <c r="B17583" s="4"/>
    </row>
    <row r="17584">
      <c r="B17584" s="4"/>
    </row>
    <row r="17585">
      <c r="B17585" s="4"/>
    </row>
    <row r="17586">
      <c r="B17586" s="4"/>
    </row>
    <row r="17587">
      <c r="B17587" s="4"/>
    </row>
    <row r="17588">
      <c r="B17588" s="4"/>
    </row>
    <row r="17589">
      <c r="B17589" s="4"/>
    </row>
    <row r="17590">
      <c r="B17590" s="4"/>
    </row>
    <row r="17591">
      <c r="B17591" s="4"/>
    </row>
    <row r="17592">
      <c r="B17592" s="4"/>
    </row>
    <row r="17593">
      <c r="B17593" s="4"/>
    </row>
    <row r="17594">
      <c r="B17594" s="4"/>
    </row>
    <row r="17595">
      <c r="B17595" s="4"/>
    </row>
    <row r="17596">
      <c r="B17596" s="4"/>
    </row>
    <row r="17597">
      <c r="B17597" s="4"/>
    </row>
    <row r="17598">
      <c r="B17598" s="4"/>
    </row>
    <row r="17599">
      <c r="B17599" s="4"/>
    </row>
    <row r="17600">
      <c r="B17600" s="4"/>
    </row>
    <row r="17601">
      <c r="B17601" s="4"/>
    </row>
    <row r="17602">
      <c r="B17602" s="4"/>
    </row>
    <row r="17603">
      <c r="B17603" s="4"/>
    </row>
    <row r="17604">
      <c r="B17604" s="4"/>
    </row>
    <row r="17605">
      <c r="B17605" s="4"/>
    </row>
    <row r="17606">
      <c r="B17606" s="4"/>
    </row>
    <row r="17607">
      <c r="B17607" s="4"/>
    </row>
    <row r="17608">
      <c r="B17608" s="4"/>
    </row>
    <row r="17609">
      <c r="B17609" s="4"/>
    </row>
    <row r="17610">
      <c r="B17610" s="4"/>
    </row>
    <row r="17611">
      <c r="B17611" s="4"/>
    </row>
    <row r="17612">
      <c r="B17612" s="4"/>
    </row>
    <row r="17613">
      <c r="B17613" s="4"/>
    </row>
    <row r="17614">
      <c r="B17614" s="4"/>
    </row>
    <row r="17615">
      <c r="B17615" s="4"/>
    </row>
    <row r="17616">
      <c r="B17616" s="4"/>
    </row>
    <row r="17617">
      <c r="B17617" s="4"/>
    </row>
    <row r="17618">
      <c r="B17618" s="4"/>
    </row>
    <row r="17619">
      <c r="B17619" s="4"/>
    </row>
    <row r="17620">
      <c r="B17620" s="4"/>
    </row>
    <row r="17621">
      <c r="B17621" s="4"/>
    </row>
    <row r="17622">
      <c r="B17622" s="4"/>
    </row>
    <row r="17623">
      <c r="B17623" s="4"/>
    </row>
    <row r="17624">
      <c r="B17624" s="4"/>
    </row>
    <row r="17625">
      <c r="B17625" s="4"/>
    </row>
    <row r="17626">
      <c r="B17626" s="4"/>
    </row>
    <row r="17627">
      <c r="B17627" s="4"/>
    </row>
    <row r="17628">
      <c r="B17628" s="4"/>
    </row>
    <row r="17629">
      <c r="B17629" s="4"/>
    </row>
    <row r="17630">
      <c r="B17630" s="4"/>
    </row>
    <row r="17631">
      <c r="B17631" s="4"/>
    </row>
    <row r="17632">
      <c r="B17632" s="4"/>
    </row>
    <row r="17633">
      <c r="B17633" s="4"/>
    </row>
    <row r="17634">
      <c r="B17634" s="4"/>
    </row>
    <row r="17635">
      <c r="B17635" s="4"/>
    </row>
    <row r="17636">
      <c r="B17636" s="4"/>
    </row>
    <row r="17637">
      <c r="B17637" s="4"/>
    </row>
    <row r="17638">
      <c r="B17638" s="4"/>
    </row>
    <row r="17639">
      <c r="B17639" s="4"/>
    </row>
    <row r="17640">
      <c r="B17640" s="4"/>
    </row>
    <row r="17641">
      <c r="B17641" s="4"/>
    </row>
    <row r="17642">
      <c r="B17642" s="4"/>
    </row>
    <row r="17643">
      <c r="B17643" s="4"/>
    </row>
    <row r="17644">
      <c r="B17644" s="4"/>
    </row>
    <row r="17645">
      <c r="B17645" s="4"/>
    </row>
    <row r="17646">
      <c r="B17646" s="4"/>
    </row>
    <row r="17647">
      <c r="B17647" s="4"/>
    </row>
    <row r="17648">
      <c r="B17648" s="4"/>
    </row>
    <row r="17649">
      <c r="B17649" s="4"/>
    </row>
    <row r="17650">
      <c r="B17650" s="4"/>
    </row>
    <row r="17651">
      <c r="B17651" s="4"/>
    </row>
    <row r="17652">
      <c r="B17652" s="4"/>
    </row>
    <row r="17653">
      <c r="B17653" s="4"/>
    </row>
    <row r="17654">
      <c r="B17654" s="4"/>
    </row>
    <row r="17655">
      <c r="B17655" s="4"/>
    </row>
    <row r="17656">
      <c r="B17656" s="4"/>
    </row>
    <row r="17657">
      <c r="B17657" s="4"/>
    </row>
    <row r="17658">
      <c r="B17658" s="4"/>
    </row>
    <row r="17659">
      <c r="B17659" s="4"/>
    </row>
    <row r="17660">
      <c r="B17660" s="4"/>
    </row>
    <row r="17661">
      <c r="B17661" s="4"/>
    </row>
    <row r="17662">
      <c r="B17662" s="4"/>
    </row>
    <row r="17663">
      <c r="B17663" s="4"/>
    </row>
    <row r="17664">
      <c r="B17664" s="4"/>
    </row>
    <row r="17665">
      <c r="B17665" s="4"/>
    </row>
    <row r="17666">
      <c r="B17666" s="4"/>
    </row>
    <row r="17667">
      <c r="B17667" s="4"/>
    </row>
    <row r="17668">
      <c r="B17668" s="4"/>
    </row>
    <row r="17669">
      <c r="B17669" s="4"/>
    </row>
    <row r="17670">
      <c r="B17670" s="4"/>
    </row>
    <row r="17671">
      <c r="B17671" s="4"/>
    </row>
    <row r="17672">
      <c r="B17672" s="4"/>
    </row>
    <row r="17673">
      <c r="B17673" s="4"/>
    </row>
    <row r="17674">
      <c r="B17674" s="4"/>
    </row>
    <row r="17675">
      <c r="B17675" s="4"/>
    </row>
    <row r="17676">
      <c r="B17676" s="4"/>
    </row>
    <row r="17677">
      <c r="B17677" s="4"/>
    </row>
    <row r="17678">
      <c r="B17678" s="4"/>
    </row>
    <row r="17679">
      <c r="B17679" s="4"/>
    </row>
    <row r="17680">
      <c r="B17680" s="4"/>
    </row>
    <row r="17681">
      <c r="B17681" s="4"/>
    </row>
    <row r="17682">
      <c r="B17682" s="4"/>
    </row>
    <row r="17683">
      <c r="B17683" s="4"/>
    </row>
    <row r="17684">
      <c r="B17684" s="4"/>
    </row>
    <row r="17685">
      <c r="B17685" s="4"/>
    </row>
    <row r="17686">
      <c r="B17686" s="4"/>
    </row>
    <row r="17687">
      <c r="B17687" s="4"/>
    </row>
    <row r="17688">
      <c r="B17688" s="4"/>
    </row>
    <row r="17689">
      <c r="B17689" s="4"/>
    </row>
    <row r="17690">
      <c r="B17690" s="4"/>
    </row>
    <row r="17691">
      <c r="B17691" s="4"/>
    </row>
    <row r="17692">
      <c r="B17692" s="4"/>
    </row>
    <row r="17693">
      <c r="B17693" s="4"/>
    </row>
    <row r="17694">
      <c r="B17694" s="4"/>
    </row>
    <row r="17695">
      <c r="B17695" s="4"/>
    </row>
    <row r="17696">
      <c r="B17696" s="4"/>
    </row>
    <row r="17697">
      <c r="B17697" s="4"/>
    </row>
    <row r="17698">
      <c r="B17698" s="4"/>
    </row>
    <row r="17699">
      <c r="B17699" s="4"/>
    </row>
    <row r="17700">
      <c r="B17700" s="4"/>
    </row>
    <row r="17701">
      <c r="B17701" s="4"/>
    </row>
    <row r="17702">
      <c r="B17702" s="4"/>
    </row>
    <row r="17703">
      <c r="B17703" s="4"/>
    </row>
    <row r="17704">
      <c r="B17704" s="4"/>
    </row>
    <row r="17705">
      <c r="B17705" s="4"/>
    </row>
    <row r="17706">
      <c r="B17706" s="4"/>
    </row>
    <row r="17707">
      <c r="B17707" s="4"/>
    </row>
    <row r="17708">
      <c r="B17708" s="4"/>
    </row>
    <row r="17709">
      <c r="B17709" s="4"/>
    </row>
    <row r="17710">
      <c r="B17710" s="4"/>
    </row>
    <row r="17711">
      <c r="B17711" s="4"/>
    </row>
    <row r="17712">
      <c r="B17712" s="4"/>
    </row>
    <row r="17713">
      <c r="B17713" s="4"/>
    </row>
    <row r="17714">
      <c r="B17714" s="4"/>
    </row>
    <row r="17715">
      <c r="B17715" s="4"/>
    </row>
    <row r="17716">
      <c r="B17716" s="4"/>
    </row>
    <row r="17717">
      <c r="B17717" s="4"/>
    </row>
    <row r="17718">
      <c r="B17718" s="4"/>
    </row>
    <row r="17719">
      <c r="B17719" s="4"/>
    </row>
    <row r="17720">
      <c r="B17720" s="4"/>
    </row>
    <row r="17721">
      <c r="B17721" s="4"/>
    </row>
    <row r="17722">
      <c r="B17722" s="4"/>
    </row>
    <row r="17723">
      <c r="B17723" s="4"/>
    </row>
    <row r="17724">
      <c r="B17724" s="4"/>
    </row>
    <row r="17725">
      <c r="B17725" s="4"/>
    </row>
    <row r="17726">
      <c r="B17726" s="4"/>
    </row>
    <row r="17727">
      <c r="B17727" s="4"/>
    </row>
    <row r="17728">
      <c r="B17728" s="4"/>
    </row>
    <row r="17729">
      <c r="B17729" s="4"/>
    </row>
    <row r="17730">
      <c r="B17730" s="4"/>
    </row>
    <row r="17731">
      <c r="B17731" s="4"/>
    </row>
    <row r="17732">
      <c r="B17732" s="4"/>
    </row>
    <row r="17733">
      <c r="B17733" s="4"/>
    </row>
    <row r="17734">
      <c r="B17734" s="4"/>
    </row>
    <row r="17735">
      <c r="B17735" s="4"/>
    </row>
    <row r="17736">
      <c r="B17736" s="4"/>
    </row>
    <row r="17737">
      <c r="B17737" s="4"/>
    </row>
    <row r="17738">
      <c r="B17738" s="4"/>
    </row>
    <row r="17739">
      <c r="B17739" s="4"/>
    </row>
    <row r="17740">
      <c r="B17740" s="4"/>
    </row>
    <row r="17741">
      <c r="B17741" s="4"/>
    </row>
    <row r="17742">
      <c r="B17742" s="4"/>
    </row>
    <row r="17743">
      <c r="B17743" s="4"/>
    </row>
    <row r="17744">
      <c r="B17744" s="4"/>
    </row>
    <row r="17745">
      <c r="B17745" s="4"/>
    </row>
    <row r="17746">
      <c r="B17746" s="4"/>
    </row>
    <row r="17747">
      <c r="B17747" s="4"/>
    </row>
    <row r="17748">
      <c r="B17748" s="4"/>
    </row>
    <row r="17749">
      <c r="B17749" s="4"/>
    </row>
    <row r="17750">
      <c r="B17750" s="4"/>
    </row>
    <row r="17751">
      <c r="B17751" s="4"/>
    </row>
    <row r="17752">
      <c r="B17752" s="4"/>
    </row>
    <row r="17753">
      <c r="B17753" s="4"/>
    </row>
    <row r="17754">
      <c r="B17754" s="4"/>
    </row>
    <row r="17755">
      <c r="B17755" s="4"/>
    </row>
    <row r="17756">
      <c r="B17756" s="4"/>
    </row>
    <row r="17757">
      <c r="B17757" s="4"/>
    </row>
    <row r="17758">
      <c r="B17758" s="4"/>
    </row>
    <row r="17759">
      <c r="B17759" s="4"/>
    </row>
    <row r="17760">
      <c r="B17760" s="4"/>
    </row>
    <row r="17761">
      <c r="B17761" s="4"/>
    </row>
    <row r="17762">
      <c r="B17762" s="4"/>
    </row>
    <row r="17763">
      <c r="B17763" s="4"/>
    </row>
    <row r="17764">
      <c r="B17764" s="4"/>
    </row>
    <row r="17765">
      <c r="B17765" s="4"/>
    </row>
    <row r="17766">
      <c r="B17766" s="4"/>
    </row>
    <row r="17767">
      <c r="B17767" s="4"/>
    </row>
    <row r="17768">
      <c r="B17768" s="4"/>
    </row>
    <row r="17769">
      <c r="B17769" s="4"/>
    </row>
    <row r="17770">
      <c r="B17770" s="4"/>
    </row>
    <row r="17771">
      <c r="B17771" s="4"/>
    </row>
    <row r="17772">
      <c r="B17772" s="4"/>
    </row>
    <row r="17773">
      <c r="B17773" s="4"/>
    </row>
    <row r="17774">
      <c r="B17774" s="4"/>
    </row>
    <row r="17775">
      <c r="B17775" s="4"/>
    </row>
    <row r="17776">
      <c r="B17776" s="4"/>
    </row>
    <row r="17777">
      <c r="B17777" s="4"/>
    </row>
    <row r="17778">
      <c r="B17778" s="4"/>
    </row>
    <row r="17779">
      <c r="B17779" s="4"/>
    </row>
    <row r="17780">
      <c r="B17780" s="4"/>
    </row>
    <row r="17781">
      <c r="B17781" s="4"/>
    </row>
    <row r="17782">
      <c r="B17782" s="4"/>
    </row>
    <row r="17783">
      <c r="B17783" s="4"/>
    </row>
    <row r="17784">
      <c r="B17784" s="4"/>
    </row>
    <row r="17785">
      <c r="B17785" s="4"/>
    </row>
    <row r="17786">
      <c r="B17786" s="4"/>
    </row>
    <row r="17787">
      <c r="B17787" s="4"/>
    </row>
    <row r="17788">
      <c r="B17788" s="4"/>
    </row>
    <row r="17789">
      <c r="B17789" s="4"/>
    </row>
    <row r="17790">
      <c r="B17790" s="4"/>
    </row>
    <row r="17791">
      <c r="B17791" s="4"/>
    </row>
    <row r="17792">
      <c r="B17792" s="4"/>
    </row>
    <row r="17793">
      <c r="B17793" s="4"/>
    </row>
    <row r="17794">
      <c r="B17794" s="4"/>
    </row>
    <row r="17795">
      <c r="B17795" s="4"/>
    </row>
    <row r="17796">
      <c r="B17796" s="4"/>
    </row>
    <row r="17797">
      <c r="B17797" s="4"/>
    </row>
    <row r="17798">
      <c r="B17798" s="4"/>
    </row>
    <row r="17799">
      <c r="B17799" s="4"/>
    </row>
    <row r="17800">
      <c r="B17800" s="4"/>
    </row>
    <row r="17801">
      <c r="B17801" s="4"/>
    </row>
    <row r="17802">
      <c r="B17802" s="4"/>
    </row>
    <row r="17803">
      <c r="B17803" s="4"/>
    </row>
    <row r="17804">
      <c r="B17804" s="4"/>
    </row>
    <row r="17805">
      <c r="B17805" s="4"/>
    </row>
    <row r="17806">
      <c r="B17806" s="4"/>
    </row>
    <row r="17807">
      <c r="B17807" s="4"/>
    </row>
    <row r="17808">
      <c r="B17808" s="4"/>
    </row>
    <row r="17809">
      <c r="B17809" s="4"/>
    </row>
    <row r="17810">
      <c r="B17810" s="4"/>
    </row>
    <row r="17811">
      <c r="B17811" s="4"/>
    </row>
    <row r="17812">
      <c r="B17812" s="4"/>
    </row>
    <row r="17813">
      <c r="B17813" s="4"/>
    </row>
    <row r="17814">
      <c r="B17814" s="4"/>
    </row>
    <row r="17815">
      <c r="B17815" s="4"/>
    </row>
    <row r="17816">
      <c r="B17816" s="4"/>
    </row>
    <row r="17817">
      <c r="B17817" s="4"/>
    </row>
    <row r="17818">
      <c r="B17818" s="4"/>
    </row>
    <row r="17819">
      <c r="B17819" s="4"/>
    </row>
    <row r="17820">
      <c r="B17820" s="4"/>
    </row>
    <row r="17821">
      <c r="B17821" s="4"/>
    </row>
    <row r="17822">
      <c r="B17822" s="4"/>
    </row>
    <row r="17823">
      <c r="B17823" s="4"/>
    </row>
    <row r="17824">
      <c r="B17824" s="4"/>
    </row>
    <row r="17825">
      <c r="B17825" s="4"/>
    </row>
    <row r="17826">
      <c r="B17826" s="4"/>
    </row>
    <row r="17827">
      <c r="B17827" s="4"/>
    </row>
    <row r="17828">
      <c r="B17828" s="4"/>
    </row>
    <row r="17829">
      <c r="B17829" s="4"/>
    </row>
    <row r="17830">
      <c r="B17830" s="4"/>
    </row>
    <row r="17831">
      <c r="B17831" s="4"/>
    </row>
    <row r="17832">
      <c r="B17832" s="4"/>
    </row>
    <row r="17833">
      <c r="B17833" s="4"/>
    </row>
    <row r="17834">
      <c r="B17834" s="4"/>
    </row>
    <row r="17835">
      <c r="B17835" s="4"/>
    </row>
    <row r="17836">
      <c r="B17836" s="4"/>
    </row>
    <row r="17837">
      <c r="B17837" s="4"/>
    </row>
    <row r="17838">
      <c r="B17838" s="4"/>
    </row>
    <row r="17839">
      <c r="B17839" s="4"/>
    </row>
    <row r="17840">
      <c r="B17840" s="4"/>
    </row>
    <row r="17841">
      <c r="B17841" s="4"/>
    </row>
    <row r="17842">
      <c r="B17842" s="4"/>
    </row>
    <row r="17843">
      <c r="B17843" s="4"/>
    </row>
    <row r="17844">
      <c r="B17844" s="4"/>
    </row>
    <row r="17845">
      <c r="B17845" s="4"/>
    </row>
    <row r="17846">
      <c r="B17846" s="4"/>
    </row>
    <row r="17847">
      <c r="B17847" s="4"/>
    </row>
    <row r="17848">
      <c r="B17848" s="4"/>
    </row>
    <row r="17849">
      <c r="B17849" s="4"/>
    </row>
    <row r="17850">
      <c r="B17850" s="4"/>
    </row>
    <row r="17851">
      <c r="B17851" s="4"/>
    </row>
    <row r="17852">
      <c r="B17852" s="4"/>
    </row>
    <row r="17853">
      <c r="B17853" s="4"/>
    </row>
    <row r="17854">
      <c r="B17854" s="4"/>
    </row>
    <row r="17855">
      <c r="B17855" s="4"/>
    </row>
    <row r="17856">
      <c r="B17856" s="4"/>
    </row>
    <row r="17857">
      <c r="B17857" s="4"/>
    </row>
    <row r="17858">
      <c r="B17858" s="4"/>
    </row>
    <row r="17859">
      <c r="B17859" s="4"/>
    </row>
    <row r="17860">
      <c r="B17860" s="4"/>
    </row>
    <row r="17861">
      <c r="B17861" s="4"/>
    </row>
    <row r="17862">
      <c r="B17862" s="4"/>
    </row>
    <row r="17863">
      <c r="B17863" s="4"/>
    </row>
    <row r="17864">
      <c r="B17864" s="4"/>
    </row>
    <row r="17865">
      <c r="B17865" s="4"/>
    </row>
    <row r="17866">
      <c r="B17866" s="4"/>
    </row>
    <row r="17867">
      <c r="B17867" s="4"/>
    </row>
    <row r="17868">
      <c r="B17868" s="4"/>
    </row>
    <row r="17869">
      <c r="B17869" s="4"/>
    </row>
    <row r="17870">
      <c r="B17870" s="4"/>
    </row>
    <row r="17871">
      <c r="B17871" s="4"/>
    </row>
    <row r="17872">
      <c r="B17872" s="4"/>
    </row>
    <row r="17873">
      <c r="B17873" s="4"/>
    </row>
    <row r="17874">
      <c r="B17874" s="4"/>
    </row>
    <row r="17875">
      <c r="B17875" s="4"/>
    </row>
    <row r="17876">
      <c r="B17876" s="4"/>
    </row>
    <row r="17877">
      <c r="B17877" s="4"/>
    </row>
    <row r="17878">
      <c r="B17878" s="4"/>
    </row>
    <row r="17879">
      <c r="B17879" s="4"/>
    </row>
    <row r="17880">
      <c r="B17880" s="4"/>
    </row>
    <row r="17881">
      <c r="B17881" s="4"/>
    </row>
    <row r="17882">
      <c r="B17882" s="4"/>
    </row>
    <row r="17883">
      <c r="B17883" s="4"/>
    </row>
    <row r="17884">
      <c r="B17884" s="4"/>
    </row>
    <row r="17885">
      <c r="B17885" s="4"/>
    </row>
    <row r="17886">
      <c r="B17886" s="4"/>
    </row>
    <row r="17887">
      <c r="B17887" s="4"/>
    </row>
    <row r="17888">
      <c r="B17888" s="4"/>
    </row>
    <row r="17889">
      <c r="B17889" s="4"/>
    </row>
    <row r="17890">
      <c r="B17890" s="4"/>
    </row>
    <row r="17891">
      <c r="B17891" s="4"/>
    </row>
    <row r="17892">
      <c r="B17892" s="4"/>
    </row>
    <row r="17893">
      <c r="B17893" s="4"/>
    </row>
    <row r="17894">
      <c r="B17894" s="4"/>
    </row>
    <row r="17895">
      <c r="B17895" s="4"/>
    </row>
    <row r="17896">
      <c r="B17896" s="4"/>
    </row>
    <row r="17897">
      <c r="B17897" s="4"/>
    </row>
    <row r="17898">
      <c r="B17898" s="4"/>
    </row>
    <row r="17899">
      <c r="B17899" s="4"/>
    </row>
    <row r="17900">
      <c r="B17900" s="4"/>
    </row>
    <row r="17901">
      <c r="B17901" s="4"/>
    </row>
    <row r="17902">
      <c r="B17902" s="4"/>
    </row>
    <row r="17903">
      <c r="B17903" s="4"/>
    </row>
    <row r="17904">
      <c r="B17904" s="4"/>
    </row>
    <row r="17905">
      <c r="B17905" s="4"/>
    </row>
    <row r="17906">
      <c r="B17906" s="4"/>
    </row>
    <row r="17907">
      <c r="B17907" s="4"/>
    </row>
    <row r="17908">
      <c r="B17908" s="4"/>
    </row>
    <row r="17909">
      <c r="B17909" s="4"/>
    </row>
    <row r="17910">
      <c r="B17910" s="4"/>
    </row>
    <row r="17911">
      <c r="B17911" s="4"/>
    </row>
    <row r="17912">
      <c r="B17912" s="4"/>
    </row>
    <row r="17913">
      <c r="B17913" s="4"/>
    </row>
    <row r="17914">
      <c r="B17914" s="4"/>
    </row>
    <row r="17915">
      <c r="B17915" s="4"/>
    </row>
    <row r="17916">
      <c r="B17916" s="4"/>
    </row>
    <row r="17917">
      <c r="B17917" s="4"/>
    </row>
    <row r="17918">
      <c r="B17918" s="4"/>
    </row>
    <row r="17919">
      <c r="B17919" s="4"/>
    </row>
    <row r="17920">
      <c r="B17920" s="4"/>
    </row>
    <row r="17921">
      <c r="B17921" s="4"/>
    </row>
    <row r="17922">
      <c r="B17922" s="4"/>
    </row>
    <row r="17923">
      <c r="B17923" s="4"/>
    </row>
    <row r="17924">
      <c r="B17924" s="4"/>
    </row>
    <row r="17925">
      <c r="B17925" s="4"/>
    </row>
    <row r="17926">
      <c r="B17926" s="4"/>
    </row>
    <row r="17927">
      <c r="B17927" s="4"/>
    </row>
    <row r="17928">
      <c r="B17928" s="4"/>
    </row>
    <row r="17929">
      <c r="B17929" s="4"/>
    </row>
    <row r="17930">
      <c r="B17930" s="4"/>
    </row>
    <row r="17931">
      <c r="B17931" s="4"/>
    </row>
    <row r="17932">
      <c r="B17932" s="4"/>
    </row>
    <row r="17933">
      <c r="B17933" s="4"/>
    </row>
    <row r="17934">
      <c r="B17934" s="4"/>
    </row>
    <row r="17935">
      <c r="B17935" s="4"/>
    </row>
    <row r="17936">
      <c r="B17936" s="4"/>
    </row>
    <row r="17937">
      <c r="B17937" s="4"/>
    </row>
    <row r="17938">
      <c r="B17938" s="4"/>
    </row>
    <row r="17939">
      <c r="B17939" s="4"/>
    </row>
    <row r="17940">
      <c r="B17940" s="4"/>
    </row>
    <row r="17941">
      <c r="B17941" s="4"/>
    </row>
    <row r="17942">
      <c r="B17942" s="4"/>
    </row>
    <row r="17943">
      <c r="B17943" s="4"/>
    </row>
    <row r="17944">
      <c r="B17944" s="4"/>
    </row>
    <row r="17945">
      <c r="B17945" s="4"/>
    </row>
    <row r="17946">
      <c r="B17946" s="4"/>
    </row>
    <row r="17947">
      <c r="B17947" s="4"/>
    </row>
    <row r="17948">
      <c r="B17948" s="4"/>
    </row>
    <row r="17949">
      <c r="B17949" s="4"/>
    </row>
    <row r="17950">
      <c r="B17950" s="4"/>
    </row>
    <row r="17951">
      <c r="B17951" s="4"/>
    </row>
    <row r="17952">
      <c r="B17952" s="4"/>
    </row>
    <row r="17953">
      <c r="B17953" s="4"/>
    </row>
    <row r="17954">
      <c r="B17954" s="4"/>
    </row>
    <row r="17955">
      <c r="B17955" s="4"/>
    </row>
    <row r="17956">
      <c r="B17956" s="4"/>
    </row>
    <row r="17957">
      <c r="B17957" s="4"/>
    </row>
    <row r="17958">
      <c r="B17958" s="4"/>
    </row>
    <row r="17959">
      <c r="B17959" s="4"/>
    </row>
    <row r="17960">
      <c r="B17960" s="4"/>
    </row>
    <row r="17961">
      <c r="B17961" s="4"/>
    </row>
    <row r="17962">
      <c r="B17962" s="4"/>
    </row>
    <row r="17963">
      <c r="B17963" s="4"/>
    </row>
    <row r="17964">
      <c r="B17964" s="4"/>
    </row>
    <row r="17965">
      <c r="B17965" s="4"/>
    </row>
    <row r="17966">
      <c r="B17966" s="4"/>
    </row>
    <row r="17967">
      <c r="B17967" s="4"/>
    </row>
    <row r="17968">
      <c r="B17968" s="4"/>
    </row>
    <row r="17969">
      <c r="B17969" s="4"/>
    </row>
    <row r="17970">
      <c r="B17970" s="4"/>
    </row>
    <row r="17971">
      <c r="B17971" s="4"/>
    </row>
    <row r="17972">
      <c r="B17972" s="4"/>
    </row>
    <row r="17973">
      <c r="B17973" s="4"/>
    </row>
    <row r="17974">
      <c r="B17974" s="4"/>
    </row>
    <row r="17975">
      <c r="B17975" s="4"/>
    </row>
    <row r="17976">
      <c r="B17976" s="4"/>
    </row>
    <row r="17977">
      <c r="B17977" s="4"/>
    </row>
    <row r="17978">
      <c r="B17978" s="4"/>
    </row>
    <row r="17979">
      <c r="B17979" s="4"/>
    </row>
    <row r="17980">
      <c r="B17980" s="4"/>
    </row>
    <row r="17981">
      <c r="B17981" s="4"/>
    </row>
    <row r="17982">
      <c r="B17982" s="4"/>
    </row>
    <row r="17983">
      <c r="B17983" s="4"/>
    </row>
    <row r="17984">
      <c r="B17984" s="4"/>
    </row>
    <row r="17985">
      <c r="B17985" s="4"/>
    </row>
    <row r="17986">
      <c r="B17986" s="4"/>
    </row>
    <row r="17987">
      <c r="B17987" s="4"/>
    </row>
    <row r="17988">
      <c r="B17988" s="4"/>
    </row>
    <row r="17989">
      <c r="B17989" s="4"/>
    </row>
    <row r="17990">
      <c r="B17990" s="4"/>
    </row>
    <row r="17991">
      <c r="B17991" s="4"/>
    </row>
    <row r="17992">
      <c r="B17992" s="4"/>
    </row>
    <row r="17993">
      <c r="B17993" s="4"/>
    </row>
    <row r="17994">
      <c r="B17994" s="4"/>
    </row>
    <row r="17995">
      <c r="B17995" s="4"/>
    </row>
    <row r="17996">
      <c r="B17996" s="4"/>
    </row>
    <row r="17997">
      <c r="B17997" s="4"/>
    </row>
    <row r="17998">
      <c r="B17998" s="4"/>
    </row>
    <row r="17999">
      <c r="B17999" s="4"/>
    </row>
    <row r="18000">
      <c r="B18000" s="4"/>
    </row>
    <row r="18001">
      <c r="B18001" s="4"/>
    </row>
    <row r="18002">
      <c r="B18002" s="4"/>
    </row>
    <row r="18003">
      <c r="B18003" s="4"/>
    </row>
    <row r="18004">
      <c r="B18004" s="4"/>
    </row>
    <row r="18005">
      <c r="B18005" s="4"/>
    </row>
    <row r="18006">
      <c r="B18006" s="4"/>
    </row>
    <row r="18007">
      <c r="B18007" s="4"/>
    </row>
    <row r="18008">
      <c r="B18008" s="4"/>
    </row>
    <row r="18009">
      <c r="B18009" s="4"/>
    </row>
    <row r="18010">
      <c r="B18010" s="4"/>
    </row>
    <row r="18011">
      <c r="B18011" s="4"/>
    </row>
    <row r="18012">
      <c r="B18012" s="4"/>
    </row>
    <row r="18013">
      <c r="B18013" s="4"/>
    </row>
    <row r="18014">
      <c r="B18014" s="4"/>
    </row>
    <row r="18015">
      <c r="B18015" s="4"/>
    </row>
    <row r="18016">
      <c r="B18016" s="4"/>
    </row>
    <row r="18017">
      <c r="B18017" s="4"/>
    </row>
    <row r="18018">
      <c r="B18018" s="4"/>
    </row>
    <row r="18019">
      <c r="B18019" s="4"/>
    </row>
    <row r="18020">
      <c r="B18020" s="4"/>
    </row>
    <row r="18021">
      <c r="B18021" s="4"/>
    </row>
    <row r="18022">
      <c r="B18022" s="4"/>
    </row>
    <row r="18023">
      <c r="B18023" s="4"/>
    </row>
    <row r="18024">
      <c r="B18024" s="4"/>
    </row>
    <row r="18025">
      <c r="B18025" s="4"/>
    </row>
    <row r="18026">
      <c r="B18026" s="4"/>
    </row>
    <row r="18027">
      <c r="B18027" s="4"/>
    </row>
    <row r="18028">
      <c r="B18028" s="4"/>
    </row>
    <row r="18029">
      <c r="B18029" s="4"/>
    </row>
    <row r="18030">
      <c r="B18030" s="4"/>
    </row>
    <row r="18031">
      <c r="B18031" s="4"/>
    </row>
    <row r="18032">
      <c r="B18032" s="4"/>
    </row>
    <row r="18033">
      <c r="B18033" s="4"/>
    </row>
    <row r="18034">
      <c r="B18034" s="4"/>
    </row>
    <row r="18035">
      <c r="B18035" s="4"/>
    </row>
    <row r="18036">
      <c r="B18036" s="4"/>
    </row>
    <row r="18037">
      <c r="B18037" s="4"/>
    </row>
    <row r="18038">
      <c r="B18038" s="4"/>
    </row>
    <row r="18039">
      <c r="B18039" s="4"/>
    </row>
    <row r="18040">
      <c r="B18040" s="4"/>
    </row>
    <row r="18041">
      <c r="B18041" s="4"/>
    </row>
    <row r="18042">
      <c r="B18042" s="4"/>
    </row>
    <row r="18043">
      <c r="B18043" s="4"/>
    </row>
    <row r="18044">
      <c r="B18044" s="4"/>
    </row>
    <row r="18045">
      <c r="B18045" s="4"/>
    </row>
    <row r="18046">
      <c r="B18046" s="4"/>
    </row>
    <row r="18047">
      <c r="B18047" s="4"/>
    </row>
    <row r="18048">
      <c r="B18048" s="4"/>
    </row>
    <row r="18049">
      <c r="B18049" s="4"/>
    </row>
    <row r="18050">
      <c r="B18050" s="4"/>
    </row>
    <row r="18051">
      <c r="B18051" s="4"/>
    </row>
    <row r="18052">
      <c r="B18052" s="4"/>
    </row>
    <row r="18053">
      <c r="B18053" s="4"/>
    </row>
    <row r="18054">
      <c r="B18054" s="4"/>
    </row>
    <row r="18055">
      <c r="B18055" s="4"/>
    </row>
    <row r="18056">
      <c r="B18056" s="4"/>
    </row>
    <row r="18057">
      <c r="B18057" s="4"/>
    </row>
    <row r="18058">
      <c r="B18058" s="4"/>
    </row>
    <row r="18059">
      <c r="B18059" s="4"/>
    </row>
    <row r="18060">
      <c r="B18060" s="4"/>
    </row>
    <row r="18061">
      <c r="B18061" s="4"/>
    </row>
    <row r="18062">
      <c r="B18062" s="4"/>
    </row>
    <row r="18063">
      <c r="B18063" s="4"/>
    </row>
    <row r="18064">
      <c r="B18064" s="4"/>
    </row>
    <row r="18065">
      <c r="B18065" s="4"/>
    </row>
    <row r="18066">
      <c r="B18066" s="4"/>
    </row>
    <row r="18067">
      <c r="B18067" s="4"/>
    </row>
    <row r="18068">
      <c r="B18068" s="4"/>
    </row>
    <row r="18069">
      <c r="B18069" s="4"/>
    </row>
    <row r="18070">
      <c r="B18070" s="4"/>
    </row>
    <row r="18071">
      <c r="B18071" s="4"/>
    </row>
    <row r="18072">
      <c r="B18072" s="4"/>
    </row>
    <row r="18073">
      <c r="B18073" s="4"/>
    </row>
    <row r="18074">
      <c r="B18074" s="4"/>
    </row>
    <row r="18075">
      <c r="B18075" s="4"/>
    </row>
    <row r="18076">
      <c r="B18076" s="4"/>
    </row>
    <row r="18077">
      <c r="B18077" s="4"/>
    </row>
    <row r="18078">
      <c r="B18078" s="4"/>
    </row>
    <row r="18079">
      <c r="B18079" s="4"/>
    </row>
    <row r="18080">
      <c r="B18080" s="4"/>
    </row>
    <row r="18081">
      <c r="B18081" s="4"/>
    </row>
    <row r="18082">
      <c r="B18082" s="4"/>
    </row>
    <row r="18083">
      <c r="B18083" s="4"/>
    </row>
    <row r="18084">
      <c r="B18084" s="4"/>
    </row>
    <row r="18085">
      <c r="B18085" s="4"/>
    </row>
    <row r="18086">
      <c r="B18086" s="4"/>
    </row>
    <row r="18087">
      <c r="B18087" s="4"/>
    </row>
    <row r="18088">
      <c r="B18088" s="4"/>
    </row>
    <row r="18089">
      <c r="B18089" s="4"/>
    </row>
    <row r="18090">
      <c r="B18090" s="4"/>
    </row>
    <row r="18091">
      <c r="B18091" s="4"/>
    </row>
    <row r="18092">
      <c r="B18092" s="4"/>
    </row>
    <row r="18093">
      <c r="B18093" s="4"/>
    </row>
    <row r="18094">
      <c r="B18094" s="4"/>
    </row>
    <row r="18095">
      <c r="B18095" s="4"/>
    </row>
    <row r="18096">
      <c r="B18096" s="4"/>
    </row>
    <row r="18097">
      <c r="B18097" s="4"/>
    </row>
    <row r="18098">
      <c r="B18098" s="4"/>
    </row>
    <row r="18099">
      <c r="B18099" s="4"/>
    </row>
    <row r="18100">
      <c r="B18100" s="4"/>
    </row>
    <row r="18101">
      <c r="B18101" s="4"/>
    </row>
    <row r="18102">
      <c r="B18102" s="4"/>
    </row>
    <row r="18103">
      <c r="B18103" s="4"/>
    </row>
    <row r="18104">
      <c r="B18104" s="4"/>
    </row>
    <row r="18105">
      <c r="B18105" s="4"/>
    </row>
    <row r="18106">
      <c r="B18106" s="4"/>
    </row>
    <row r="18107">
      <c r="B18107" s="4"/>
    </row>
    <row r="18108">
      <c r="B18108" s="4"/>
    </row>
    <row r="18109">
      <c r="B18109" s="4"/>
    </row>
    <row r="18110">
      <c r="B18110" s="4"/>
    </row>
    <row r="18111">
      <c r="B18111" s="4"/>
    </row>
    <row r="18112">
      <c r="B18112" s="4"/>
    </row>
    <row r="18113">
      <c r="B18113" s="4"/>
    </row>
    <row r="18114">
      <c r="B18114" s="4"/>
    </row>
    <row r="18115">
      <c r="B18115" s="4"/>
    </row>
    <row r="18116">
      <c r="B18116" s="4"/>
    </row>
    <row r="18117">
      <c r="B18117" s="4"/>
    </row>
    <row r="18118">
      <c r="B18118" s="4"/>
    </row>
    <row r="18119">
      <c r="B18119" s="4"/>
    </row>
    <row r="18120">
      <c r="B18120" s="4"/>
    </row>
    <row r="18121">
      <c r="B18121" s="4"/>
    </row>
    <row r="18122">
      <c r="B18122" s="4"/>
    </row>
    <row r="18123">
      <c r="B18123" s="4"/>
    </row>
    <row r="18124">
      <c r="B18124" s="4"/>
    </row>
    <row r="18125">
      <c r="B18125" s="4"/>
    </row>
    <row r="18126">
      <c r="B18126" s="4"/>
    </row>
    <row r="18127">
      <c r="B18127" s="4"/>
    </row>
    <row r="18128">
      <c r="B18128" s="4"/>
    </row>
    <row r="18129">
      <c r="B18129" s="4"/>
    </row>
    <row r="18130">
      <c r="B18130" s="4"/>
    </row>
    <row r="18131">
      <c r="B18131" s="4"/>
    </row>
    <row r="18132">
      <c r="B18132" s="4"/>
    </row>
    <row r="18133">
      <c r="B18133" s="4"/>
    </row>
    <row r="18134">
      <c r="B18134" s="4"/>
    </row>
    <row r="18135">
      <c r="B18135" s="4"/>
    </row>
    <row r="18136">
      <c r="B18136" s="4"/>
    </row>
    <row r="18137">
      <c r="B18137" s="4"/>
    </row>
    <row r="18138">
      <c r="B18138" s="4"/>
    </row>
    <row r="18139">
      <c r="B18139" s="4"/>
    </row>
    <row r="18140">
      <c r="B18140" s="4"/>
    </row>
    <row r="18141">
      <c r="B18141" s="4"/>
    </row>
    <row r="18142">
      <c r="B18142" s="4"/>
    </row>
    <row r="18143">
      <c r="B18143" s="4"/>
    </row>
    <row r="18144">
      <c r="B18144" s="4"/>
    </row>
    <row r="18145">
      <c r="B18145" s="4"/>
    </row>
    <row r="18146">
      <c r="B18146" s="4"/>
    </row>
    <row r="18147">
      <c r="B18147" s="4"/>
    </row>
    <row r="18148">
      <c r="B18148" s="4"/>
    </row>
    <row r="18149">
      <c r="B18149" s="4"/>
    </row>
    <row r="18150">
      <c r="B18150" s="4"/>
    </row>
    <row r="18151">
      <c r="B18151" s="4"/>
    </row>
    <row r="18152">
      <c r="B18152" s="4"/>
    </row>
    <row r="18153">
      <c r="B18153" s="4"/>
    </row>
    <row r="18154">
      <c r="B18154" s="4"/>
    </row>
    <row r="18155">
      <c r="B18155" s="4"/>
    </row>
    <row r="18156">
      <c r="B18156" s="4"/>
    </row>
    <row r="18157">
      <c r="B18157" s="4"/>
    </row>
    <row r="18158">
      <c r="B18158" s="4"/>
    </row>
    <row r="18159">
      <c r="B18159" s="4"/>
    </row>
    <row r="18160">
      <c r="B18160" s="4"/>
    </row>
    <row r="18161">
      <c r="B18161" s="4"/>
    </row>
    <row r="18162">
      <c r="B18162" s="4"/>
    </row>
    <row r="18163">
      <c r="B18163" s="4"/>
    </row>
    <row r="18164">
      <c r="B18164" s="4"/>
    </row>
    <row r="18165">
      <c r="B18165" s="4"/>
    </row>
    <row r="18166">
      <c r="B18166" s="4"/>
    </row>
    <row r="18167">
      <c r="B18167" s="4"/>
    </row>
    <row r="18168">
      <c r="B18168" s="4"/>
    </row>
    <row r="18169">
      <c r="B18169" s="4"/>
    </row>
    <row r="18170">
      <c r="B18170" s="4"/>
    </row>
    <row r="18171">
      <c r="B18171" s="4"/>
    </row>
    <row r="18172">
      <c r="B18172" s="4"/>
    </row>
    <row r="18173">
      <c r="B18173" s="4"/>
    </row>
    <row r="18174">
      <c r="B18174" s="4"/>
    </row>
    <row r="18175">
      <c r="B18175" s="4"/>
    </row>
    <row r="18176">
      <c r="B18176" s="4"/>
    </row>
    <row r="18177">
      <c r="B18177" s="4"/>
    </row>
    <row r="18178">
      <c r="B18178" s="4"/>
    </row>
    <row r="18179">
      <c r="B18179" s="4"/>
    </row>
    <row r="18180">
      <c r="B18180" s="4"/>
    </row>
    <row r="18181">
      <c r="B18181" s="4"/>
    </row>
    <row r="18182">
      <c r="B18182" s="4"/>
    </row>
    <row r="18183">
      <c r="B18183" s="4"/>
    </row>
    <row r="18184">
      <c r="B18184" s="4"/>
    </row>
    <row r="18185">
      <c r="B18185" s="4"/>
    </row>
    <row r="18186">
      <c r="B18186" s="4"/>
    </row>
    <row r="18187">
      <c r="B18187" s="4"/>
    </row>
    <row r="18188">
      <c r="B18188" s="4"/>
    </row>
    <row r="18189">
      <c r="B18189" s="4"/>
    </row>
    <row r="18190">
      <c r="B18190" s="4"/>
    </row>
    <row r="18191">
      <c r="B18191" s="4"/>
    </row>
    <row r="18192">
      <c r="B18192" s="4"/>
    </row>
    <row r="18193">
      <c r="B18193" s="4"/>
    </row>
    <row r="18194">
      <c r="B18194" s="4"/>
    </row>
    <row r="18195">
      <c r="B18195" s="4"/>
    </row>
    <row r="18196">
      <c r="B18196" s="4"/>
    </row>
    <row r="18197">
      <c r="B18197" s="4"/>
    </row>
    <row r="18198">
      <c r="B18198" s="4"/>
    </row>
    <row r="18199">
      <c r="B18199" s="4"/>
    </row>
    <row r="18200">
      <c r="B18200" s="4"/>
    </row>
    <row r="18201">
      <c r="B18201" s="4"/>
    </row>
    <row r="18202">
      <c r="B18202" s="4"/>
    </row>
    <row r="18203">
      <c r="B18203" s="4"/>
    </row>
    <row r="18204">
      <c r="B18204" s="4"/>
    </row>
    <row r="18205">
      <c r="B18205" s="4"/>
    </row>
    <row r="18206">
      <c r="B18206" s="4"/>
    </row>
    <row r="18207">
      <c r="B18207" s="4"/>
    </row>
    <row r="18208">
      <c r="B18208" s="4"/>
    </row>
    <row r="18209">
      <c r="B18209" s="4"/>
    </row>
    <row r="18210">
      <c r="B18210" s="4"/>
    </row>
    <row r="18211">
      <c r="B18211" s="4"/>
    </row>
    <row r="18212">
      <c r="B18212" s="4"/>
    </row>
    <row r="18213">
      <c r="B18213" s="4"/>
    </row>
    <row r="18214">
      <c r="B18214" s="4"/>
    </row>
    <row r="18215">
      <c r="B18215" s="4"/>
    </row>
    <row r="18216">
      <c r="B18216" s="4"/>
    </row>
    <row r="18217">
      <c r="B18217" s="4"/>
    </row>
    <row r="18218">
      <c r="B18218" s="4"/>
    </row>
    <row r="18219">
      <c r="B18219" s="4"/>
    </row>
    <row r="18220">
      <c r="B18220" s="4"/>
    </row>
    <row r="18221">
      <c r="B18221" s="4"/>
    </row>
    <row r="18222">
      <c r="B18222" s="4"/>
    </row>
    <row r="18223">
      <c r="B18223" s="4"/>
    </row>
    <row r="18224">
      <c r="B18224" s="4"/>
    </row>
    <row r="18225">
      <c r="B18225" s="4"/>
    </row>
    <row r="18226">
      <c r="B18226" s="4"/>
    </row>
    <row r="18227">
      <c r="B18227" s="4"/>
    </row>
    <row r="18228">
      <c r="B18228" s="4"/>
    </row>
    <row r="18229">
      <c r="B18229" s="4"/>
    </row>
    <row r="18230">
      <c r="B18230" s="4"/>
    </row>
    <row r="18231">
      <c r="B18231" s="4"/>
    </row>
    <row r="18232">
      <c r="B18232" s="4"/>
    </row>
    <row r="18233">
      <c r="B18233" s="4"/>
    </row>
    <row r="18234">
      <c r="B18234" s="4"/>
    </row>
    <row r="18235">
      <c r="B18235" s="4"/>
    </row>
    <row r="18236">
      <c r="B18236" s="4"/>
    </row>
    <row r="18237">
      <c r="B18237" s="4"/>
    </row>
    <row r="18238">
      <c r="B18238" s="4"/>
    </row>
    <row r="18239">
      <c r="B18239" s="4"/>
    </row>
    <row r="18240">
      <c r="B18240" s="4"/>
    </row>
    <row r="18241">
      <c r="B18241" s="4"/>
    </row>
    <row r="18242">
      <c r="B18242" s="4"/>
    </row>
    <row r="18243">
      <c r="B18243" s="4"/>
    </row>
    <row r="18244">
      <c r="B18244" s="4"/>
    </row>
    <row r="18245">
      <c r="B18245" s="4"/>
    </row>
    <row r="18246">
      <c r="B18246" s="4"/>
    </row>
    <row r="18247">
      <c r="B18247" s="4"/>
    </row>
    <row r="18248">
      <c r="B18248" s="4"/>
    </row>
    <row r="18249">
      <c r="B18249" s="4"/>
    </row>
    <row r="18250">
      <c r="B18250" s="4"/>
    </row>
    <row r="18251">
      <c r="B18251" s="4"/>
    </row>
    <row r="18252">
      <c r="B18252" s="4"/>
    </row>
    <row r="18253">
      <c r="B18253" s="4"/>
    </row>
    <row r="18254">
      <c r="B18254" s="4"/>
    </row>
    <row r="18255">
      <c r="B18255" s="4"/>
    </row>
    <row r="18256">
      <c r="B18256" s="4"/>
    </row>
    <row r="18257">
      <c r="B18257" s="4"/>
    </row>
    <row r="18258">
      <c r="B18258" s="4"/>
    </row>
    <row r="18259">
      <c r="B18259" s="4"/>
    </row>
    <row r="18260">
      <c r="B18260" s="4"/>
    </row>
    <row r="18261">
      <c r="B18261" s="4"/>
    </row>
    <row r="18262">
      <c r="B18262" s="4"/>
    </row>
    <row r="18263">
      <c r="B18263" s="4"/>
    </row>
    <row r="18264">
      <c r="B18264" s="4"/>
    </row>
    <row r="18265">
      <c r="B18265" s="4"/>
    </row>
    <row r="18266">
      <c r="B18266" s="4"/>
    </row>
    <row r="18267">
      <c r="B18267" s="4"/>
    </row>
    <row r="18268">
      <c r="B18268" s="4"/>
    </row>
    <row r="18269">
      <c r="B18269" s="4"/>
    </row>
    <row r="18270">
      <c r="B18270" s="4"/>
    </row>
    <row r="18271">
      <c r="B18271" s="4"/>
    </row>
    <row r="18272">
      <c r="B18272" s="4"/>
    </row>
    <row r="18273">
      <c r="B18273" s="4"/>
    </row>
    <row r="18274">
      <c r="B18274" s="4"/>
    </row>
    <row r="18275">
      <c r="B18275" s="4"/>
    </row>
    <row r="18276">
      <c r="B18276" s="4"/>
    </row>
    <row r="18277">
      <c r="B18277" s="4"/>
    </row>
    <row r="18278">
      <c r="B18278" s="4"/>
    </row>
    <row r="18279">
      <c r="B18279" s="4"/>
    </row>
    <row r="18280">
      <c r="B18280" s="4"/>
    </row>
    <row r="18281">
      <c r="B18281" s="4"/>
    </row>
    <row r="18282">
      <c r="B18282" s="4"/>
    </row>
    <row r="18283">
      <c r="B18283" s="4"/>
    </row>
    <row r="18284">
      <c r="B18284" s="4"/>
    </row>
    <row r="18285">
      <c r="B18285" s="4"/>
    </row>
    <row r="18286">
      <c r="B18286" s="4"/>
    </row>
    <row r="18287">
      <c r="B18287" s="4"/>
    </row>
    <row r="18288">
      <c r="B18288" s="4"/>
    </row>
    <row r="18289">
      <c r="B18289" s="4"/>
    </row>
    <row r="18290">
      <c r="B18290" s="4"/>
    </row>
    <row r="18291">
      <c r="B18291" s="4"/>
    </row>
    <row r="18292">
      <c r="B18292" s="4"/>
    </row>
    <row r="18293">
      <c r="B18293" s="4"/>
    </row>
    <row r="18294">
      <c r="B18294" s="4"/>
    </row>
    <row r="18295">
      <c r="B18295" s="4"/>
    </row>
    <row r="18296">
      <c r="B18296" s="4"/>
    </row>
    <row r="18297">
      <c r="B18297" s="4"/>
    </row>
    <row r="18298">
      <c r="B18298" s="4"/>
    </row>
    <row r="18299">
      <c r="B18299" s="4"/>
    </row>
    <row r="18300">
      <c r="B18300" s="4"/>
    </row>
    <row r="18301">
      <c r="B18301" s="4"/>
    </row>
    <row r="18302">
      <c r="B18302" s="4"/>
    </row>
    <row r="18303">
      <c r="B18303" s="4"/>
    </row>
    <row r="18304">
      <c r="B18304" s="4"/>
    </row>
    <row r="18305">
      <c r="B18305" s="4"/>
    </row>
    <row r="18306">
      <c r="B18306" s="4"/>
    </row>
    <row r="18307">
      <c r="B18307" s="4"/>
    </row>
    <row r="18308">
      <c r="B18308" s="4"/>
    </row>
    <row r="18309">
      <c r="B18309" s="4"/>
    </row>
    <row r="18310">
      <c r="B18310" s="4"/>
    </row>
    <row r="18311">
      <c r="B18311" s="4"/>
    </row>
    <row r="18312">
      <c r="B18312" s="4"/>
    </row>
    <row r="18313">
      <c r="B18313" s="4"/>
    </row>
    <row r="18314">
      <c r="B18314" s="4"/>
    </row>
    <row r="18315">
      <c r="B18315" s="4"/>
    </row>
    <row r="18316">
      <c r="B18316" s="4"/>
    </row>
    <row r="18317">
      <c r="B18317" s="4"/>
    </row>
    <row r="18318">
      <c r="B18318" s="4"/>
    </row>
    <row r="18319">
      <c r="B18319" s="4"/>
    </row>
    <row r="18320">
      <c r="B18320" s="4"/>
    </row>
    <row r="18321">
      <c r="B18321" s="4"/>
    </row>
    <row r="18322">
      <c r="B18322" s="4"/>
    </row>
    <row r="18323">
      <c r="B18323" s="4"/>
    </row>
    <row r="18324">
      <c r="B18324" s="4"/>
    </row>
    <row r="18325">
      <c r="B18325" s="4"/>
    </row>
    <row r="18326">
      <c r="B18326" s="4"/>
    </row>
    <row r="18327">
      <c r="B18327" s="4"/>
    </row>
    <row r="18328">
      <c r="B18328" s="4"/>
    </row>
    <row r="18329">
      <c r="B18329" s="4"/>
    </row>
    <row r="18330">
      <c r="B18330" s="4"/>
    </row>
    <row r="18331">
      <c r="B18331" s="4"/>
    </row>
    <row r="18332">
      <c r="B18332" s="4"/>
    </row>
    <row r="18333">
      <c r="B18333" s="4"/>
    </row>
    <row r="18334">
      <c r="B18334" s="4"/>
    </row>
    <row r="18335">
      <c r="B18335" s="4"/>
    </row>
    <row r="18336">
      <c r="B18336" s="4"/>
    </row>
    <row r="18337">
      <c r="B18337" s="4"/>
    </row>
    <row r="18338">
      <c r="B18338" s="4"/>
    </row>
    <row r="18339">
      <c r="B18339" s="4"/>
    </row>
    <row r="18340">
      <c r="B18340" s="4"/>
    </row>
    <row r="18341">
      <c r="B18341" s="4"/>
    </row>
    <row r="18342">
      <c r="B18342" s="4"/>
    </row>
    <row r="18343">
      <c r="B18343" s="4"/>
    </row>
    <row r="18344">
      <c r="B18344" s="4"/>
    </row>
    <row r="18345">
      <c r="B18345" s="4"/>
    </row>
    <row r="18346">
      <c r="B18346" s="4"/>
    </row>
    <row r="18347">
      <c r="B18347" s="4"/>
    </row>
    <row r="18348">
      <c r="B18348" s="4"/>
    </row>
    <row r="18349">
      <c r="B18349" s="4"/>
    </row>
    <row r="18350">
      <c r="B18350" s="4"/>
    </row>
    <row r="18351">
      <c r="B18351" s="4"/>
    </row>
    <row r="18352">
      <c r="B18352" s="4"/>
    </row>
    <row r="18353">
      <c r="B18353" s="4"/>
    </row>
    <row r="18354">
      <c r="B18354" s="4"/>
    </row>
    <row r="18355">
      <c r="B18355" s="4"/>
    </row>
    <row r="18356">
      <c r="B18356" s="4"/>
    </row>
    <row r="18357">
      <c r="B18357" s="4"/>
    </row>
    <row r="18358">
      <c r="B18358" s="4"/>
    </row>
    <row r="18359">
      <c r="B18359" s="4"/>
    </row>
    <row r="18360">
      <c r="B18360" s="4"/>
    </row>
    <row r="18361">
      <c r="B18361" s="4"/>
    </row>
    <row r="18362">
      <c r="B18362" s="4"/>
    </row>
    <row r="18363">
      <c r="B18363" s="4"/>
    </row>
    <row r="18364">
      <c r="B18364" s="4"/>
    </row>
    <row r="18365">
      <c r="B18365" s="4"/>
    </row>
    <row r="18366">
      <c r="B18366" s="4"/>
    </row>
    <row r="18367">
      <c r="B18367" s="4"/>
    </row>
    <row r="18368">
      <c r="B18368" s="4"/>
    </row>
    <row r="18369">
      <c r="B18369" s="4"/>
    </row>
    <row r="18370">
      <c r="B18370" s="4"/>
    </row>
    <row r="18371">
      <c r="B18371" s="4"/>
    </row>
    <row r="18372">
      <c r="B18372" s="4"/>
    </row>
    <row r="18373">
      <c r="B18373" s="4"/>
    </row>
    <row r="18374">
      <c r="B18374" s="4"/>
    </row>
    <row r="18375">
      <c r="B18375" s="4"/>
    </row>
    <row r="18376">
      <c r="B18376" s="4"/>
    </row>
    <row r="18377">
      <c r="B18377" s="4"/>
    </row>
    <row r="18378">
      <c r="B18378" s="4"/>
    </row>
    <row r="18379">
      <c r="B18379" s="4"/>
    </row>
    <row r="18380">
      <c r="B18380" s="4"/>
    </row>
    <row r="18381">
      <c r="B18381" s="4"/>
    </row>
    <row r="18382">
      <c r="B18382" s="4"/>
    </row>
    <row r="18383">
      <c r="B18383" s="4"/>
    </row>
    <row r="18384">
      <c r="B18384" s="4"/>
    </row>
    <row r="18385">
      <c r="B18385" s="4"/>
    </row>
    <row r="18386">
      <c r="B18386" s="4"/>
    </row>
    <row r="18387">
      <c r="B18387" s="4"/>
    </row>
    <row r="18388">
      <c r="B18388" s="4"/>
    </row>
    <row r="18389">
      <c r="B18389" s="4"/>
    </row>
    <row r="18390">
      <c r="B18390" s="4"/>
    </row>
    <row r="18391">
      <c r="B18391" s="4"/>
    </row>
    <row r="18392">
      <c r="B18392" s="4"/>
    </row>
    <row r="18393">
      <c r="B18393" s="4"/>
    </row>
    <row r="18394">
      <c r="B18394" s="4"/>
    </row>
    <row r="18395">
      <c r="B18395" s="4"/>
    </row>
    <row r="18396">
      <c r="B18396" s="4"/>
    </row>
    <row r="18397">
      <c r="B18397" s="4"/>
    </row>
    <row r="18398">
      <c r="B18398" s="4"/>
    </row>
    <row r="18399">
      <c r="B18399" s="4"/>
    </row>
    <row r="18400">
      <c r="B18400" s="4"/>
    </row>
    <row r="18401">
      <c r="B18401" s="4"/>
    </row>
    <row r="18402">
      <c r="B18402" s="4"/>
    </row>
    <row r="18403">
      <c r="B18403" s="4"/>
    </row>
    <row r="18404">
      <c r="B18404" s="4"/>
    </row>
    <row r="18405">
      <c r="B18405" s="4"/>
    </row>
    <row r="18406">
      <c r="B18406" s="4"/>
    </row>
    <row r="18407">
      <c r="B18407" s="4"/>
    </row>
    <row r="18408">
      <c r="B18408" s="4"/>
    </row>
    <row r="18409">
      <c r="B18409" s="4"/>
    </row>
    <row r="18410">
      <c r="B18410" s="4"/>
    </row>
    <row r="18411">
      <c r="B18411" s="4"/>
    </row>
    <row r="18412">
      <c r="B18412" s="4"/>
    </row>
    <row r="18413">
      <c r="B18413" s="4"/>
    </row>
    <row r="18414">
      <c r="B18414" s="4"/>
    </row>
    <row r="18415">
      <c r="B18415" s="4"/>
    </row>
    <row r="18416">
      <c r="B18416" s="4"/>
    </row>
    <row r="18417">
      <c r="B18417" s="4"/>
    </row>
    <row r="18418">
      <c r="B18418" s="4"/>
    </row>
    <row r="18419">
      <c r="B18419" s="4"/>
    </row>
    <row r="18420">
      <c r="B18420" s="4"/>
    </row>
    <row r="18421">
      <c r="B18421" s="4"/>
    </row>
    <row r="18422">
      <c r="B18422" s="4"/>
    </row>
    <row r="18423">
      <c r="B18423" s="4"/>
    </row>
    <row r="18424">
      <c r="B18424" s="4"/>
    </row>
    <row r="18425">
      <c r="B18425" s="4"/>
    </row>
    <row r="18426">
      <c r="B18426" s="4"/>
    </row>
    <row r="18427">
      <c r="B18427" s="4"/>
    </row>
    <row r="18428">
      <c r="B18428" s="4"/>
    </row>
    <row r="18429">
      <c r="B18429" s="4"/>
    </row>
    <row r="18430">
      <c r="B18430" s="4"/>
    </row>
    <row r="18431">
      <c r="B18431" s="4"/>
    </row>
    <row r="18432">
      <c r="B18432" s="4"/>
    </row>
    <row r="18433">
      <c r="B18433" s="4"/>
    </row>
    <row r="18434">
      <c r="B18434" s="4"/>
    </row>
    <row r="18435">
      <c r="B18435" s="4"/>
    </row>
    <row r="18436">
      <c r="B18436" s="4"/>
    </row>
    <row r="18437">
      <c r="B18437" s="4"/>
    </row>
    <row r="18438">
      <c r="B18438" s="4"/>
    </row>
    <row r="18439">
      <c r="B18439" s="4"/>
    </row>
    <row r="18440">
      <c r="B18440" s="4"/>
    </row>
    <row r="18441">
      <c r="B18441" s="4"/>
    </row>
    <row r="18442">
      <c r="B18442" s="4"/>
    </row>
    <row r="18443">
      <c r="B18443" s="4"/>
    </row>
    <row r="18444">
      <c r="B18444" s="4"/>
    </row>
    <row r="18445">
      <c r="B18445" s="4"/>
    </row>
    <row r="18446">
      <c r="B18446" s="4"/>
    </row>
    <row r="18447">
      <c r="B18447" s="4"/>
    </row>
    <row r="18448">
      <c r="B18448" s="4"/>
    </row>
    <row r="18449">
      <c r="B18449" s="4"/>
    </row>
    <row r="18450">
      <c r="B18450" s="4"/>
    </row>
    <row r="18451">
      <c r="B18451" s="4"/>
    </row>
    <row r="18452">
      <c r="B18452" s="4"/>
    </row>
    <row r="18453">
      <c r="B18453" s="4"/>
    </row>
    <row r="18454">
      <c r="B18454" s="4"/>
    </row>
    <row r="18455">
      <c r="B18455" s="4"/>
    </row>
    <row r="18456">
      <c r="B18456" s="4"/>
    </row>
    <row r="18457">
      <c r="B18457" s="4"/>
    </row>
    <row r="18458">
      <c r="B18458" s="4"/>
    </row>
    <row r="18459">
      <c r="B18459" s="4"/>
    </row>
    <row r="18460">
      <c r="B18460" s="4"/>
    </row>
    <row r="18461">
      <c r="B18461" s="4"/>
    </row>
    <row r="18462">
      <c r="B18462" s="4"/>
    </row>
    <row r="18463">
      <c r="B18463" s="4"/>
    </row>
    <row r="18464">
      <c r="B18464" s="4"/>
    </row>
    <row r="18465">
      <c r="B18465" s="4"/>
    </row>
    <row r="18466">
      <c r="B18466" s="4"/>
    </row>
    <row r="18467">
      <c r="B18467" s="4"/>
    </row>
    <row r="18468">
      <c r="B18468" s="4"/>
    </row>
    <row r="18469">
      <c r="B18469" s="4"/>
    </row>
    <row r="18470">
      <c r="B18470" s="4"/>
    </row>
    <row r="18471">
      <c r="B18471" s="4"/>
    </row>
    <row r="18472">
      <c r="B18472" s="4"/>
    </row>
    <row r="18473">
      <c r="B18473" s="4"/>
    </row>
    <row r="18474">
      <c r="B18474" s="4"/>
    </row>
    <row r="18475">
      <c r="B18475" s="4"/>
    </row>
    <row r="18476">
      <c r="B18476" s="4"/>
    </row>
    <row r="18477">
      <c r="B18477" s="4"/>
    </row>
    <row r="18478">
      <c r="B18478" s="4"/>
    </row>
    <row r="18479">
      <c r="B18479" s="4"/>
    </row>
    <row r="18480">
      <c r="B18480" s="4"/>
    </row>
    <row r="18481">
      <c r="B18481" s="4"/>
    </row>
    <row r="18482">
      <c r="B18482" s="4"/>
    </row>
    <row r="18483">
      <c r="B18483" s="4"/>
    </row>
    <row r="18484">
      <c r="B18484" s="4"/>
    </row>
    <row r="18485">
      <c r="B18485" s="4"/>
    </row>
    <row r="18486">
      <c r="B18486" s="4"/>
    </row>
    <row r="18487">
      <c r="B18487" s="4"/>
    </row>
    <row r="18488">
      <c r="B18488" s="4"/>
    </row>
    <row r="18489">
      <c r="B18489" s="4"/>
    </row>
    <row r="18490">
      <c r="B18490" s="4"/>
    </row>
    <row r="18491">
      <c r="B18491" s="4"/>
    </row>
    <row r="18492">
      <c r="B18492" s="4"/>
    </row>
    <row r="18493">
      <c r="B18493" s="4"/>
    </row>
    <row r="18494">
      <c r="B18494" s="4"/>
    </row>
    <row r="18495">
      <c r="B18495" s="4"/>
    </row>
    <row r="18496">
      <c r="B18496" s="4"/>
    </row>
    <row r="18497">
      <c r="B18497" s="4"/>
    </row>
    <row r="18498">
      <c r="B18498" s="4"/>
    </row>
    <row r="18499">
      <c r="B18499" s="4"/>
    </row>
    <row r="18500">
      <c r="B18500" s="4"/>
    </row>
    <row r="18501">
      <c r="B18501" s="4"/>
    </row>
    <row r="18502">
      <c r="B18502" s="4"/>
    </row>
    <row r="18503">
      <c r="B18503" s="4"/>
    </row>
    <row r="18504">
      <c r="B18504" s="4"/>
    </row>
    <row r="18505">
      <c r="B18505" s="4"/>
    </row>
    <row r="18506">
      <c r="B18506" s="4"/>
    </row>
    <row r="18507">
      <c r="B18507" s="4"/>
    </row>
    <row r="18508">
      <c r="B18508" s="4"/>
    </row>
    <row r="18509">
      <c r="B18509" s="4"/>
    </row>
    <row r="18510">
      <c r="B18510" s="4"/>
    </row>
    <row r="18511">
      <c r="B18511" s="4"/>
    </row>
    <row r="18512">
      <c r="B18512" s="4"/>
    </row>
    <row r="18513">
      <c r="B18513" s="4"/>
    </row>
    <row r="18514">
      <c r="B18514" s="4"/>
    </row>
    <row r="18515">
      <c r="B18515" s="4"/>
    </row>
    <row r="18516">
      <c r="B18516" s="4"/>
    </row>
    <row r="18517">
      <c r="B18517" s="4"/>
    </row>
    <row r="18518">
      <c r="B18518" s="4"/>
    </row>
    <row r="18519">
      <c r="B18519" s="4"/>
    </row>
    <row r="18520">
      <c r="B18520" s="4"/>
    </row>
    <row r="18521">
      <c r="B18521" s="4"/>
    </row>
    <row r="18522">
      <c r="B18522" s="4"/>
    </row>
    <row r="18523">
      <c r="B18523" s="4"/>
    </row>
    <row r="18524">
      <c r="B18524" s="4"/>
    </row>
    <row r="18525">
      <c r="B18525" s="4"/>
    </row>
    <row r="18526">
      <c r="B18526" s="4"/>
    </row>
    <row r="18527">
      <c r="B18527" s="4"/>
    </row>
    <row r="18528">
      <c r="B18528" s="4"/>
    </row>
    <row r="18529">
      <c r="B18529" s="4"/>
    </row>
    <row r="18530">
      <c r="B18530" s="4"/>
    </row>
    <row r="18531">
      <c r="B18531" s="4"/>
    </row>
    <row r="18532">
      <c r="B18532" s="4"/>
    </row>
    <row r="18533">
      <c r="B18533" s="4"/>
    </row>
    <row r="18534">
      <c r="B18534" s="4"/>
    </row>
    <row r="18535">
      <c r="B18535" s="4"/>
    </row>
    <row r="18536">
      <c r="B18536" s="4"/>
    </row>
    <row r="18537">
      <c r="B18537" s="4"/>
    </row>
    <row r="18538">
      <c r="B18538" s="4"/>
    </row>
    <row r="18539">
      <c r="B18539" s="4"/>
    </row>
    <row r="18540">
      <c r="B18540" s="4"/>
    </row>
    <row r="18541">
      <c r="B18541" s="4"/>
    </row>
    <row r="18542">
      <c r="B18542" s="4"/>
    </row>
    <row r="18543">
      <c r="B18543" s="4"/>
    </row>
    <row r="18544">
      <c r="B18544" s="4"/>
    </row>
    <row r="18545">
      <c r="B18545" s="4"/>
    </row>
    <row r="18546">
      <c r="B18546" s="4"/>
    </row>
    <row r="18547">
      <c r="B18547" s="4"/>
    </row>
    <row r="18548">
      <c r="B18548" s="4"/>
    </row>
    <row r="18549">
      <c r="B18549" s="4"/>
    </row>
    <row r="18550">
      <c r="B18550" s="4"/>
    </row>
    <row r="18551">
      <c r="B18551" s="4"/>
    </row>
    <row r="18552">
      <c r="B18552" s="4"/>
    </row>
    <row r="18553">
      <c r="B18553" s="4"/>
    </row>
    <row r="18554">
      <c r="B18554" s="4"/>
    </row>
    <row r="18555">
      <c r="B18555" s="4"/>
    </row>
    <row r="18556">
      <c r="B18556" s="4"/>
    </row>
    <row r="18557">
      <c r="B18557" s="4"/>
    </row>
    <row r="18558">
      <c r="B18558" s="4"/>
    </row>
    <row r="18559">
      <c r="B18559" s="4"/>
    </row>
    <row r="18560">
      <c r="B18560" s="4"/>
    </row>
    <row r="18561">
      <c r="B18561" s="4"/>
    </row>
    <row r="18562">
      <c r="B18562" s="4"/>
    </row>
    <row r="18563">
      <c r="B18563" s="4"/>
    </row>
    <row r="18564">
      <c r="B18564" s="4"/>
    </row>
    <row r="18565">
      <c r="B18565" s="4"/>
    </row>
    <row r="18566">
      <c r="B18566" s="4"/>
    </row>
    <row r="18567">
      <c r="B18567" s="4"/>
    </row>
    <row r="18568">
      <c r="B18568" s="4"/>
    </row>
    <row r="18569">
      <c r="B18569" s="4"/>
    </row>
    <row r="18570">
      <c r="B18570" s="4"/>
    </row>
    <row r="18571">
      <c r="B18571" s="4"/>
    </row>
    <row r="18572">
      <c r="B18572" s="4"/>
    </row>
    <row r="18573">
      <c r="B18573" s="4"/>
    </row>
    <row r="18574">
      <c r="B18574" s="4"/>
    </row>
    <row r="18575">
      <c r="B18575" s="4"/>
    </row>
    <row r="18576">
      <c r="B18576" s="4"/>
    </row>
    <row r="18577">
      <c r="B18577" s="4"/>
    </row>
    <row r="18578">
      <c r="B18578" s="4"/>
    </row>
    <row r="18579">
      <c r="B18579" s="4"/>
    </row>
    <row r="18580">
      <c r="B18580" s="4"/>
    </row>
    <row r="18581">
      <c r="B18581" s="4"/>
    </row>
    <row r="18582">
      <c r="B18582" s="4"/>
    </row>
    <row r="18583">
      <c r="B18583" s="4"/>
    </row>
    <row r="18584">
      <c r="B18584" s="4"/>
    </row>
    <row r="18585">
      <c r="B18585" s="4"/>
    </row>
    <row r="18586">
      <c r="B18586" s="4"/>
    </row>
    <row r="18587">
      <c r="B18587" s="4"/>
    </row>
    <row r="18588">
      <c r="B18588" s="4"/>
    </row>
    <row r="18589">
      <c r="B18589" s="4"/>
    </row>
    <row r="18590">
      <c r="B18590" s="4"/>
    </row>
    <row r="18591">
      <c r="B18591" s="4"/>
    </row>
    <row r="18592">
      <c r="B18592" s="4"/>
    </row>
    <row r="18593">
      <c r="B18593" s="4"/>
    </row>
    <row r="18594">
      <c r="B18594" s="4"/>
    </row>
    <row r="18595">
      <c r="B18595" s="4"/>
    </row>
    <row r="18596">
      <c r="B18596" s="4"/>
    </row>
    <row r="18597">
      <c r="B18597" s="4"/>
    </row>
    <row r="18598">
      <c r="B18598" s="4"/>
    </row>
    <row r="18599">
      <c r="B18599" s="4"/>
    </row>
    <row r="18600">
      <c r="B18600" s="4"/>
    </row>
    <row r="18601">
      <c r="B18601" s="4"/>
    </row>
    <row r="18602">
      <c r="B18602" s="4"/>
    </row>
    <row r="18603">
      <c r="B18603" s="4"/>
    </row>
    <row r="18604">
      <c r="B18604" s="4"/>
    </row>
    <row r="18605">
      <c r="B18605" s="4"/>
    </row>
    <row r="18606">
      <c r="B18606" s="4"/>
    </row>
    <row r="18607">
      <c r="B18607" s="4"/>
    </row>
    <row r="18608">
      <c r="B18608" s="4"/>
    </row>
    <row r="18609">
      <c r="B18609" s="4"/>
    </row>
    <row r="18610">
      <c r="B18610" s="4"/>
    </row>
    <row r="18611">
      <c r="B18611" s="4"/>
    </row>
    <row r="18612">
      <c r="B18612" s="4"/>
    </row>
    <row r="18613">
      <c r="B18613" s="4"/>
    </row>
    <row r="18614">
      <c r="B18614" s="4"/>
    </row>
    <row r="18615">
      <c r="B18615" s="4"/>
    </row>
    <row r="18616">
      <c r="B18616" s="4"/>
    </row>
    <row r="18617">
      <c r="B18617" s="4"/>
    </row>
    <row r="18618">
      <c r="B18618" s="4"/>
    </row>
    <row r="18619">
      <c r="B18619" s="4"/>
    </row>
    <row r="18620">
      <c r="B18620" s="4"/>
    </row>
    <row r="18621">
      <c r="B18621" s="4"/>
    </row>
    <row r="18622">
      <c r="B18622" s="4"/>
    </row>
    <row r="18623">
      <c r="B18623" s="4"/>
    </row>
    <row r="18624">
      <c r="B18624" s="4"/>
    </row>
    <row r="18625">
      <c r="B18625" s="4"/>
    </row>
    <row r="18626">
      <c r="B18626" s="4"/>
    </row>
    <row r="18627">
      <c r="B18627" s="4"/>
    </row>
    <row r="18628">
      <c r="B18628" s="4"/>
    </row>
    <row r="18629">
      <c r="B18629" s="4"/>
    </row>
    <row r="18630">
      <c r="B18630" s="4"/>
    </row>
    <row r="18631">
      <c r="B18631" s="4"/>
    </row>
    <row r="18632">
      <c r="B18632" s="4"/>
    </row>
    <row r="18633">
      <c r="B18633" s="4"/>
    </row>
    <row r="18634">
      <c r="B18634" s="4"/>
    </row>
    <row r="18635">
      <c r="B18635" s="4"/>
    </row>
    <row r="18636">
      <c r="B18636" s="4"/>
    </row>
    <row r="18637">
      <c r="B18637" s="4"/>
    </row>
    <row r="18638">
      <c r="B18638" s="4"/>
    </row>
    <row r="18639">
      <c r="B18639" s="4"/>
    </row>
    <row r="18640">
      <c r="B18640" s="4"/>
    </row>
    <row r="18641">
      <c r="B18641" s="4"/>
    </row>
    <row r="18642">
      <c r="B18642" s="4"/>
    </row>
    <row r="18643">
      <c r="B18643" s="4"/>
    </row>
    <row r="18644">
      <c r="B18644" s="4"/>
    </row>
    <row r="18645">
      <c r="B18645" s="4"/>
    </row>
    <row r="18646">
      <c r="B18646" s="4"/>
    </row>
    <row r="18647">
      <c r="B18647" s="4"/>
    </row>
    <row r="18648">
      <c r="B18648" s="4"/>
    </row>
    <row r="18649">
      <c r="B18649" s="4"/>
    </row>
    <row r="18650">
      <c r="B18650" s="4"/>
    </row>
    <row r="18651">
      <c r="B18651" s="4"/>
    </row>
    <row r="18652">
      <c r="B18652" s="4"/>
    </row>
    <row r="18653">
      <c r="B18653" s="4"/>
    </row>
    <row r="18654">
      <c r="B18654" s="4"/>
    </row>
    <row r="18655">
      <c r="B18655" s="4"/>
    </row>
    <row r="18656">
      <c r="B18656" s="4"/>
    </row>
    <row r="18657">
      <c r="B18657" s="4"/>
    </row>
    <row r="18658">
      <c r="B18658" s="4"/>
    </row>
    <row r="18659">
      <c r="B18659" s="4"/>
    </row>
    <row r="18660">
      <c r="B18660" s="4"/>
    </row>
    <row r="18661">
      <c r="B18661" s="4"/>
    </row>
    <row r="18662">
      <c r="B18662" s="4"/>
    </row>
    <row r="18663">
      <c r="B18663" s="4"/>
    </row>
    <row r="18664">
      <c r="B18664" s="4"/>
    </row>
    <row r="18665">
      <c r="B18665" s="4"/>
    </row>
    <row r="18666">
      <c r="B18666" s="4"/>
    </row>
    <row r="18667">
      <c r="B18667" s="4"/>
    </row>
    <row r="18668">
      <c r="B18668" s="4"/>
    </row>
    <row r="18669">
      <c r="B18669" s="4"/>
    </row>
    <row r="18670">
      <c r="B18670" s="4"/>
    </row>
    <row r="18671">
      <c r="B18671" s="4"/>
    </row>
    <row r="18672">
      <c r="B18672" s="4"/>
    </row>
    <row r="18673">
      <c r="B18673" s="4"/>
    </row>
    <row r="18674">
      <c r="B18674" s="4"/>
    </row>
    <row r="18675">
      <c r="B18675" s="4"/>
    </row>
    <row r="18676">
      <c r="B18676" s="4"/>
    </row>
    <row r="18677">
      <c r="B18677" s="4"/>
    </row>
    <row r="18678">
      <c r="B18678" s="4"/>
    </row>
    <row r="18679">
      <c r="B18679" s="4"/>
    </row>
    <row r="18680">
      <c r="B18680" s="4"/>
    </row>
    <row r="18681">
      <c r="B18681" s="4"/>
    </row>
    <row r="18682">
      <c r="B18682" s="4"/>
    </row>
    <row r="18683">
      <c r="B18683" s="4"/>
    </row>
    <row r="18684">
      <c r="B18684" s="4"/>
    </row>
    <row r="18685">
      <c r="B18685" s="4"/>
    </row>
    <row r="18686">
      <c r="B18686" s="4"/>
    </row>
    <row r="18687">
      <c r="B18687" s="4"/>
    </row>
    <row r="18688">
      <c r="B18688" s="4"/>
    </row>
    <row r="18689">
      <c r="B18689" s="4"/>
    </row>
    <row r="18690">
      <c r="B18690" s="4"/>
    </row>
    <row r="18691">
      <c r="B18691" s="4"/>
    </row>
    <row r="18692">
      <c r="B18692" s="4"/>
    </row>
    <row r="18693">
      <c r="B18693" s="4"/>
    </row>
    <row r="18694">
      <c r="B18694" s="4"/>
    </row>
    <row r="18695">
      <c r="B18695" s="4"/>
    </row>
    <row r="18696">
      <c r="B18696" s="4"/>
    </row>
    <row r="18697">
      <c r="B18697" s="4"/>
    </row>
    <row r="18698">
      <c r="B18698" s="4"/>
    </row>
    <row r="18699">
      <c r="B18699" s="4"/>
    </row>
    <row r="18700">
      <c r="B18700" s="4"/>
    </row>
    <row r="18701">
      <c r="B18701" s="4"/>
    </row>
    <row r="18702">
      <c r="B18702" s="4"/>
    </row>
    <row r="18703">
      <c r="B18703" s="4"/>
    </row>
    <row r="18704">
      <c r="B18704" s="4"/>
    </row>
    <row r="18705">
      <c r="B18705" s="4"/>
    </row>
    <row r="18706">
      <c r="B18706" s="4"/>
    </row>
    <row r="18707">
      <c r="B18707" s="4"/>
    </row>
    <row r="18708">
      <c r="B18708" s="4"/>
    </row>
    <row r="18709">
      <c r="B18709" s="4"/>
    </row>
    <row r="18710">
      <c r="B18710" s="4"/>
    </row>
    <row r="18711">
      <c r="B18711" s="4"/>
    </row>
    <row r="18712">
      <c r="B18712" s="4"/>
    </row>
    <row r="18713">
      <c r="B18713" s="4"/>
    </row>
    <row r="18714">
      <c r="B18714" s="4"/>
    </row>
    <row r="18715">
      <c r="B18715" s="4"/>
    </row>
    <row r="18716">
      <c r="B18716" s="4"/>
    </row>
    <row r="18717">
      <c r="B18717" s="4"/>
    </row>
    <row r="18718">
      <c r="B18718" s="4"/>
    </row>
    <row r="18719">
      <c r="B18719" s="4"/>
    </row>
    <row r="18720">
      <c r="B18720" s="4"/>
    </row>
    <row r="18721">
      <c r="B18721" s="4"/>
    </row>
    <row r="18722">
      <c r="B18722" s="4"/>
    </row>
    <row r="18723">
      <c r="B18723" s="4"/>
    </row>
    <row r="18724">
      <c r="B18724" s="4"/>
    </row>
    <row r="18725">
      <c r="B18725" s="4"/>
    </row>
    <row r="18726">
      <c r="B18726" s="4"/>
    </row>
    <row r="18727">
      <c r="B18727" s="4"/>
    </row>
    <row r="18728">
      <c r="B18728" s="4"/>
    </row>
    <row r="18729">
      <c r="B18729" s="4"/>
    </row>
    <row r="18730">
      <c r="B18730" s="4"/>
    </row>
    <row r="18731">
      <c r="B18731" s="4"/>
    </row>
    <row r="18732">
      <c r="B18732" s="4"/>
    </row>
    <row r="18733">
      <c r="B18733" s="4"/>
    </row>
    <row r="18734">
      <c r="B18734" s="4"/>
    </row>
    <row r="18735">
      <c r="B18735" s="4"/>
    </row>
    <row r="18736">
      <c r="B18736" s="4"/>
    </row>
    <row r="18737">
      <c r="B18737" s="4"/>
    </row>
    <row r="18738">
      <c r="B18738" s="4"/>
    </row>
    <row r="18739">
      <c r="B18739" s="4"/>
    </row>
    <row r="18740">
      <c r="B18740" s="4"/>
    </row>
    <row r="18741">
      <c r="B18741" s="4"/>
    </row>
    <row r="18742">
      <c r="B18742" s="4"/>
    </row>
    <row r="18743">
      <c r="B18743" s="4"/>
    </row>
    <row r="18744">
      <c r="B18744" s="4"/>
    </row>
    <row r="18745">
      <c r="B18745" s="4"/>
    </row>
    <row r="18746">
      <c r="B18746" s="4"/>
    </row>
    <row r="18747">
      <c r="B18747" s="4"/>
    </row>
    <row r="18748">
      <c r="B18748" s="4"/>
    </row>
    <row r="18749">
      <c r="B18749" s="4"/>
    </row>
    <row r="18750">
      <c r="B18750" s="4"/>
    </row>
    <row r="18751">
      <c r="B18751" s="4"/>
    </row>
    <row r="18752">
      <c r="B18752" s="4"/>
    </row>
    <row r="18753">
      <c r="B18753" s="4"/>
    </row>
    <row r="18754">
      <c r="B18754" s="4"/>
    </row>
    <row r="18755">
      <c r="B18755" s="4"/>
    </row>
    <row r="18756">
      <c r="B18756" s="4"/>
    </row>
    <row r="18757">
      <c r="B18757" s="4"/>
    </row>
    <row r="18758">
      <c r="B18758" s="4"/>
    </row>
    <row r="18759">
      <c r="B18759" s="4"/>
    </row>
    <row r="18760">
      <c r="B18760" s="4"/>
    </row>
    <row r="18761">
      <c r="B18761" s="4"/>
    </row>
    <row r="18762">
      <c r="B18762" s="4"/>
    </row>
    <row r="18763">
      <c r="B18763" s="4"/>
    </row>
    <row r="18764">
      <c r="B18764" s="4"/>
    </row>
    <row r="18765">
      <c r="B18765" s="4"/>
    </row>
    <row r="18766">
      <c r="B18766" s="4"/>
    </row>
    <row r="18767">
      <c r="B18767" s="4"/>
    </row>
    <row r="18768">
      <c r="B18768" s="4"/>
    </row>
    <row r="18769">
      <c r="B18769" s="4"/>
    </row>
    <row r="18770">
      <c r="B18770" s="4"/>
    </row>
    <row r="18771">
      <c r="B18771" s="4"/>
    </row>
    <row r="18772">
      <c r="B18772" s="4"/>
    </row>
    <row r="18773">
      <c r="B18773" s="4"/>
    </row>
    <row r="18774">
      <c r="B18774" s="4"/>
    </row>
    <row r="18775">
      <c r="B18775" s="4"/>
    </row>
    <row r="18776">
      <c r="B18776" s="4"/>
    </row>
    <row r="18777">
      <c r="B18777" s="4"/>
    </row>
    <row r="18778">
      <c r="B18778" s="4"/>
    </row>
    <row r="18779">
      <c r="B18779" s="4"/>
    </row>
    <row r="18780">
      <c r="B18780" s="4"/>
    </row>
    <row r="18781">
      <c r="B18781" s="4"/>
    </row>
    <row r="18782">
      <c r="B18782" s="4"/>
    </row>
    <row r="18783">
      <c r="B18783" s="4"/>
    </row>
    <row r="18784">
      <c r="B18784" s="4"/>
    </row>
    <row r="18785">
      <c r="B18785" s="4"/>
    </row>
    <row r="18786">
      <c r="B18786" s="4"/>
    </row>
    <row r="18787">
      <c r="B18787" s="4"/>
    </row>
    <row r="18788">
      <c r="B18788" s="4"/>
    </row>
    <row r="18789">
      <c r="B18789" s="4"/>
    </row>
    <row r="18790">
      <c r="B18790" s="4"/>
    </row>
    <row r="18791">
      <c r="B18791" s="4"/>
    </row>
    <row r="18792">
      <c r="B18792" s="4"/>
    </row>
    <row r="18793">
      <c r="B18793" s="4"/>
    </row>
    <row r="18794">
      <c r="B18794" s="4"/>
    </row>
    <row r="18795">
      <c r="B18795" s="4"/>
    </row>
    <row r="18796">
      <c r="B18796" s="4"/>
    </row>
    <row r="18797">
      <c r="B18797" s="4"/>
    </row>
    <row r="18798">
      <c r="B18798" s="4"/>
    </row>
    <row r="18799">
      <c r="B18799" s="4"/>
    </row>
    <row r="18800">
      <c r="B18800" s="4"/>
    </row>
    <row r="18801">
      <c r="B18801" s="4"/>
    </row>
    <row r="18802">
      <c r="B18802" s="4"/>
    </row>
    <row r="18803">
      <c r="B18803" s="4"/>
    </row>
    <row r="18804">
      <c r="B18804" s="4"/>
    </row>
    <row r="18805">
      <c r="B18805" s="4"/>
    </row>
    <row r="18806">
      <c r="B18806" s="4"/>
    </row>
    <row r="18807">
      <c r="B18807" s="4"/>
    </row>
    <row r="18808">
      <c r="B18808" s="4"/>
    </row>
    <row r="18809">
      <c r="B18809" s="4"/>
    </row>
    <row r="18810">
      <c r="B18810" s="4"/>
    </row>
    <row r="18811">
      <c r="B18811" s="4"/>
    </row>
    <row r="18812">
      <c r="B18812" s="4"/>
    </row>
    <row r="18813">
      <c r="B18813" s="4"/>
    </row>
    <row r="18814">
      <c r="B18814" s="4"/>
    </row>
    <row r="18815">
      <c r="B18815" s="4"/>
    </row>
    <row r="18816">
      <c r="B18816" s="4"/>
    </row>
    <row r="18817">
      <c r="B18817" s="4"/>
    </row>
    <row r="18818">
      <c r="B18818" s="4"/>
    </row>
    <row r="18819">
      <c r="B18819" s="4"/>
    </row>
    <row r="18820">
      <c r="B18820" s="4"/>
    </row>
    <row r="18821">
      <c r="B18821" s="4"/>
    </row>
    <row r="18822">
      <c r="B18822" s="4"/>
    </row>
    <row r="18823">
      <c r="B18823" s="4"/>
    </row>
    <row r="18824">
      <c r="B18824" s="4"/>
    </row>
    <row r="18825">
      <c r="B18825" s="4"/>
    </row>
    <row r="18826">
      <c r="B18826" s="4"/>
    </row>
    <row r="18827">
      <c r="B18827" s="4"/>
    </row>
    <row r="18828">
      <c r="B18828" s="4"/>
    </row>
    <row r="18829">
      <c r="B18829" s="4"/>
    </row>
    <row r="18830">
      <c r="B18830" s="4"/>
    </row>
    <row r="18831">
      <c r="B18831" s="4"/>
    </row>
    <row r="18832">
      <c r="B18832" s="4"/>
    </row>
    <row r="18833">
      <c r="B18833" s="4"/>
    </row>
    <row r="18834">
      <c r="B18834" s="4"/>
    </row>
    <row r="18835">
      <c r="B18835" s="4"/>
    </row>
    <row r="18836">
      <c r="B18836" s="4"/>
    </row>
    <row r="18837">
      <c r="B18837" s="4"/>
    </row>
    <row r="18838">
      <c r="B18838" s="4"/>
    </row>
    <row r="18839">
      <c r="B18839" s="4"/>
    </row>
    <row r="18840">
      <c r="B18840" s="4"/>
    </row>
    <row r="18841">
      <c r="B18841" s="4"/>
    </row>
    <row r="18842">
      <c r="B18842" s="4"/>
    </row>
    <row r="18843">
      <c r="B18843" s="4"/>
    </row>
    <row r="18844">
      <c r="B18844" s="4"/>
    </row>
    <row r="18845">
      <c r="B18845" s="4"/>
    </row>
    <row r="18846">
      <c r="B18846" s="4"/>
    </row>
    <row r="18847">
      <c r="B18847" s="4"/>
    </row>
    <row r="18848">
      <c r="B18848" s="4"/>
    </row>
    <row r="18849">
      <c r="B18849" s="4"/>
    </row>
    <row r="18850">
      <c r="B18850" s="4"/>
    </row>
    <row r="18851">
      <c r="B18851" s="4"/>
    </row>
    <row r="18852">
      <c r="B18852" s="4"/>
    </row>
    <row r="18853">
      <c r="B18853" s="4"/>
    </row>
    <row r="18854">
      <c r="B18854" s="4"/>
    </row>
    <row r="18855">
      <c r="B18855" s="4"/>
    </row>
    <row r="18856">
      <c r="B18856" s="4"/>
    </row>
    <row r="18857">
      <c r="B18857" s="4"/>
    </row>
    <row r="18858">
      <c r="B18858" s="4"/>
    </row>
    <row r="18859">
      <c r="B18859" s="4"/>
    </row>
    <row r="18860">
      <c r="B18860" s="4"/>
    </row>
    <row r="18861">
      <c r="B18861" s="4"/>
    </row>
    <row r="18862">
      <c r="B18862" s="4"/>
    </row>
    <row r="18863">
      <c r="B18863" s="4"/>
    </row>
    <row r="18864">
      <c r="B18864" s="4"/>
    </row>
    <row r="18865">
      <c r="B18865" s="4"/>
    </row>
    <row r="18866">
      <c r="B18866" s="4"/>
    </row>
    <row r="18867">
      <c r="B18867" s="4"/>
    </row>
    <row r="18868">
      <c r="B18868" s="4"/>
    </row>
    <row r="18869">
      <c r="B18869" s="4"/>
    </row>
    <row r="18870">
      <c r="B18870" s="4"/>
    </row>
    <row r="18871">
      <c r="B18871" s="4"/>
    </row>
    <row r="18872">
      <c r="B18872" s="4"/>
    </row>
    <row r="18873">
      <c r="B18873" s="4"/>
    </row>
    <row r="18874">
      <c r="B18874" s="4"/>
    </row>
    <row r="18875">
      <c r="B18875" s="4"/>
    </row>
    <row r="18876">
      <c r="B18876" s="4"/>
    </row>
    <row r="18877">
      <c r="B18877" s="4"/>
    </row>
    <row r="18878">
      <c r="B18878" s="4"/>
    </row>
    <row r="18879">
      <c r="B18879" s="4"/>
    </row>
    <row r="18880">
      <c r="B18880" s="4"/>
    </row>
    <row r="18881">
      <c r="B18881" s="4"/>
    </row>
    <row r="18882">
      <c r="B18882" s="4"/>
    </row>
    <row r="18883">
      <c r="B18883" s="4"/>
    </row>
    <row r="18884">
      <c r="B18884" s="4"/>
    </row>
    <row r="18885">
      <c r="B18885" s="4"/>
    </row>
    <row r="18886">
      <c r="B18886" s="4"/>
    </row>
    <row r="18887">
      <c r="B18887" s="4"/>
    </row>
    <row r="18888">
      <c r="B18888" s="4"/>
    </row>
    <row r="18889">
      <c r="B18889" s="4"/>
    </row>
    <row r="18890">
      <c r="B18890" s="4"/>
    </row>
    <row r="18891">
      <c r="B18891" s="4"/>
    </row>
    <row r="18892">
      <c r="B18892" s="4"/>
    </row>
    <row r="18893">
      <c r="B18893" s="4"/>
    </row>
    <row r="18894">
      <c r="B18894" s="4"/>
    </row>
    <row r="18895">
      <c r="B18895" s="4"/>
    </row>
    <row r="18896">
      <c r="B18896" s="4"/>
    </row>
    <row r="18897">
      <c r="B18897" s="4"/>
    </row>
    <row r="18898">
      <c r="B18898" s="4"/>
    </row>
    <row r="18899">
      <c r="B18899" s="4"/>
    </row>
    <row r="18900">
      <c r="B18900" s="4"/>
    </row>
    <row r="18901">
      <c r="B18901" s="4"/>
    </row>
    <row r="18902">
      <c r="B18902" s="4"/>
    </row>
    <row r="18903">
      <c r="B18903" s="4"/>
    </row>
    <row r="18904">
      <c r="B18904" s="4"/>
    </row>
    <row r="18905">
      <c r="B18905" s="4"/>
    </row>
    <row r="18906">
      <c r="B18906" s="4"/>
    </row>
    <row r="18907">
      <c r="B18907" s="4"/>
    </row>
    <row r="18908">
      <c r="B18908" s="4"/>
    </row>
    <row r="18909">
      <c r="B18909" s="4"/>
    </row>
    <row r="18910">
      <c r="B18910" s="4"/>
    </row>
    <row r="18911">
      <c r="B18911" s="4"/>
    </row>
    <row r="18912">
      <c r="B18912" s="4"/>
    </row>
    <row r="18913">
      <c r="B18913" s="4"/>
    </row>
    <row r="18914">
      <c r="B18914" s="4"/>
    </row>
    <row r="18915">
      <c r="B18915" s="4"/>
    </row>
    <row r="18916">
      <c r="B18916" s="4"/>
    </row>
    <row r="18917">
      <c r="B18917" s="4"/>
    </row>
    <row r="18918">
      <c r="B18918" s="4"/>
    </row>
    <row r="18919">
      <c r="B18919" s="4"/>
    </row>
    <row r="18920">
      <c r="B18920" s="4"/>
    </row>
    <row r="18921">
      <c r="B18921" s="4"/>
    </row>
    <row r="18922">
      <c r="B18922" s="4"/>
    </row>
    <row r="18923">
      <c r="B18923" s="4"/>
    </row>
    <row r="18924">
      <c r="B18924" s="4"/>
    </row>
    <row r="18925">
      <c r="B18925" s="4"/>
    </row>
    <row r="18926">
      <c r="B18926" s="4"/>
    </row>
    <row r="18927">
      <c r="B18927" s="4"/>
    </row>
    <row r="18928">
      <c r="B18928" s="4"/>
    </row>
    <row r="18929">
      <c r="B18929" s="4"/>
    </row>
    <row r="18930">
      <c r="B18930" s="4"/>
    </row>
    <row r="18931">
      <c r="B18931" s="4"/>
    </row>
    <row r="18932">
      <c r="B18932" s="4"/>
    </row>
    <row r="18933">
      <c r="B18933" s="4"/>
    </row>
    <row r="18934">
      <c r="B18934" s="4"/>
    </row>
    <row r="18935">
      <c r="B18935" s="4"/>
    </row>
    <row r="18936">
      <c r="B18936" s="4"/>
    </row>
    <row r="18937">
      <c r="B18937" s="4"/>
    </row>
    <row r="18938">
      <c r="B18938" s="4"/>
    </row>
    <row r="18939">
      <c r="B18939" s="4"/>
    </row>
    <row r="18940">
      <c r="B18940" s="4"/>
    </row>
    <row r="18941">
      <c r="B18941" s="4"/>
    </row>
    <row r="18942">
      <c r="B18942" s="4"/>
    </row>
    <row r="18943">
      <c r="B18943" s="4"/>
    </row>
    <row r="18944">
      <c r="B18944" s="4"/>
    </row>
    <row r="18945">
      <c r="B18945" s="4"/>
    </row>
    <row r="18946">
      <c r="B18946" s="4"/>
    </row>
    <row r="18947">
      <c r="B18947" s="4"/>
    </row>
    <row r="18948">
      <c r="B18948" s="4"/>
    </row>
    <row r="18949">
      <c r="B18949" s="4"/>
    </row>
    <row r="18950">
      <c r="B18950" s="4"/>
    </row>
    <row r="18951">
      <c r="B18951" s="4"/>
    </row>
    <row r="18952">
      <c r="B18952" s="4"/>
    </row>
    <row r="18953">
      <c r="B18953" s="4"/>
    </row>
    <row r="18954">
      <c r="B18954" s="4"/>
    </row>
    <row r="18955">
      <c r="B18955" s="4"/>
    </row>
    <row r="18956">
      <c r="B18956" s="4"/>
    </row>
    <row r="18957">
      <c r="B18957" s="4"/>
    </row>
    <row r="18958">
      <c r="B18958" s="4"/>
    </row>
    <row r="18959">
      <c r="B18959" s="4"/>
    </row>
    <row r="18960">
      <c r="B18960" s="4"/>
    </row>
    <row r="18961">
      <c r="B18961" s="4"/>
    </row>
    <row r="18962">
      <c r="B18962" s="4"/>
    </row>
    <row r="18963">
      <c r="B18963" s="4"/>
    </row>
    <row r="18964">
      <c r="B18964" s="4"/>
    </row>
    <row r="18965">
      <c r="B18965" s="4"/>
    </row>
    <row r="18966">
      <c r="B18966" s="4"/>
    </row>
    <row r="18967">
      <c r="B18967" s="4"/>
    </row>
    <row r="18968">
      <c r="B18968" s="4"/>
    </row>
    <row r="18969">
      <c r="B18969" s="4"/>
    </row>
    <row r="18970">
      <c r="B18970" s="4"/>
    </row>
    <row r="18971">
      <c r="B18971" s="4"/>
    </row>
    <row r="18972">
      <c r="B18972" s="4"/>
    </row>
    <row r="18973">
      <c r="B18973" s="4"/>
    </row>
    <row r="18974">
      <c r="B18974" s="4"/>
    </row>
    <row r="18975">
      <c r="B18975" s="4"/>
    </row>
    <row r="18976">
      <c r="B18976" s="4"/>
    </row>
    <row r="18977">
      <c r="B18977" s="4"/>
    </row>
    <row r="18978">
      <c r="B18978" s="4"/>
    </row>
    <row r="18979">
      <c r="B18979" s="4"/>
    </row>
    <row r="18980">
      <c r="B18980" s="4"/>
    </row>
    <row r="18981">
      <c r="B18981" s="4"/>
    </row>
    <row r="18982">
      <c r="B18982" s="4"/>
    </row>
    <row r="18983">
      <c r="B18983" s="4"/>
    </row>
    <row r="18984">
      <c r="B18984" s="4"/>
    </row>
    <row r="18985">
      <c r="B18985" s="4"/>
    </row>
    <row r="18986">
      <c r="B18986" s="4"/>
    </row>
    <row r="18987">
      <c r="B18987" s="4"/>
    </row>
    <row r="18988">
      <c r="B18988" s="4"/>
    </row>
    <row r="18989">
      <c r="B18989" s="4"/>
    </row>
    <row r="18990">
      <c r="B18990" s="4"/>
    </row>
    <row r="18991">
      <c r="B18991" s="4"/>
    </row>
    <row r="18992">
      <c r="B18992" s="4"/>
    </row>
    <row r="18993">
      <c r="B18993" s="4"/>
    </row>
    <row r="18994">
      <c r="B18994" s="4"/>
    </row>
    <row r="18995">
      <c r="B18995" s="4"/>
    </row>
    <row r="18996">
      <c r="B18996" s="4"/>
    </row>
    <row r="18997">
      <c r="B18997" s="4"/>
    </row>
    <row r="18998">
      <c r="B18998" s="4"/>
    </row>
    <row r="18999">
      <c r="B18999" s="4"/>
    </row>
    <row r="19000">
      <c r="B19000" s="4"/>
    </row>
    <row r="19001">
      <c r="B19001" s="4"/>
    </row>
    <row r="19002">
      <c r="B19002" s="4"/>
    </row>
    <row r="19003">
      <c r="B19003" s="4"/>
    </row>
    <row r="19004">
      <c r="B19004" s="4"/>
    </row>
    <row r="19005">
      <c r="B19005" s="4"/>
    </row>
    <row r="19006">
      <c r="B19006" s="4"/>
    </row>
    <row r="19007">
      <c r="B19007" s="4"/>
    </row>
    <row r="19008">
      <c r="B19008" s="4"/>
    </row>
    <row r="19009">
      <c r="B19009" s="4"/>
    </row>
    <row r="19010">
      <c r="B19010" s="4"/>
    </row>
    <row r="19011">
      <c r="B19011" s="4"/>
    </row>
    <row r="19012">
      <c r="B19012" s="4"/>
    </row>
    <row r="19013">
      <c r="B19013" s="4"/>
    </row>
    <row r="19014">
      <c r="B19014" s="4"/>
    </row>
    <row r="19015">
      <c r="B19015" s="4"/>
    </row>
    <row r="19016">
      <c r="B19016" s="4"/>
    </row>
    <row r="19017">
      <c r="B19017" s="4"/>
    </row>
    <row r="19018">
      <c r="B19018" s="4"/>
    </row>
    <row r="19019">
      <c r="B19019" s="4"/>
    </row>
    <row r="19020">
      <c r="B19020" s="4"/>
    </row>
    <row r="19021">
      <c r="B19021" s="4"/>
    </row>
    <row r="19022">
      <c r="B19022" s="4"/>
    </row>
    <row r="19023">
      <c r="B19023" s="4"/>
    </row>
    <row r="19024">
      <c r="B19024" s="4"/>
    </row>
    <row r="19025">
      <c r="B19025" s="4"/>
    </row>
    <row r="19026">
      <c r="B19026" s="4"/>
    </row>
    <row r="19027">
      <c r="B19027" s="4"/>
    </row>
    <row r="19028">
      <c r="B19028" s="4"/>
    </row>
    <row r="19029">
      <c r="B19029" s="4"/>
    </row>
    <row r="19030">
      <c r="B19030" s="4"/>
    </row>
    <row r="19031">
      <c r="B19031" s="4"/>
    </row>
    <row r="19032">
      <c r="B19032" s="4"/>
    </row>
    <row r="19033">
      <c r="B19033" s="4"/>
    </row>
    <row r="19034">
      <c r="B19034" s="4"/>
    </row>
    <row r="19035">
      <c r="B19035" s="4"/>
    </row>
    <row r="19036">
      <c r="B19036" s="4"/>
    </row>
    <row r="19037">
      <c r="B19037" s="4"/>
    </row>
    <row r="19038">
      <c r="B19038" s="4"/>
    </row>
    <row r="19039">
      <c r="B19039" s="4"/>
    </row>
    <row r="19040">
      <c r="B19040" s="4"/>
    </row>
    <row r="19041">
      <c r="B19041" s="4"/>
    </row>
    <row r="19042">
      <c r="B19042" s="4"/>
    </row>
    <row r="19043">
      <c r="B19043" s="4"/>
    </row>
    <row r="19044">
      <c r="B19044" s="4"/>
    </row>
    <row r="19045">
      <c r="B19045" s="4"/>
    </row>
    <row r="19046">
      <c r="B19046" s="4"/>
    </row>
    <row r="19047">
      <c r="B19047" s="4"/>
    </row>
    <row r="19048">
      <c r="B19048" s="4"/>
    </row>
    <row r="19049">
      <c r="B19049" s="4"/>
    </row>
    <row r="19050">
      <c r="B19050" s="4"/>
    </row>
    <row r="19051">
      <c r="B19051" s="4"/>
    </row>
    <row r="19052">
      <c r="B19052" s="4"/>
    </row>
    <row r="19053">
      <c r="B19053" s="4"/>
    </row>
    <row r="19054">
      <c r="B19054" s="4"/>
    </row>
    <row r="19055">
      <c r="B19055" s="4"/>
    </row>
    <row r="19056">
      <c r="B19056" s="4"/>
    </row>
    <row r="19057">
      <c r="B19057" s="4"/>
    </row>
    <row r="19058">
      <c r="B19058" s="4"/>
    </row>
    <row r="19059">
      <c r="B19059" s="4"/>
    </row>
    <row r="19060">
      <c r="B19060" s="4"/>
    </row>
    <row r="19061">
      <c r="B19061" s="4"/>
    </row>
    <row r="19062">
      <c r="B19062" s="4"/>
    </row>
    <row r="19063">
      <c r="B19063" s="4"/>
    </row>
    <row r="19064">
      <c r="B19064" s="4"/>
    </row>
    <row r="19065">
      <c r="B19065" s="4"/>
    </row>
    <row r="19066">
      <c r="B19066" s="4"/>
    </row>
    <row r="19067">
      <c r="B19067" s="4"/>
    </row>
    <row r="19068">
      <c r="B19068" s="4"/>
    </row>
    <row r="19069">
      <c r="B19069" s="4"/>
    </row>
    <row r="19070">
      <c r="B19070" s="4"/>
    </row>
    <row r="19071">
      <c r="B19071" s="4"/>
    </row>
    <row r="19072">
      <c r="B19072" s="4"/>
    </row>
    <row r="19073">
      <c r="B19073" s="4"/>
    </row>
    <row r="19074">
      <c r="B19074" s="4"/>
    </row>
    <row r="19075">
      <c r="B19075" s="4"/>
    </row>
    <row r="19076">
      <c r="B19076" s="4"/>
    </row>
    <row r="19077">
      <c r="B19077" s="4"/>
    </row>
    <row r="19078">
      <c r="B19078" s="4"/>
    </row>
    <row r="19079">
      <c r="B19079" s="4"/>
    </row>
    <row r="19080">
      <c r="B19080" s="4"/>
    </row>
    <row r="19081">
      <c r="B19081" s="4"/>
    </row>
    <row r="19082">
      <c r="B19082" s="4"/>
    </row>
    <row r="19083">
      <c r="B19083" s="4"/>
    </row>
    <row r="19084">
      <c r="B19084" s="4"/>
    </row>
    <row r="19085">
      <c r="B19085" s="4"/>
    </row>
    <row r="19086">
      <c r="B19086" s="4"/>
    </row>
    <row r="19087">
      <c r="B19087" s="4"/>
    </row>
    <row r="19088">
      <c r="B19088" s="4"/>
    </row>
    <row r="19089">
      <c r="B19089" s="4"/>
    </row>
    <row r="19090">
      <c r="B19090" s="4"/>
    </row>
    <row r="19091">
      <c r="B19091" s="4"/>
    </row>
    <row r="19092">
      <c r="B19092" s="4"/>
    </row>
    <row r="19093">
      <c r="B19093" s="4"/>
    </row>
    <row r="19094">
      <c r="B19094" s="4"/>
    </row>
    <row r="19095">
      <c r="B19095" s="4"/>
    </row>
    <row r="19096">
      <c r="B19096" s="4"/>
    </row>
    <row r="19097">
      <c r="B19097" s="4"/>
    </row>
    <row r="19098">
      <c r="B19098" s="4"/>
    </row>
    <row r="19099">
      <c r="B19099" s="4"/>
    </row>
    <row r="19100">
      <c r="B19100" s="4"/>
    </row>
    <row r="19101">
      <c r="B19101" s="4"/>
    </row>
    <row r="19102">
      <c r="B19102" s="4"/>
    </row>
    <row r="19103">
      <c r="B19103" s="4"/>
    </row>
    <row r="19104">
      <c r="B19104" s="4"/>
    </row>
    <row r="19105">
      <c r="B19105" s="4"/>
    </row>
    <row r="19106">
      <c r="B19106" s="4"/>
    </row>
    <row r="19107">
      <c r="B19107" s="4"/>
    </row>
    <row r="19108">
      <c r="B19108" s="4"/>
    </row>
    <row r="19109">
      <c r="B19109" s="4"/>
    </row>
    <row r="19110">
      <c r="B19110" s="4"/>
    </row>
    <row r="19111">
      <c r="B19111" s="4"/>
    </row>
    <row r="19112">
      <c r="B19112" s="4"/>
    </row>
    <row r="19113">
      <c r="B19113" s="4"/>
    </row>
    <row r="19114">
      <c r="B19114" s="4"/>
    </row>
    <row r="19115">
      <c r="B19115" s="4"/>
    </row>
    <row r="19116">
      <c r="B19116" s="4"/>
    </row>
    <row r="19117">
      <c r="B19117" s="4"/>
    </row>
    <row r="19118">
      <c r="B19118" s="4"/>
    </row>
    <row r="19119">
      <c r="B19119" s="4"/>
    </row>
    <row r="19120">
      <c r="B19120" s="4"/>
    </row>
    <row r="19121">
      <c r="B19121" s="4"/>
    </row>
    <row r="19122">
      <c r="B19122" s="4"/>
    </row>
    <row r="19123">
      <c r="B19123" s="4"/>
    </row>
    <row r="19124">
      <c r="B19124" s="4"/>
    </row>
    <row r="19125">
      <c r="B19125" s="4"/>
    </row>
    <row r="19126">
      <c r="B19126" s="4"/>
    </row>
    <row r="19127">
      <c r="B19127" s="4"/>
    </row>
    <row r="19128">
      <c r="B19128" s="4"/>
    </row>
    <row r="19129">
      <c r="B19129" s="4"/>
    </row>
    <row r="19130">
      <c r="B19130" s="4"/>
    </row>
    <row r="19131">
      <c r="B19131" s="4"/>
    </row>
    <row r="19132">
      <c r="B19132" s="4"/>
    </row>
    <row r="19133">
      <c r="B19133" s="4"/>
    </row>
    <row r="19134">
      <c r="B19134" s="4"/>
    </row>
    <row r="19135">
      <c r="B19135" s="4"/>
    </row>
    <row r="19136">
      <c r="B19136" s="4"/>
    </row>
    <row r="19137">
      <c r="B19137" s="4"/>
    </row>
    <row r="19138">
      <c r="B19138" s="4"/>
    </row>
    <row r="19139">
      <c r="B19139" s="4"/>
    </row>
    <row r="19140">
      <c r="B19140" s="4"/>
    </row>
    <row r="19141">
      <c r="B19141" s="4"/>
    </row>
    <row r="19142">
      <c r="B19142" s="4"/>
    </row>
    <row r="19143">
      <c r="B19143" s="4"/>
    </row>
    <row r="19144">
      <c r="B19144" s="4"/>
    </row>
    <row r="19145">
      <c r="B19145" s="4"/>
    </row>
    <row r="19146">
      <c r="B19146" s="4"/>
    </row>
    <row r="19147">
      <c r="B19147" s="4"/>
    </row>
    <row r="19148">
      <c r="B19148" s="4"/>
    </row>
    <row r="19149">
      <c r="B19149" s="4"/>
    </row>
    <row r="19150">
      <c r="B19150" s="4"/>
    </row>
    <row r="19151">
      <c r="B19151" s="4"/>
    </row>
    <row r="19152">
      <c r="B19152" s="4"/>
    </row>
    <row r="19153">
      <c r="B19153" s="4"/>
    </row>
    <row r="19154">
      <c r="B19154" s="4"/>
    </row>
    <row r="19155">
      <c r="B19155" s="4"/>
    </row>
    <row r="19156">
      <c r="B19156" s="4"/>
    </row>
    <row r="19157">
      <c r="B19157" s="4"/>
    </row>
    <row r="19158">
      <c r="B19158" s="4"/>
    </row>
    <row r="19159">
      <c r="B19159" s="4"/>
    </row>
    <row r="19160">
      <c r="B19160" s="4"/>
    </row>
    <row r="19161">
      <c r="B19161" s="4"/>
    </row>
    <row r="19162">
      <c r="B19162" s="4"/>
    </row>
    <row r="19163">
      <c r="B19163" s="4"/>
    </row>
    <row r="19164">
      <c r="B19164" s="4"/>
    </row>
    <row r="19165">
      <c r="B19165" s="4"/>
    </row>
    <row r="19166">
      <c r="B19166" s="4"/>
    </row>
    <row r="19167">
      <c r="B19167" s="4"/>
    </row>
    <row r="19168">
      <c r="B19168" s="4"/>
    </row>
    <row r="19169">
      <c r="B19169" s="4"/>
    </row>
    <row r="19170">
      <c r="B19170" s="4"/>
    </row>
    <row r="19171">
      <c r="B19171" s="4"/>
    </row>
    <row r="19172">
      <c r="B19172" s="4"/>
    </row>
    <row r="19173">
      <c r="B19173" s="4"/>
    </row>
    <row r="19174">
      <c r="B19174" s="4"/>
    </row>
    <row r="19175">
      <c r="B19175" s="4"/>
    </row>
    <row r="19176">
      <c r="B19176" s="4"/>
    </row>
    <row r="19177">
      <c r="B19177" s="4"/>
    </row>
    <row r="19178">
      <c r="B19178" s="4"/>
    </row>
    <row r="19179">
      <c r="B19179" s="4"/>
    </row>
    <row r="19180">
      <c r="B19180" s="4"/>
    </row>
    <row r="19181">
      <c r="B19181" s="4"/>
    </row>
    <row r="19182">
      <c r="B19182" s="4"/>
    </row>
    <row r="19183">
      <c r="B19183" s="4"/>
    </row>
    <row r="19184">
      <c r="B19184" s="4"/>
    </row>
    <row r="19185">
      <c r="B19185" s="4"/>
    </row>
    <row r="19186">
      <c r="B19186" s="4"/>
    </row>
    <row r="19187">
      <c r="B19187" s="4"/>
    </row>
    <row r="19188">
      <c r="B19188" s="4"/>
    </row>
    <row r="19189">
      <c r="B19189" s="4"/>
    </row>
    <row r="19190">
      <c r="B19190" s="4"/>
    </row>
    <row r="19191">
      <c r="B19191" s="4"/>
    </row>
    <row r="19192">
      <c r="B19192" s="4"/>
    </row>
    <row r="19193">
      <c r="B19193" s="4"/>
    </row>
    <row r="19194">
      <c r="B19194" s="4"/>
    </row>
    <row r="19195">
      <c r="B19195" s="4"/>
    </row>
    <row r="19196">
      <c r="B19196" s="4"/>
    </row>
    <row r="19197">
      <c r="B19197" s="4"/>
    </row>
    <row r="19198">
      <c r="B19198" s="4"/>
    </row>
    <row r="19199">
      <c r="B19199" s="4"/>
    </row>
    <row r="19200">
      <c r="B19200" s="4"/>
    </row>
    <row r="19201">
      <c r="B19201" s="4"/>
    </row>
    <row r="19202">
      <c r="B19202" s="4"/>
    </row>
    <row r="19203">
      <c r="B19203" s="4"/>
    </row>
    <row r="19204">
      <c r="B19204" s="4"/>
    </row>
    <row r="19205">
      <c r="B19205" s="4"/>
    </row>
    <row r="19206">
      <c r="B19206" s="4"/>
    </row>
    <row r="19207">
      <c r="B19207" s="4"/>
    </row>
    <row r="19208">
      <c r="B19208" s="4"/>
    </row>
    <row r="19209">
      <c r="B19209" s="4"/>
    </row>
    <row r="19210">
      <c r="B19210" s="4"/>
    </row>
    <row r="19211">
      <c r="B19211" s="4"/>
    </row>
    <row r="19212">
      <c r="B19212" s="4"/>
    </row>
    <row r="19213">
      <c r="B19213" s="4"/>
    </row>
    <row r="19214">
      <c r="B19214" s="4"/>
    </row>
    <row r="19215">
      <c r="B19215" s="4"/>
    </row>
    <row r="19216">
      <c r="B19216" s="4"/>
    </row>
    <row r="19217">
      <c r="B19217" s="4"/>
    </row>
    <row r="19218">
      <c r="B19218" s="4"/>
    </row>
    <row r="19219">
      <c r="B19219" s="4"/>
    </row>
    <row r="19220">
      <c r="B19220" s="4"/>
    </row>
    <row r="19221">
      <c r="B19221" s="4"/>
    </row>
    <row r="19222">
      <c r="B19222" s="4"/>
    </row>
    <row r="19223">
      <c r="B19223" s="4"/>
    </row>
    <row r="19224">
      <c r="B19224" s="4"/>
    </row>
    <row r="19225">
      <c r="B19225" s="4"/>
    </row>
    <row r="19226">
      <c r="B19226" s="4"/>
    </row>
    <row r="19227">
      <c r="B19227" s="4"/>
    </row>
    <row r="19228">
      <c r="B19228" s="4"/>
    </row>
    <row r="19229">
      <c r="B19229" s="4"/>
    </row>
    <row r="19230">
      <c r="B19230" s="4"/>
    </row>
    <row r="19231">
      <c r="B19231" s="4"/>
    </row>
    <row r="19232">
      <c r="B19232" s="4"/>
    </row>
    <row r="19233">
      <c r="B19233" s="4"/>
    </row>
    <row r="19234">
      <c r="B19234" s="4"/>
    </row>
    <row r="19235">
      <c r="B19235" s="4"/>
    </row>
    <row r="19236">
      <c r="B19236" s="4"/>
    </row>
    <row r="19237">
      <c r="B19237" s="4"/>
    </row>
    <row r="19238">
      <c r="B19238" s="4"/>
    </row>
    <row r="19239">
      <c r="B19239" s="4"/>
    </row>
    <row r="19240">
      <c r="B19240" s="4"/>
    </row>
    <row r="19241">
      <c r="B19241" s="4"/>
    </row>
    <row r="19242">
      <c r="B19242" s="4"/>
    </row>
    <row r="19243">
      <c r="B19243" s="4"/>
    </row>
    <row r="19244">
      <c r="B19244" s="4"/>
    </row>
    <row r="19245">
      <c r="B19245" s="4"/>
    </row>
    <row r="19246">
      <c r="B19246" s="4"/>
    </row>
    <row r="19247">
      <c r="B19247" s="4"/>
    </row>
    <row r="19248">
      <c r="B19248" s="4"/>
    </row>
    <row r="19249">
      <c r="B19249" s="4"/>
    </row>
    <row r="19250">
      <c r="B19250" s="4"/>
    </row>
    <row r="19251">
      <c r="B19251" s="4"/>
    </row>
    <row r="19252">
      <c r="B19252" s="4"/>
    </row>
    <row r="19253">
      <c r="B19253" s="4"/>
    </row>
    <row r="19254">
      <c r="B19254" s="4"/>
    </row>
    <row r="19255">
      <c r="B19255" s="4"/>
    </row>
    <row r="19256">
      <c r="B19256" s="4"/>
    </row>
    <row r="19257">
      <c r="B19257" s="4"/>
    </row>
    <row r="19258">
      <c r="B19258" s="4"/>
    </row>
    <row r="19259">
      <c r="B19259" s="4"/>
    </row>
    <row r="19260">
      <c r="B19260" s="4"/>
    </row>
    <row r="19261">
      <c r="B19261" s="4"/>
    </row>
    <row r="19262">
      <c r="B19262" s="4"/>
    </row>
    <row r="19263">
      <c r="B19263" s="4"/>
    </row>
    <row r="19264">
      <c r="B19264" s="4"/>
    </row>
    <row r="19265">
      <c r="B19265" s="4"/>
    </row>
    <row r="19266">
      <c r="B19266" s="4"/>
    </row>
    <row r="19267">
      <c r="B19267" s="4"/>
    </row>
    <row r="19268">
      <c r="B19268" s="4"/>
    </row>
    <row r="19269">
      <c r="B19269" s="4"/>
    </row>
    <row r="19270">
      <c r="B19270" s="4"/>
    </row>
    <row r="19271">
      <c r="B19271" s="4"/>
    </row>
    <row r="19272">
      <c r="B19272" s="4"/>
    </row>
    <row r="19273">
      <c r="B19273" s="4"/>
    </row>
    <row r="19274">
      <c r="B19274" s="4"/>
    </row>
    <row r="19275">
      <c r="B19275" s="4"/>
    </row>
    <row r="19276">
      <c r="B19276" s="4"/>
    </row>
    <row r="19277">
      <c r="B19277" s="4"/>
    </row>
    <row r="19278">
      <c r="B19278" s="4"/>
    </row>
    <row r="19279">
      <c r="B19279" s="4"/>
    </row>
    <row r="19280">
      <c r="B19280" s="4"/>
    </row>
    <row r="19281">
      <c r="B19281" s="4"/>
    </row>
    <row r="19282">
      <c r="B19282" s="4"/>
    </row>
    <row r="19283">
      <c r="B19283" s="4"/>
    </row>
    <row r="19284">
      <c r="B19284" s="4"/>
    </row>
    <row r="19285">
      <c r="B19285" s="4"/>
    </row>
    <row r="19286">
      <c r="B19286" s="4"/>
    </row>
    <row r="19287">
      <c r="B19287" s="4"/>
    </row>
    <row r="19288">
      <c r="B19288" s="4"/>
    </row>
    <row r="19289">
      <c r="B19289" s="4"/>
    </row>
    <row r="19290">
      <c r="B19290" s="4"/>
    </row>
    <row r="19291">
      <c r="B19291" s="4"/>
    </row>
    <row r="19292">
      <c r="B19292" s="4"/>
    </row>
    <row r="19293">
      <c r="B19293" s="4"/>
    </row>
    <row r="19294">
      <c r="B19294" s="4"/>
    </row>
    <row r="19295">
      <c r="B19295" s="4"/>
    </row>
    <row r="19296">
      <c r="B19296" s="4"/>
    </row>
    <row r="19297">
      <c r="B19297" s="4"/>
    </row>
    <row r="19298">
      <c r="B19298" s="4"/>
    </row>
    <row r="19299">
      <c r="B19299" s="4"/>
    </row>
    <row r="19300">
      <c r="B19300" s="4"/>
    </row>
    <row r="19301">
      <c r="B19301" s="4"/>
    </row>
    <row r="19302">
      <c r="B19302" s="4"/>
    </row>
    <row r="19303">
      <c r="B19303" s="4"/>
    </row>
    <row r="19304">
      <c r="B19304" s="4"/>
    </row>
    <row r="19305">
      <c r="B19305" s="4"/>
    </row>
    <row r="19306">
      <c r="B19306" s="4"/>
    </row>
    <row r="19307">
      <c r="B19307" s="4"/>
    </row>
    <row r="19308">
      <c r="B19308" s="4"/>
    </row>
    <row r="19309">
      <c r="B19309" s="4"/>
    </row>
    <row r="19310">
      <c r="B19310" s="4"/>
    </row>
    <row r="19311">
      <c r="B19311" s="4"/>
    </row>
    <row r="19312">
      <c r="B19312" s="4"/>
    </row>
    <row r="19313">
      <c r="B19313" s="4"/>
    </row>
    <row r="19314">
      <c r="B19314" s="4"/>
    </row>
    <row r="19315">
      <c r="B19315" s="4"/>
    </row>
    <row r="19316">
      <c r="B19316" s="4"/>
    </row>
    <row r="19317">
      <c r="B19317" s="4"/>
    </row>
    <row r="19318">
      <c r="B19318" s="4"/>
    </row>
    <row r="19319">
      <c r="B19319" s="4"/>
    </row>
    <row r="19320">
      <c r="B19320" s="4"/>
    </row>
    <row r="19321">
      <c r="B19321" s="4"/>
    </row>
    <row r="19322">
      <c r="B19322" s="4"/>
    </row>
    <row r="19323">
      <c r="B19323" s="4"/>
    </row>
    <row r="19324">
      <c r="B19324" s="4"/>
    </row>
    <row r="19325">
      <c r="B19325" s="4"/>
    </row>
    <row r="19326">
      <c r="B19326" s="4"/>
    </row>
    <row r="19327">
      <c r="B19327" s="4"/>
    </row>
    <row r="19328">
      <c r="B19328" s="4"/>
    </row>
    <row r="19329">
      <c r="B19329" s="4"/>
    </row>
    <row r="19330">
      <c r="B19330" s="4"/>
    </row>
    <row r="19331">
      <c r="B19331" s="4"/>
    </row>
    <row r="19332">
      <c r="B19332" s="4"/>
    </row>
    <row r="19333">
      <c r="B19333" s="4"/>
    </row>
    <row r="19334">
      <c r="B19334" s="4"/>
    </row>
    <row r="19335">
      <c r="B19335" s="4"/>
    </row>
    <row r="19336">
      <c r="B19336" s="4"/>
    </row>
    <row r="19337">
      <c r="B19337" s="4"/>
    </row>
    <row r="19338">
      <c r="B19338" s="4"/>
    </row>
    <row r="19339">
      <c r="B19339" s="4"/>
    </row>
    <row r="19340">
      <c r="B19340" s="4"/>
    </row>
    <row r="19341">
      <c r="B19341" s="4"/>
    </row>
    <row r="19342">
      <c r="B19342" s="4"/>
    </row>
    <row r="19343">
      <c r="B19343" s="4"/>
    </row>
    <row r="19344">
      <c r="B19344" s="4"/>
    </row>
    <row r="19345">
      <c r="B19345" s="4"/>
    </row>
    <row r="19346">
      <c r="B19346" s="4"/>
    </row>
    <row r="19347">
      <c r="B19347" s="4"/>
    </row>
    <row r="19348">
      <c r="B19348" s="4"/>
    </row>
    <row r="19349">
      <c r="B19349" s="4"/>
    </row>
    <row r="19350">
      <c r="B19350" s="4"/>
    </row>
    <row r="19351">
      <c r="B19351" s="4"/>
    </row>
    <row r="19352">
      <c r="B19352" s="4"/>
    </row>
    <row r="19353">
      <c r="B19353" s="4"/>
    </row>
    <row r="19354">
      <c r="B19354" s="4"/>
    </row>
    <row r="19355">
      <c r="B19355" s="4"/>
    </row>
    <row r="19356">
      <c r="B19356" s="4"/>
    </row>
    <row r="19357">
      <c r="B19357" s="4"/>
    </row>
    <row r="19358">
      <c r="B19358" s="4"/>
    </row>
    <row r="19359">
      <c r="B19359" s="4"/>
    </row>
    <row r="19360">
      <c r="B19360" s="4"/>
    </row>
    <row r="19361">
      <c r="B19361" s="4"/>
    </row>
    <row r="19362">
      <c r="B19362" s="4"/>
    </row>
    <row r="19363">
      <c r="B19363" s="4"/>
    </row>
    <row r="19364">
      <c r="B19364" s="4"/>
    </row>
    <row r="19365">
      <c r="B19365" s="4"/>
    </row>
    <row r="19366">
      <c r="B19366" s="4"/>
    </row>
    <row r="19367">
      <c r="B19367" s="4"/>
    </row>
    <row r="19368">
      <c r="B19368" s="4"/>
    </row>
    <row r="19369">
      <c r="B19369" s="4"/>
    </row>
    <row r="19370">
      <c r="B19370" s="4"/>
    </row>
    <row r="19371">
      <c r="B19371" s="4"/>
    </row>
    <row r="19372">
      <c r="B19372" s="4"/>
    </row>
    <row r="19373">
      <c r="B19373" s="4"/>
    </row>
    <row r="19374">
      <c r="B19374" s="4"/>
    </row>
    <row r="19375">
      <c r="B19375" s="4"/>
    </row>
    <row r="19376">
      <c r="B19376" s="4"/>
    </row>
    <row r="19377">
      <c r="B19377" s="4"/>
    </row>
    <row r="19378">
      <c r="B19378" s="4"/>
    </row>
    <row r="19379">
      <c r="B19379" s="4"/>
    </row>
    <row r="19380">
      <c r="B19380" s="4"/>
    </row>
    <row r="19381">
      <c r="B19381" s="4"/>
    </row>
    <row r="19382">
      <c r="B19382" s="4"/>
    </row>
    <row r="19383">
      <c r="B19383" s="4"/>
    </row>
    <row r="19384">
      <c r="B19384" s="4"/>
    </row>
    <row r="19385">
      <c r="B19385" s="4"/>
    </row>
    <row r="19386">
      <c r="B19386" s="4"/>
    </row>
    <row r="19387">
      <c r="B19387" s="4"/>
    </row>
    <row r="19388">
      <c r="B19388" s="4"/>
    </row>
    <row r="19389">
      <c r="B19389" s="4"/>
    </row>
    <row r="19390">
      <c r="B19390" s="4"/>
    </row>
    <row r="19391">
      <c r="B19391" s="4"/>
    </row>
    <row r="19392">
      <c r="B19392" s="4"/>
    </row>
    <row r="19393">
      <c r="B19393" s="4"/>
    </row>
    <row r="19394">
      <c r="B19394" s="4"/>
    </row>
    <row r="19395">
      <c r="B19395" s="4"/>
    </row>
    <row r="19396">
      <c r="B19396" s="4"/>
    </row>
    <row r="19397">
      <c r="B19397" s="4"/>
    </row>
    <row r="19398">
      <c r="B19398" s="4"/>
    </row>
    <row r="19399">
      <c r="B19399" s="4"/>
    </row>
    <row r="19400">
      <c r="B19400" s="4"/>
    </row>
    <row r="19401">
      <c r="B19401" s="4"/>
    </row>
    <row r="19402">
      <c r="B19402" s="4"/>
    </row>
    <row r="19403">
      <c r="B19403" s="4"/>
    </row>
    <row r="19404">
      <c r="B19404" s="4"/>
    </row>
    <row r="19405">
      <c r="B19405" s="4"/>
    </row>
    <row r="19406">
      <c r="B19406" s="4"/>
    </row>
    <row r="19407">
      <c r="B19407" s="4"/>
    </row>
    <row r="19408">
      <c r="B19408" s="4"/>
    </row>
    <row r="19409">
      <c r="B19409" s="4"/>
    </row>
    <row r="19410">
      <c r="B19410" s="4"/>
    </row>
    <row r="19411">
      <c r="B19411" s="4"/>
    </row>
    <row r="19412">
      <c r="B19412" s="4"/>
    </row>
    <row r="19413">
      <c r="B19413" s="4"/>
    </row>
    <row r="19414">
      <c r="B19414" s="4"/>
    </row>
    <row r="19415">
      <c r="B19415" s="4"/>
    </row>
    <row r="19416">
      <c r="B19416" s="4"/>
    </row>
    <row r="19417">
      <c r="B19417" s="4"/>
    </row>
    <row r="19418">
      <c r="B19418" s="4"/>
    </row>
    <row r="19419">
      <c r="B19419" s="4"/>
    </row>
    <row r="19420">
      <c r="B19420" s="4"/>
    </row>
    <row r="19421">
      <c r="B19421" s="4"/>
    </row>
    <row r="19422">
      <c r="B19422" s="4"/>
    </row>
    <row r="19423">
      <c r="B19423" s="4"/>
    </row>
    <row r="19424">
      <c r="B19424" s="4"/>
    </row>
    <row r="19425">
      <c r="B19425" s="4"/>
    </row>
    <row r="19426">
      <c r="B19426" s="4"/>
    </row>
    <row r="19427">
      <c r="B19427" s="4"/>
    </row>
    <row r="19428">
      <c r="B19428" s="4"/>
    </row>
    <row r="19429">
      <c r="B19429" s="4"/>
    </row>
    <row r="19430">
      <c r="B19430" s="4"/>
    </row>
    <row r="19431">
      <c r="B19431" s="4"/>
    </row>
    <row r="19432">
      <c r="B19432" s="4"/>
    </row>
    <row r="19433">
      <c r="B19433" s="4"/>
    </row>
    <row r="19434">
      <c r="B19434" s="4"/>
    </row>
    <row r="19435">
      <c r="B19435" s="4"/>
    </row>
    <row r="19436">
      <c r="B19436" s="4"/>
    </row>
    <row r="19437">
      <c r="B19437" s="4"/>
    </row>
    <row r="19438">
      <c r="B19438" s="4"/>
    </row>
    <row r="19439">
      <c r="B19439" s="4"/>
    </row>
    <row r="19440">
      <c r="B19440" s="4"/>
    </row>
    <row r="19441">
      <c r="B19441" s="4"/>
    </row>
    <row r="19442">
      <c r="B19442" s="4"/>
    </row>
    <row r="19443">
      <c r="B19443" s="4"/>
    </row>
    <row r="19444">
      <c r="B19444" s="4"/>
    </row>
    <row r="19445">
      <c r="B19445" s="4"/>
    </row>
    <row r="19446">
      <c r="B19446" s="4"/>
    </row>
    <row r="19447">
      <c r="B19447" s="4"/>
    </row>
    <row r="19448">
      <c r="B19448" s="4"/>
    </row>
    <row r="19449">
      <c r="B19449" s="4"/>
    </row>
    <row r="19450">
      <c r="B19450" s="4"/>
    </row>
    <row r="19451">
      <c r="B19451" s="4"/>
    </row>
    <row r="19452">
      <c r="B19452" s="4"/>
    </row>
    <row r="19453">
      <c r="B19453" s="4"/>
    </row>
    <row r="19454">
      <c r="B19454" s="4"/>
    </row>
    <row r="19455">
      <c r="B19455" s="4"/>
    </row>
    <row r="19456">
      <c r="B19456" s="4"/>
    </row>
    <row r="19457">
      <c r="B19457" s="4"/>
    </row>
    <row r="19458">
      <c r="B19458" s="4"/>
    </row>
    <row r="19459">
      <c r="B19459" s="4"/>
    </row>
    <row r="19460">
      <c r="B19460" s="4"/>
    </row>
    <row r="19461">
      <c r="B19461" s="4"/>
    </row>
    <row r="19462">
      <c r="B19462" s="4"/>
    </row>
    <row r="19463">
      <c r="B19463" s="4"/>
    </row>
    <row r="19464">
      <c r="B19464" s="4"/>
    </row>
    <row r="19465">
      <c r="B19465" s="4"/>
    </row>
    <row r="19466">
      <c r="B19466" s="4"/>
    </row>
    <row r="19467">
      <c r="B19467" s="4"/>
    </row>
    <row r="19468">
      <c r="B19468" s="4"/>
    </row>
    <row r="19469">
      <c r="B19469" s="4"/>
    </row>
    <row r="19470">
      <c r="B19470" s="4"/>
    </row>
    <row r="19471">
      <c r="B19471" s="4"/>
    </row>
    <row r="19472">
      <c r="B19472" s="4"/>
    </row>
    <row r="19473">
      <c r="B19473" s="4"/>
    </row>
    <row r="19474">
      <c r="B19474" s="4"/>
    </row>
    <row r="19475">
      <c r="B19475" s="4"/>
    </row>
    <row r="19476">
      <c r="B19476" s="4"/>
    </row>
    <row r="19477">
      <c r="B19477" s="4"/>
    </row>
    <row r="19478">
      <c r="B19478" s="4"/>
    </row>
    <row r="19479">
      <c r="B19479" s="4"/>
    </row>
    <row r="19480">
      <c r="B19480" s="4"/>
    </row>
    <row r="19481">
      <c r="B19481" s="4"/>
    </row>
    <row r="19482">
      <c r="B19482" s="4"/>
    </row>
    <row r="19483">
      <c r="B19483" s="4"/>
    </row>
    <row r="19484">
      <c r="B19484" s="4"/>
    </row>
    <row r="19485">
      <c r="B19485" s="4"/>
    </row>
    <row r="19486">
      <c r="B19486" s="4"/>
    </row>
    <row r="19487">
      <c r="B19487" s="4"/>
    </row>
    <row r="19488">
      <c r="B19488" s="4"/>
    </row>
    <row r="19489">
      <c r="B19489" s="4"/>
    </row>
    <row r="19490">
      <c r="B19490" s="4"/>
    </row>
    <row r="19491">
      <c r="B19491" s="4"/>
    </row>
    <row r="19492">
      <c r="B19492" s="4"/>
    </row>
    <row r="19493">
      <c r="B19493" s="4"/>
    </row>
    <row r="19494">
      <c r="B19494" s="4"/>
    </row>
    <row r="19495">
      <c r="B19495" s="4"/>
    </row>
    <row r="19496">
      <c r="B19496" s="4"/>
    </row>
    <row r="19497">
      <c r="B19497" s="4"/>
    </row>
    <row r="19498">
      <c r="B19498" s="4"/>
    </row>
    <row r="19499">
      <c r="B19499" s="4"/>
    </row>
    <row r="19500">
      <c r="B19500" s="4"/>
    </row>
    <row r="19501">
      <c r="B19501" s="4"/>
    </row>
    <row r="19502">
      <c r="B19502" s="4"/>
    </row>
    <row r="19503">
      <c r="B19503" s="4"/>
    </row>
    <row r="19504">
      <c r="B19504" s="4"/>
    </row>
    <row r="19505">
      <c r="B19505" s="4"/>
    </row>
    <row r="19506">
      <c r="B19506" s="4"/>
    </row>
    <row r="19507">
      <c r="B19507" s="4"/>
    </row>
    <row r="19508">
      <c r="B19508" s="4"/>
    </row>
    <row r="19509">
      <c r="B19509" s="4"/>
    </row>
    <row r="19510">
      <c r="B19510" s="4"/>
    </row>
    <row r="19511">
      <c r="B19511" s="4"/>
    </row>
    <row r="19512">
      <c r="B19512" s="4"/>
    </row>
    <row r="19513">
      <c r="B19513" s="4"/>
    </row>
    <row r="19514">
      <c r="B19514" s="4"/>
    </row>
    <row r="19515">
      <c r="B19515" s="4"/>
    </row>
    <row r="19516">
      <c r="B19516" s="4"/>
    </row>
    <row r="19517">
      <c r="B19517" s="4"/>
    </row>
    <row r="19518">
      <c r="B19518" s="4"/>
    </row>
    <row r="19519">
      <c r="B19519" s="4"/>
    </row>
    <row r="19520">
      <c r="B19520" s="4"/>
    </row>
    <row r="19521">
      <c r="B19521" s="4"/>
    </row>
    <row r="19522">
      <c r="B19522" s="4"/>
    </row>
    <row r="19523">
      <c r="B19523" s="4"/>
    </row>
    <row r="19524">
      <c r="B19524" s="4"/>
    </row>
    <row r="19525">
      <c r="B19525" s="4"/>
    </row>
    <row r="19526">
      <c r="B19526" s="4"/>
    </row>
    <row r="19527">
      <c r="B19527" s="4"/>
    </row>
    <row r="19528">
      <c r="B19528" s="4"/>
    </row>
    <row r="19529">
      <c r="B19529" s="4"/>
    </row>
    <row r="19530">
      <c r="B19530" s="4"/>
    </row>
    <row r="19531">
      <c r="B19531" s="4"/>
    </row>
    <row r="19532">
      <c r="B19532" s="4"/>
    </row>
    <row r="19533">
      <c r="B19533" s="4"/>
    </row>
    <row r="19534">
      <c r="B19534" s="4"/>
    </row>
    <row r="19535">
      <c r="B19535" s="4"/>
    </row>
    <row r="19536">
      <c r="B19536" s="4"/>
    </row>
    <row r="19537">
      <c r="B19537" s="4"/>
    </row>
    <row r="19538">
      <c r="B19538" s="4"/>
    </row>
    <row r="19539">
      <c r="B19539" s="4"/>
    </row>
    <row r="19540">
      <c r="B19540" s="4"/>
    </row>
    <row r="19541">
      <c r="B19541" s="4"/>
    </row>
    <row r="19542">
      <c r="B19542" s="4"/>
    </row>
    <row r="19543">
      <c r="B19543" s="4"/>
    </row>
    <row r="19544">
      <c r="B19544" s="4"/>
    </row>
    <row r="19545">
      <c r="B19545" s="4"/>
    </row>
    <row r="19546">
      <c r="B19546" s="4"/>
    </row>
    <row r="19547">
      <c r="B19547" s="4"/>
    </row>
    <row r="19548">
      <c r="B19548" s="4"/>
    </row>
    <row r="19549">
      <c r="B19549" s="4"/>
    </row>
    <row r="19550">
      <c r="B19550" s="4"/>
    </row>
    <row r="19551">
      <c r="B19551" s="4"/>
    </row>
    <row r="19552">
      <c r="B19552" s="4"/>
    </row>
    <row r="19553">
      <c r="B19553" s="4"/>
    </row>
    <row r="19554">
      <c r="B19554" s="4"/>
    </row>
    <row r="19555">
      <c r="B19555" s="4"/>
    </row>
    <row r="19556">
      <c r="B19556" s="4"/>
    </row>
    <row r="19557">
      <c r="B19557" s="4"/>
    </row>
    <row r="19558">
      <c r="B19558" s="4"/>
    </row>
    <row r="19559">
      <c r="B19559" s="4"/>
    </row>
    <row r="19560">
      <c r="B19560" s="4"/>
    </row>
    <row r="19561">
      <c r="B19561" s="4"/>
    </row>
    <row r="19562">
      <c r="B19562" s="4"/>
    </row>
    <row r="19563">
      <c r="B19563" s="4"/>
    </row>
    <row r="19564">
      <c r="B19564" s="4"/>
    </row>
    <row r="19565">
      <c r="B19565" s="4"/>
    </row>
    <row r="19566">
      <c r="B19566" s="4"/>
    </row>
    <row r="19567">
      <c r="B19567" s="4"/>
    </row>
    <row r="19568">
      <c r="B19568" s="4"/>
    </row>
    <row r="19569">
      <c r="B19569" s="4"/>
    </row>
    <row r="19570">
      <c r="B19570" s="4"/>
    </row>
    <row r="19571">
      <c r="B19571" s="4"/>
    </row>
    <row r="19572">
      <c r="B19572" s="4"/>
    </row>
    <row r="19573">
      <c r="B19573" s="4"/>
    </row>
    <row r="19574">
      <c r="B19574" s="4"/>
    </row>
    <row r="19575">
      <c r="B19575" s="4"/>
    </row>
    <row r="19576">
      <c r="B19576" s="4"/>
    </row>
    <row r="19577">
      <c r="B19577" s="4"/>
    </row>
    <row r="19578">
      <c r="B19578" s="4"/>
    </row>
    <row r="19579">
      <c r="B19579" s="4"/>
    </row>
    <row r="19580">
      <c r="B19580" s="4"/>
    </row>
    <row r="19581">
      <c r="B19581" s="4"/>
    </row>
    <row r="19582">
      <c r="B19582" s="4"/>
    </row>
    <row r="19583">
      <c r="B19583" s="4"/>
    </row>
    <row r="19584">
      <c r="B19584" s="4"/>
    </row>
    <row r="19585">
      <c r="B19585" s="4"/>
    </row>
    <row r="19586">
      <c r="B19586" s="4"/>
    </row>
    <row r="19587">
      <c r="B19587" s="4"/>
    </row>
    <row r="19588">
      <c r="B19588" s="4"/>
    </row>
    <row r="19589">
      <c r="B19589" s="4"/>
    </row>
    <row r="19590">
      <c r="B19590" s="4"/>
    </row>
    <row r="19591">
      <c r="B19591" s="4"/>
    </row>
    <row r="19592">
      <c r="B19592" s="4"/>
    </row>
    <row r="19593">
      <c r="B19593" s="4"/>
    </row>
    <row r="19594">
      <c r="B19594" s="4"/>
    </row>
    <row r="19595">
      <c r="B19595" s="4"/>
    </row>
    <row r="19596">
      <c r="B19596" s="4"/>
    </row>
    <row r="19597">
      <c r="B19597" s="4"/>
    </row>
    <row r="19598">
      <c r="B19598" s="4"/>
    </row>
    <row r="19599">
      <c r="B19599" s="4"/>
    </row>
    <row r="19600">
      <c r="B19600" s="4"/>
    </row>
    <row r="19601">
      <c r="B19601" s="4"/>
    </row>
    <row r="19602">
      <c r="B19602" s="4"/>
    </row>
    <row r="19603">
      <c r="B19603" s="4"/>
    </row>
    <row r="19604">
      <c r="B19604" s="4"/>
    </row>
    <row r="19605">
      <c r="B19605" s="4"/>
    </row>
    <row r="19606">
      <c r="B19606" s="4"/>
    </row>
    <row r="19607">
      <c r="B19607" s="4"/>
    </row>
    <row r="19608">
      <c r="B19608" s="4"/>
    </row>
    <row r="19609">
      <c r="B19609" s="4"/>
    </row>
    <row r="19610">
      <c r="B19610" s="4"/>
    </row>
    <row r="19611">
      <c r="B19611" s="4"/>
    </row>
    <row r="19612">
      <c r="B19612" s="4"/>
    </row>
    <row r="19613">
      <c r="B19613" s="4"/>
    </row>
    <row r="19614">
      <c r="B19614" s="4"/>
    </row>
    <row r="19615">
      <c r="B19615" s="4"/>
    </row>
    <row r="19616">
      <c r="B19616" s="4"/>
    </row>
    <row r="19617">
      <c r="B19617" s="4"/>
    </row>
    <row r="19618">
      <c r="B19618" s="4"/>
    </row>
    <row r="19619">
      <c r="B19619" s="4"/>
    </row>
    <row r="19620">
      <c r="B19620" s="4"/>
    </row>
    <row r="19621">
      <c r="B19621" s="4"/>
    </row>
    <row r="19622">
      <c r="B19622" s="4"/>
    </row>
    <row r="19623">
      <c r="B19623" s="4"/>
    </row>
    <row r="19624">
      <c r="B19624" s="4"/>
    </row>
    <row r="19625">
      <c r="B19625" s="4"/>
    </row>
    <row r="19626">
      <c r="B19626" s="4"/>
    </row>
    <row r="19627">
      <c r="B19627" s="4"/>
    </row>
    <row r="19628">
      <c r="B19628" s="4"/>
    </row>
    <row r="19629">
      <c r="B19629" s="4"/>
    </row>
    <row r="19630">
      <c r="B19630" s="4"/>
    </row>
    <row r="19631">
      <c r="B19631" s="4"/>
    </row>
    <row r="19632">
      <c r="B19632" s="4"/>
    </row>
    <row r="19633">
      <c r="B19633" s="4"/>
    </row>
    <row r="19634">
      <c r="B19634" s="4"/>
    </row>
    <row r="19635">
      <c r="B19635" s="4"/>
    </row>
    <row r="19636">
      <c r="B19636" s="4"/>
    </row>
    <row r="19637">
      <c r="B19637" s="4"/>
    </row>
    <row r="19638">
      <c r="B19638" s="4"/>
    </row>
    <row r="19639">
      <c r="B19639" s="4"/>
    </row>
    <row r="19640">
      <c r="B19640" s="4"/>
    </row>
    <row r="19641">
      <c r="B19641" s="4"/>
    </row>
    <row r="19642">
      <c r="B19642" s="4"/>
    </row>
    <row r="19643">
      <c r="B19643" s="4"/>
    </row>
    <row r="19644">
      <c r="B19644" s="4"/>
    </row>
    <row r="19645">
      <c r="B19645" s="4"/>
    </row>
    <row r="19646">
      <c r="B19646" s="4"/>
    </row>
    <row r="19647">
      <c r="B19647" s="4"/>
    </row>
    <row r="19648">
      <c r="B19648" s="4"/>
    </row>
    <row r="19649">
      <c r="B19649" s="4"/>
    </row>
    <row r="19650">
      <c r="B19650" s="4"/>
    </row>
    <row r="19651">
      <c r="B19651" s="4"/>
    </row>
    <row r="19652">
      <c r="B19652" s="4"/>
    </row>
    <row r="19653">
      <c r="B19653" s="4"/>
    </row>
    <row r="19654">
      <c r="B19654" s="4"/>
    </row>
    <row r="19655">
      <c r="B19655" s="4"/>
    </row>
    <row r="19656">
      <c r="B19656" s="4"/>
    </row>
    <row r="19657">
      <c r="B19657" s="4"/>
    </row>
    <row r="19658">
      <c r="B19658" s="4"/>
    </row>
    <row r="19659">
      <c r="B19659" s="4"/>
    </row>
    <row r="19660">
      <c r="B19660" s="4"/>
    </row>
    <row r="19661">
      <c r="B19661" s="4"/>
    </row>
    <row r="19662">
      <c r="B19662" s="4"/>
    </row>
    <row r="19663">
      <c r="B19663" s="4"/>
    </row>
    <row r="19664">
      <c r="B19664" s="4"/>
    </row>
    <row r="19665">
      <c r="B19665" s="4"/>
    </row>
    <row r="19666">
      <c r="B19666" s="4"/>
    </row>
    <row r="19667">
      <c r="B19667" s="4"/>
    </row>
    <row r="19668">
      <c r="B19668" s="4"/>
    </row>
    <row r="19669">
      <c r="B19669" s="4"/>
    </row>
    <row r="19670">
      <c r="B19670" s="4"/>
    </row>
    <row r="19671">
      <c r="B19671" s="4"/>
    </row>
    <row r="19672">
      <c r="B19672" s="4"/>
    </row>
    <row r="19673">
      <c r="B19673" s="4"/>
    </row>
    <row r="19674">
      <c r="B19674" s="4"/>
    </row>
    <row r="19675">
      <c r="B19675" s="4"/>
    </row>
    <row r="19676">
      <c r="B19676" s="4"/>
    </row>
    <row r="19677">
      <c r="B19677" s="4"/>
    </row>
    <row r="19678">
      <c r="B19678" s="4"/>
    </row>
    <row r="19679">
      <c r="B19679" s="4"/>
    </row>
    <row r="19680">
      <c r="B19680" s="4"/>
    </row>
    <row r="19681">
      <c r="B19681" s="4"/>
    </row>
    <row r="19682">
      <c r="B19682" s="4"/>
    </row>
    <row r="19683">
      <c r="B19683" s="4"/>
    </row>
    <row r="19684">
      <c r="B19684" s="4"/>
    </row>
    <row r="19685">
      <c r="B19685" s="4"/>
    </row>
    <row r="19686">
      <c r="B19686" s="4"/>
    </row>
    <row r="19687">
      <c r="B19687" s="4"/>
    </row>
    <row r="19688">
      <c r="B19688" s="4"/>
    </row>
    <row r="19689">
      <c r="B19689" s="4"/>
    </row>
    <row r="19690">
      <c r="B19690" s="4"/>
    </row>
    <row r="19691">
      <c r="B19691" s="4"/>
    </row>
    <row r="19692">
      <c r="B19692" s="4"/>
    </row>
    <row r="19693">
      <c r="B19693" s="4"/>
    </row>
    <row r="19694">
      <c r="B19694" s="4"/>
    </row>
    <row r="19695">
      <c r="B19695" s="4"/>
    </row>
    <row r="19696">
      <c r="B19696" s="4"/>
    </row>
    <row r="19697">
      <c r="B19697" s="4"/>
    </row>
    <row r="19698">
      <c r="B19698" s="4"/>
    </row>
    <row r="19699">
      <c r="B19699" s="4"/>
    </row>
    <row r="19700">
      <c r="B19700" s="4"/>
    </row>
    <row r="19701">
      <c r="B19701" s="4"/>
    </row>
    <row r="19702">
      <c r="B19702" s="4"/>
    </row>
    <row r="19703">
      <c r="B19703" s="4"/>
    </row>
    <row r="19704">
      <c r="B19704" s="4"/>
    </row>
    <row r="19705">
      <c r="B19705" s="4"/>
    </row>
    <row r="19706">
      <c r="B19706" s="4"/>
    </row>
    <row r="19707">
      <c r="B19707" s="4"/>
    </row>
    <row r="19708">
      <c r="B19708" s="4"/>
    </row>
    <row r="19709">
      <c r="B19709" s="4"/>
    </row>
    <row r="19710">
      <c r="B19710" s="4"/>
    </row>
    <row r="19711">
      <c r="B19711" s="4"/>
    </row>
    <row r="19712">
      <c r="B19712" s="4"/>
    </row>
    <row r="19713">
      <c r="B19713" s="4"/>
    </row>
    <row r="19714">
      <c r="B19714" s="4"/>
    </row>
    <row r="19715">
      <c r="B19715" s="4"/>
    </row>
    <row r="19716">
      <c r="B19716" s="4"/>
    </row>
    <row r="19717">
      <c r="B19717" s="4"/>
    </row>
    <row r="19718">
      <c r="B19718" s="4"/>
    </row>
    <row r="19719">
      <c r="B19719" s="4"/>
    </row>
    <row r="19720">
      <c r="B19720" s="4"/>
    </row>
    <row r="19721">
      <c r="B19721" s="4"/>
    </row>
    <row r="19722">
      <c r="B19722" s="4"/>
    </row>
    <row r="19723">
      <c r="B19723" s="4"/>
    </row>
    <row r="19724">
      <c r="B19724" s="4"/>
    </row>
    <row r="19725">
      <c r="B19725" s="4"/>
    </row>
    <row r="19726">
      <c r="B19726" s="4"/>
    </row>
    <row r="19727">
      <c r="B19727" s="4"/>
    </row>
    <row r="19728">
      <c r="B19728" s="4"/>
    </row>
    <row r="19729">
      <c r="B19729" s="4"/>
    </row>
    <row r="19730">
      <c r="B19730" s="4"/>
    </row>
    <row r="19731">
      <c r="B19731" s="4"/>
    </row>
    <row r="19732">
      <c r="B19732" s="4"/>
    </row>
    <row r="19733">
      <c r="B19733" s="4"/>
    </row>
    <row r="19734">
      <c r="B19734" s="4"/>
    </row>
    <row r="19735">
      <c r="B19735" s="4"/>
    </row>
    <row r="19736">
      <c r="B19736" s="4"/>
    </row>
    <row r="19737">
      <c r="B19737" s="4"/>
    </row>
    <row r="19738">
      <c r="B19738" s="4"/>
    </row>
    <row r="19739">
      <c r="B19739" s="4"/>
    </row>
    <row r="19740">
      <c r="B19740" s="4"/>
    </row>
    <row r="19741">
      <c r="B19741" s="4"/>
    </row>
    <row r="19742">
      <c r="B19742" s="4"/>
    </row>
    <row r="19743">
      <c r="B19743" s="4"/>
    </row>
    <row r="19744">
      <c r="B19744" s="4"/>
    </row>
    <row r="19745">
      <c r="B19745" s="4"/>
    </row>
    <row r="19746">
      <c r="B19746" s="4"/>
    </row>
    <row r="19747">
      <c r="B19747" s="4"/>
    </row>
    <row r="19748">
      <c r="B19748" s="4"/>
    </row>
    <row r="19749">
      <c r="B19749" s="4"/>
    </row>
    <row r="19750">
      <c r="B19750" s="4"/>
    </row>
    <row r="19751">
      <c r="B19751" s="4"/>
    </row>
    <row r="19752">
      <c r="B19752" s="4"/>
    </row>
    <row r="19753">
      <c r="B19753" s="4"/>
    </row>
    <row r="19754">
      <c r="B19754" s="4"/>
    </row>
    <row r="19755">
      <c r="B19755" s="4"/>
    </row>
    <row r="19756">
      <c r="B19756" s="4"/>
    </row>
    <row r="19757">
      <c r="B19757" s="4"/>
    </row>
    <row r="19758">
      <c r="B19758" s="4"/>
    </row>
    <row r="19759">
      <c r="B19759" s="4"/>
    </row>
    <row r="19760">
      <c r="B19760" s="4"/>
    </row>
    <row r="19761">
      <c r="B19761" s="4"/>
    </row>
    <row r="19762">
      <c r="B19762" s="4"/>
    </row>
    <row r="19763">
      <c r="B19763" s="4"/>
    </row>
    <row r="19764">
      <c r="B19764" s="4"/>
    </row>
    <row r="19765">
      <c r="B19765" s="4"/>
    </row>
    <row r="19766">
      <c r="B19766" s="4"/>
    </row>
    <row r="19767">
      <c r="B19767" s="4"/>
    </row>
    <row r="19768">
      <c r="B19768" s="4"/>
    </row>
    <row r="19769">
      <c r="B19769" s="4"/>
    </row>
    <row r="19770">
      <c r="B19770" s="4"/>
    </row>
    <row r="19771">
      <c r="B19771" s="4"/>
    </row>
    <row r="19772">
      <c r="B19772" s="4"/>
    </row>
    <row r="19773">
      <c r="B19773" s="4"/>
    </row>
    <row r="19774">
      <c r="B19774" s="4"/>
    </row>
    <row r="19775">
      <c r="B19775" s="4"/>
    </row>
    <row r="19776">
      <c r="B19776" s="4"/>
    </row>
    <row r="19777">
      <c r="B19777" s="4"/>
    </row>
    <row r="19778">
      <c r="B19778" s="4"/>
    </row>
    <row r="19779">
      <c r="B19779" s="4"/>
    </row>
    <row r="19780">
      <c r="B19780" s="4"/>
    </row>
    <row r="19781">
      <c r="B19781" s="4"/>
    </row>
    <row r="19782">
      <c r="B19782" s="4"/>
    </row>
    <row r="19783">
      <c r="B19783" s="4"/>
    </row>
    <row r="19784">
      <c r="B19784" s="4"/>
    </row>
    <row r="19785">
      <c r="B19785" s="4"/>
    </row>
    <row r="19786">
      <c r="B19786" s="4"/>
    </row>
    <row r="19787">
      <c r="B19787" s="4"/>
    </row>
    <row r="19788">
      <c r="B19788" s="4"/>
    </row>
    <row r="19789">
      <c r="B19789" s="4"/>
    </row>
    <row r="19790">
      <c r="B19790" s="4"/>
    </row>
    <row r="19791">
      <c r="B19791" s="4"/>
    </row>
    <row r="19792">
      <c r="B19792" s="4"/>
    </row>
    <row r="19793">
      <c r="B19793" s="4"/>
    </row>
    <row r="19794">
      <c r="B19794" s="4"/>
    </row>
    <row r="19795">
      <c r="B19795" s="4"/>
    </row>
    <row r="19796">
      <c r="B19796" s="4"/>
    </row>
    <row r="19797">
      <c r="B19797" s="4"/>
    </row>
    <row r="19798">
      <c r="B19798" s="4"/>
    </row>
    <row r="19799">
      <c r="B19799" s="4"/>
    </row>
    <row r="19800">
      <c r="B19800" s="4"/>
    </row>
    <row r="19801">
      <c r="B19801" s="4"/>
    </row>
    <row r="19802">
      <c r="B19802" s="4"/>
    </row>
    <row r="19803">
      <c r="B19803" s="4"/>
    </row>
    <row r="19804">
      <c r="B19804" s="4"/>
    </row>
    <row r="19805">
      <c r="B19805" s="4"/>
    </row>
    <row r="19806">
      <c r="B19806" s="4"/>
    </row>
    <row r="19807">
      <c r="B19807" s="4"/>
    </row>
    <row r="19808">
      <c r="B19808" s="4"/>
    </row>
    <row r="19809">
      <c r="B19809" s="4"/>
    </row>
    <row r="19810">
      <c r="B19810" s="4"/>
    </row>
    <row r="19811">
      <c r="B19811" s="4"/>
    </row>
    <row r="19812">
      <c r="B19812" s="4"/>
    </row>
    <row r="19813">
      <c r="B19813" s="4"/>
    </row>
    <row r="19814">
      <c r="B19814" s="4"/>
    </row>
    <row r="19815">
      <c r="B19815" s="4"/>
    </row>
    <row r="19816">
      <c r="B19816" s="4"/>
    </row>
    <row r="19817">
      <c r="B19817" s="4"/>
    </row>
    <row r="19818">
      <c r="B19818" s="4"/>
    </row>
    <row r="19819">
      <c r="B19819" s="4"/>
    </row>
    <row r="19820">
      <c r="B19820" s="4"/>
    </row>
    <row r="19821">
      <c r="B19821" s="4"/>
    </row>
    <row r="19822">
      <c r="B19822" s="4"/>
    </row>
    <row r="19823">
      <c r="B19823" s="4"/>
    </row>
    <row r="19824">
      <c r="B19824" s="4"/>
    </row>
    <row r="19825">
      <c r="B19825" s="4"/>
    </row>
    <row r="19826">
      <c r="B19826" s="4"/>
    </row>
    <row r="19827">
      <c r="B19827" s="4"/>
    </row>
    <row r="19828">
      <c r="B19828" s="4"/>
    </row>
    <row r="19829">
      <c r="B19829" s="4"/>
    </row>
    <row r="19830">
      <c r="B19830" s="4"/>
    </row>
    <row r="19831">
      <c r="B19831" s="4"/>
    </row>
    <row r="19832">
      <c r="B19832" s="4"/>
    </row>
    <row r="19833">
      <c r="B19833" s="4"/>
    </row>
    <row r="19834">
      <c r="B19834" s="4"/>
    </row>
    <row r="19835">
      <c r="B19835" s="4"/>
    </row>
    <row r="19836">
      <c r="B19836" s="4"/>
    </row>
    <row r="19837">
      <c r="B19837" s="4"/>
    </row>
    <row r="19838">
      <c r="B19838" s="4"/>
    </row>
    <row r="19839">
      <c r="B19839" s="4"/>
    </row>
    <row r="19840">
      <c r="B19840" s="4"/>
    </row>
    <row r="19841">
      <c r="B19841" s="4"/>
    </row>
    <row r="19842">
      <c r="B19842" s="4"/>
    </row>
    <row r="19843">
      <c r="B19843" s="4"/>
    </row>
    <row r="19844">
      <c r="B19844" s="4"/>
    </row>
    <row r="19845">
      <c r="B19845" s="4"/>
    </row>
    <row r="19846">
      <c r="B19846" s="4"/>
    </row>
    <row r="19847">
      <c r="B19847" s="4"/>
    </row>
    <row r="19848">
      <c r="B19848" s="4"/>
    </row>
    <row r="19849">
      <c r="B19849" s="4"/>
    </row>
    <row r="19850">
      <c r="B19850" s="4"/>
    </row>
    <row r="19851">
      <c r="B19851" s="4"/>
    </row>
    <row r="19852">
      <c r="B19852" s="4"/>
    </row>
    <row r="19853">
      <c r="B19853" s="4"/>
    </row>
    <row r="19854">
      <c r="B19854" s="4"/>
    </row>
    <row r="19855">
      <c r="B19855" s="4"/>
    </row>
    <row r="19856">
      <c r="B19856" s="4"/>
    </row>
    <row r="19857">
      <c r="B19857" s="4"/>
    </row>
    <row r="19858">
      <c r="B19858" s="4"/>
    </row>
    <row r="19859">
      <c r="B19859" s="4"/>
    </row>
    <row r="19860">
      <c r="B19860" s="4"/>
    </row>
    <row r="19861">
      <c r="B19861" s="4"/>
    </row>
    <row r="19862">
      <c r="B19862" s="4"/>
    </row>
    <row r="19863">
      <c r="B19863" s="4"/>
    </row>
    <row r="19864">
      <c r="B19864" s="4"/>
    </row>
    <row r="19865">
      <c r="B19865" s="4"/>
    </row>
    <row r="19866">
      <c r="B19866" s="4"/>
    </row>
    <row r="19867">
      <c r="B19867" s="4"/>
    </row>
    <row r="19868">
      <c r="B19868" s="4"/>
    </row>
    <row r="19869">
      <c r="B19869" s="4"/>
    </row>
    <row r="19870">
      <c r="B19870" s="4"/>
    </row>
    <row r="19871">
      <c r="B19871" s="4"/>
    </row>
    <row r="19872">
      <c r="B19872" s="4"/>
    </row>
    <row r="19873">
      <c r="B19873" s="4"/>
    </row>
    <row r="19874">
      <c r="B19874" s="4"/>
    </row>
    <row r="19875">
      <c r="B19875" s="4"/>
    </row>
    <row r="19876">
      <c r="B19876" s="4"/>
    </row>
    <row r="19877">
      <c r="B19877" s="4"/>
    </row>
    <row r="19878">
      <c r="B19878" s="4"/>
    </row>
    <row r="19879">
      <c r="B19879" s="4"/>
    </row>
    <row r="19880">
      <c r="B19880" s="4"/>
    </row>
    <row r="19881">
      <c r="B19881" s="4"/>
    </row>
    <row r="19882">
      <c r="B19882" s="4"/>
    </row>
    <row r="19883">
      <c r="B19883" s="4"/>
    </row>
    <row r="19884">
      <c r="B19884" s="4"/>
    </row>
    <row r="19885">
      <c r="B19885" s="4"/>
    </row>
    <row r="19886">
      <c r="B19886" s="4"/>
    </row>
    <row r="19887">
      <c r="B19887" s="4"/>
    </row>
    <row r="19888">
      <c r="B19888" s="4"/>
    </row>
    <row r="19889">
      <c r="B19889" s="4"/>
    </row>
    <row r="19890">
      <c r="B19890" s="4"/>
    </row>
    <row r="19891">
      <c r="B19891" s="4"/>
    </row>
    <row r="19892">
      <c r="B19892" s="4"/>
    </row>
    <row r="19893">
      <c r="B19893" s="4"/>
    </row>
    <row r="19894">
      <c r="B19894" s="4"/>
    </row>
    <row r="19895">
      <c r="B19895" s="4"/>
    </row>
    <row r="19896">
      <c r="B19896" s="4"/>
    </row>
    <row r="19897">
      <c r="B19897" s="4"/>
    </row>
    <row r="19898">
      <c r="B19898" s="4"/>
    </row>
    <row r="19899">
      <c r="B19899" s="4"/>
    </row>
    <row r="19900">
      <c r="B19900" s="4"/>
    </row>
    <row r="19901">
      <c r="B19901" s="4"/>
    </row>
    <row r="19902">
      <c r="B19902" s="4"/>
    </row>
    <row r="19903">
      <c r="B19903" s="4"/>
    </row>
    <row r="19904">
      <c r="B19904" s="4"/>
    </row>
    <row r="19905">
      <c r="B19905" s="4"/>
    </row>
    <row r="19906">
      <c r="B19906" s="4"/>
    </row>
    <row r="19907">
      <c r="B19907" s="4"/>
    </row>
    <row r="19908">
      <c r="B19908" s="4"/>
    </row>
    <row r="19909">
      <c r="B19909" s="4"/>
    </row>
    <row r="19910">
      <c r="B19910" s="4"/>
    </row>
    <row r="19911">
      <c r="B19911" s="4"/>
    </row>
    <row r="19912">
      <c r="B19912" s="4"/>
    </row>
    <row r="19913">
      <c r="B19913" s="4"/>
    </row>
    <row r="19914">
      <c r="B19914" s="4"/>
    </row>
    <row r="19915">
      <c r="B19915" s="4"/>
    </row>
    <row r="19916">
      <c r="B19916" s="4"/>
    </row>
    <row r="19917">
      <c r="B19917" s="4"/>
    </row>
    <row r="19918">
      <c r="B19918" s="4"/>
    </row>
    <row r="19919">
      <c r="B19919" s="4"/>
    </row>
    <row r="19920">
      <c r="B19920" s="4"/>
    </row>
    <row r="19921">
      <c r="B19921" s="4"/>
    </row>
    <row r="19922">
      <c r="B19922" s="4"/>
    </row>
    <row r="19923">
      <c r="B19923" s="4"/>
    </row>
    <row r="19924">
      <c r="B19924" s="4"/>
    </row>
    <row r="19925">
      <c r="B19925" s="4"/>
    </row>
    <row r="19926">
      <c r="B19926" s="4"/>
    </row>
    <row r="19927">
      <c r="B19927" s="4"/>
    </row>
    <row r="19928">
      <c r="B19928" s="4"/>
    </row>
    <row r="19929">
      <c r="B19929" s="4"/>
    </row>
    <row r="19930">
      <c r="B19930" s="4"/>
    </row>
    <row r="19931">
      <c r="B19931" s="4"/>
    </row>
    <row r="19932">
      <c r="B19932" s="4"/>
    </row>
    <row r="19933">
      <c r="B19933" s="4"/>
    </row>
    <row r="19934">
      <c r="B19934" s="4"/>
    </row>
    <row r="19935">
      <c r="B19935" s="4"/>
    </row>
    <row r="19936">
      <c r="B19936" s="4"/>
    </row>
    <row r="19937">
      <c r="B19937" s="4"/>
    </row>
    <row r="19938">
      <c r="B19938" s="4"/>
    </row>
    <row r="19939">
      <c r="B19939" s="4"/>
    </row>
    <row r="19940">
      <c r="B19940" s="4"/>
    </row>
    <row r="19941">
      <c r="B19941" s="4"/>
    </row>
    <row r="19942">
      <c r="B19942" s="4"/>
    </row>
    <row r="19943">
      <c r="B19943" s="4"/>
    </row>
    <row r="19944">
      <c r="B19944" s="4"/>
    </row>
    <row r="19945">
      <c r="B19945" s="4"/>
    </row>
    <row r="19946">
      <c r="B19946" s="4"/>
    </row>
    <row r="19947">
      <c r="B19947" s="4"/>
    </row>
    <row r="19948">
      <c r="B19948" s="4"/>
    </row>
    <row r="19949">
      <c r="B19949" s="4"/>
    </row>
    <row r="19950">
      <c r="B19950" s="4"/>
    </row>
    <row r="19951">
      <c r="B19951" s="4"/>
    </row>
    <row r="19952">
      <c r="B19952" s="4"/>
    </row>
    <row r="19953">
      <c r="B19953" s="4"/>
    </row>
    <row r="19954">
      <c r="B19954" s="4"/>
    </row>
    <row r="19955">
      <c r="B19955" s="4"/>
    </row>
    <row r="19956">
      <c r="B19956" s="4"/>
    </row>
    <row r="19957">
      <c r="B19957" s="4"/>
    </row>
    <row r="19958">
      <c r="B19958" s="4"/>
    </row>
    <row r="19959">
      <c r="B19959" s="4"/>
    </row>
    <row r="19960">
      <c r="B19960" s="4"/>
    </row>
    <row r="19961">
      <c r="B19961" s="4"/>
    </row>
    <row r="19962">
      <c r="B19962" s="4"/>
    </row>
    <row r="19963">
      <c r="B19963" s="4"/>
    </row>
    <row r="19964">
      <c r="B19964" s="4"/>
    </row>
    <row r="19965">
      <c r="B19965" s="4"/>
    </row>
    <row r="19966">
      <c r="B19966" s="4"/>
    </row>
    <row r="19967">
      <c r="B19967" s="4"/>
    </row>
    <row r="19968">
      <c r="B19968" s="4"/>
    </row>
    <row r="19969">
      <c r="B19969" s="4"/>
    </row>
    <row r="19970">
      <c r="B19970" s="4"/>
    </row>
    <row r="19971">
      <c r="B19971" s="4"/>
    </row>
    <row r="19972">
      <c r="B19972" s="4"/>
    </row>
    <row r="19973">
      <c r="B19973" s="4"/>
    </row>
    <row r="19974">
      <c r="B19974" s="4"/>
    </row>
    <row r="19975">
      <c r="B19975" s="4"/>
    </row>
    <row r="19976">
      <c r="B19976" s="4"/>
    </row>
    <row r="19977">
      <c r="B19977" s="4"/>
    </row>
    <row r="19978">
      <c r="B19978" s="4"/>
    </row>
    <row r="19979">
      <c r="B19979" s="4"/>
    </row>
    <row r="19980">
      <c r="B19980" s="4"/>
    </row>
    <row r="19981">
      <c r="B19981" s="4"/>
    </row>
    <row r="19982">
      <c r="B19982" s="4"/>
    </row>
    <row r="19983">
      <c r="B19983" s="4"/>
    </row>
    <row r="19984">
      <c r="B19984" s="4"/>
    </row>
    <row r="19985">
      <c r="B19985" s="4"/>
    </row>
    <row r="19986">
      <c r="B19986" s="4"/>
    </row>
    <row r="19987">
      <c r="B19987" s="4"/>
    </row>
    <row r="19988">
      <c r="B19988" s="4"/>
    </row>
    <row r="19989">
      <c r="B19989" s="4"/>
    </row>
    <row r="19990">
      <c r="B19990" s="4"/>
    </row>
    <row r="19991">
      <c r="B19991" s="4"/>
    </row>
    <row r="19992">
      <c r="B19992" s="4"/>
    </row>
    <row r="19993">
      <c r="B19993" s="4"/>
    </row>
    <row r="19994">
      <c r="B19994" s="4"/>
    </row>
    <row r="19995">
      <c r="B19995" s="4"/>
    </row>
    <row r="19996">
      <c r="B19996" s="4"/>
    </row>
    <row r="19997">
      <c r="B19997" s="4"/>
    </row>
    <row r="19998">
      <c r="B19998" s="4"/>
    </row>
    <row r="19999">
      <c r="B19999" s="4"/>
    </row>
    <row r="20000">
      <c r="B20000" s="4"/>
    </row>
    <row r="20001">
      <c r="B20001" s="4"/>
    </row>
    <row r="20002">
      <c r="B20002" s="4"/>
    </row>
    <row r="20003">
      <c r="B20003" s="4"/>
    </row>
    <row r="20004">
      <c r="B20004" s="4"/>
    </row>
    <row r="20005">
      <c r="B20005" s="4"/>
    </row>
    <row r="20006">
      <c r="B20006" s="4"/>
    </row>
    <row r="20007">
      <c r="B20007" s="4"/>
    </row>
    <row r="20008">
      <c r="B20008" s="4"/>
    </row>
    <row r="20009">
      <c r="B20009" s="4"/>
    </row>
    <row r="20010">
      <c r="B20010" s="4"/>
    </row>
    <row r="20011">
      <c r="B20011" s="4"/>
    </row>
    <row r="20012">
      <c r="B20012" s="4"/>
    </row>
    <row r="20013">
      <c r="B20013" s="4"/>
    </row>
    <row r="20014">
      <c r="B20014" s="4"/>
    </row>
    <row r="20015">
      <c r="B20015" s="4"/>
    </row>
    <row r="20016">
      <c r="B20016" s="4"/>
    </row>
    <row r="20017">
      <c r="B20017" s="4"/>
    </row>
    <row r="20018">
      <c r="B20018" s="4"/>
    </row>
    <row r="20019">
      <c r="B20019" s="4"/>
    </row>
    <row r="20020">
      <c r="B20020" s="4"/>
    </row>
    <row r="20021">
      <c r="B20021" s="4"/>
    </row>
    <row r="20022">
      <c r="B20022" s="4"/>
    </row>
    <row r="20023">
      <c r="B20023" s="4"/>
    </row>
    <row r="20024">
      <c r="B20024" s="4"/>
    </row>
    <row r="20025">
      <c r="B20025" s="4"/>
    </row>
    <row r="20026">
      <c r="B20026" s="4"/>
    </row>
    <row r="20027">
      <c r="B20027" s="4"/>
    </row>
    <row r="20028">
      <c r="B20028" s="4"/>
    </row>
    <row r="20029">
      <c r="B20029" s="4"/>
    </row>
    <row r="20030">
      <c r="B20030" s="4"/>
    </row>
    <row r="20031">
      <c r="B20031" s="4"/>
    </row>
    <row r="20032">
      <c r="B20032" s="4"/>
    </row>
    <row r="20033">
      <c r="B20033" s="4"/>
    </row>
    <row r="20034">
      <c r="B20034" s="4"/>
    </row>
    <row r="20035">
      <c r="B20035" s="4"/>
    </row>
    <row r="20036">
      <c r="B20036" s="4"/>
    </row>
    <row r="20037">
      <c r="B20037" s="4"/>
    </row>
    <row r="20038">
      <c r="B20038" s="4"/>
    </row>
    <row r="20039">
      <c r="B20039" s="4"/>
    </row>
    <row r="20040">
      <c r="B20040" s="4"/>
    </row>
    <row r="20041">
      <c r="B20041" s="4"/>
    </row>
    <row r="20042">
      <c r="B20042" s="4"/>
    </row>
    <row r="20043">
      <c r="B20043" s="4"/>
    </row>
    <row r="20044">
      <c r="B20044" s="4"/>
    </row>
    <row r="20045">
      <c r="B20045" s="4"/>
    </row>
    <row r="20046">
      <c r="B20046" s="4"/>
    </row>
    <row r="20047">
      <c r="B20047" s="4"/>
    </row>
    <row r="20048">
      <c r="B20048" s="4"/>
    </row>
    <row r="20049">
      <c r="B20049" s="4"/>
    </row>
    <row r="20050">
      <c r="B20050" s="4"/>
    </row>
    <row r="20051">
      <c r="B20051" s="4"/>
    </row>
    <row r="20052">
      <c r="B20052" s="4"/>
    </row>
    <row r="20053">
      <c r="B20053" s="4"/>
    </row>
    <row r="20054">
      <c r="B20054" s="4"/>
    </row>
    <row r="20055">
      <c r="B20055" s="4"/>
    </row>
    <row r="20056">
      <c r="B20056" s="4"/>
    </row>
    <row r="20057">
      <c r="B20057" s="4"/>
    </row>
    <row r="20058">
      <c r="B20058" s="4"/>
    </row>
    <row r="20059">
      <c r="B20059" s="4"/>
    </row>
    <row r="20060">
      <c r="B20060" s="4"/>
    </row>
    <row r="20061">
      <c r="B20061" s="4"/>
    </row>
    <row r="20062">
      <c r="B20062" s="4"/>
    </row>
    <row r="20063">
      <c r="B20063" s="4"/>
    </row>
    <row r="20064">
      <c r="B20064" s="4"/>
    </row>
    <row r="20065">
      <c r="B20065" s="4"/>
    </row>
    <row r="20066">
      <c r="B20066" s="4"/>
    </row>
    <row r="20067">
      <c r="B20067" s="4"/>
    </row>
    <row r="20068">
      <c r="B20068" s="4"/>
    </row>
    <row r="20069">
      <c r="B20069" s="4"/>
    </row>
    <row r="20070">
      <c r="B20070" s="4"/>
    </row>
    <row r="20071">
      <c r="B20071" s="4"/>
    </row>
    <row r="20072">
      <c r="B20072" s="4"/>
    </row>
    <row r="20073">
      <c r="B20073" s="4"/>
    </row>
    <row r="20074">
      <c r="B20074" s="4"/>
    </row>
    <row r="20075">
      <c r="B20075" s="4"/>
    </row>
    <row r="20076">
      <c r="B20076" s="4"/>
    </row>
    <row r="20077">
      <c r="B20077" s="4"/>
    </row>
    <row r="20078">
      <c r="B20078" s="4"/>
    </row>
    <row r="20079">
      <c r="B20079" s="4"/>
    </row>
    <row r="20080">
      <c r="B20080" s="4"/>
    </row>
    <row r="20081">
      <c r="B20081" s="4"/>
    </row>
    <row r="20082">
      <c r="B20082" s="4"/>
    </row>
    <row r="20083">
      <c r="B20083" s="4"/>
    </row>
    <row r="20084">
      <c r="B20084" s="4"/>
    </row>
    <row r="20085">
      <c r="B20085" s="4"/>
    </row>
    <row r="20086">
      <c r="B20086" s="4"/>
    </row>
    <row r="20087">
      <c r="B20087" s="4"/>
    </row>
    <row r="20088">
      <c r="B20088" s="4"/>
    </row>
    <row r="20089">
      <c r="B20089" s="4"/>
    </row>
    <row r="20090">
      <c r="B20090" s="4"/>
    </row>
    <row r="20091">
      <c r="B20091" s="4"/>
    </row>
    <row r="20092">
      <c r="B20092" s="4"/>
    </row>
    <row r="20093">
      <c r="B20093" s="4"/>
    </row>
    <row r="20094">
      <c r="B20094" s="4"/>
    </row>
    <row r="20095">
      <c r="B20095" s="4"/>
    </row>
    <row r="20096">
      <c r="B20096" s="4"/>
    </row>
    <row r="20097">
      <c r="B20097" s="4"/>
    </row>
    <row r="20098">
      <c r="B20098" s="4"/>
    </row>
    <row r="20099">
      <c r="B20099" s="4"/>
    </row>
    <row r="20100">
      <c r="B20100" s="4"/>
    </row>
    <row r="20101">
      <c r="B20101" s="4"/>
    </row>
    <row r="20102">
      <c r="B20102" s="4"/>
    </row>
    <row r="20103">
      <c r="B20103" s="4"/>
    </row>
    <row r="20104">
      <c r="B20104" s="4"/>
    </row>
    <row r="20105">
      <c r="B20105" s="4"/>
    </row>
    <row r="20106">
      <c r="B20106" s="4"/>
    </row>
    <row r="20107">
      <c r="B20107" s="4"/>
    </row>
    <row r="20108">
      <c r="B20108" s="4"/>
    </row>
    <row r="20109">
      <c r="B20109" s="4"/>
    </row>
    <row r="20110">
      <c r="B20110" s="4"/>
    </row>
    <row r="20111">
      <c r="B20111" s="4"/>
    </row>
    <row r="20112">
      <c r="B20112" s="4"/>
    </row>
    <row r="20113">
      <c r="B20113" s="4"/>
    </row>
    <row r="20114">
      <c r="B20114" s="4"/>
    </row>
    <row r="20115">
      <c r="B20115" s="4"/>
    </row>
    <row r="20116">
      <c r="B20116" s="4"/>
    </row>
    <row r="20117">
      <c r="B20117" s="4"/>
    </row>
    <row r="20118">
      <c r="B20118" s="4"/>
    </row>
    <row r="20119">
      <c r="B20119" s="4"/>
    </row>
    <row r="20120">
      <c r="B20120" s="4"/>
    </row>
    <row r="20121">
      <c r="B20121" s="4"/>
    </row>
    <row r="20122">
      <c r="B20122" s="4"/>
    </row>
    <row r="20123">
      <c r="B20123" s="4"/>
    </row>
    <row r="20124">
      <c r="B20124" s="4"/>
    </row>
    <row r="20125">
      <c r="B20125" s="4"/>
    </row>
    <row r="20126">
      <c r="B20126" s="4"/>
    </row>
    <row r="20127">
      <c r="B20127" s="4"/>
    </row>
    <row r="20128">
      <c r="B20128" s="4"/>
    </row>
    <row r="20129">
      <c r="B20129" s="4"/>
    </row>
    <row r="20130">
      <c r="B20130" s="4"/>
    </row>
    <row r="20131">
      <c r="B20131" s="4"/>
    </row>
    <row r="20132">
      <c r="B20132" s="4"/>
    </row>
    <row r="20133">
      <c r="B20133" s="4"/>
    </row>
    <row r="20134">
      <c r="B20134" s="4"/>
    </row>
    <row r="20135">
      <c r="B20135" s="4"/>
    </row>
    <row r="20136">
      <c r="B20136" s="4"/>
    </row>
    <row r="20137">
      <c r="B20137" s="4"/>
    </row>
    <row r="20138">
      <c r="B20138" s="4"/>
    </row>
    <row r="20139">
      <c r="B20139" s="4"/>
    </row>
    <row r="20140">
      <c r="B20140" s="4"/>
    </row>
    <row r="20141">
      <c r="B20141" s="4"/>
    </row>
    <row r="20142">
      <c r="B20142" s="4"/>
    </row>
    <row r="20143">
      <c r="B20143" s="4"/>
    </row>
    <row r="20144">
      <c r="B20144" s="4"/>
    </row>
    <row r="20145">
      <c r="B20145" s="4"/>
    </row>
    <row r="20146">
      <c r="B20146" s="4"/>
    </row>
    <row r="20147">
      <c r="B20147" s="4"/>
    </row>
    <row r="20148">
      <c r="B20148" s="4"/>
    </row>
    <row r="20149">
      <c r="B20149" s="4"/>
    </row>
    <row r="20150">
      <c r="B20150" s="4"/>
    </row>
    <row r="20151">
      <c r="B20151" s="4"/>
    </row>
    <row r="20152">
      <c r="B20152" s="4"/>
    </row>
    <row r="20153">
      <c r="B20153" s="4"/>
    </row>
    <row r="20154">
      <c r="B20154" s="4"/>
    </row>
    <row r="20155">
      <c r="B20155" s="4"/>
    </row>
    <row r="20156">
      <c r="B20156" s="4"/>
    </row>
    <row r="20157">
      <c r="B20157" s="4"/>
    </row>
    <row r="20158">
      <c r="B20158" s="4"/>
    </row>
    <row r="20159">
      <c r="B20159" s="4"/>
    </row>
    <row r="20160">
      <c r="B20160" s="4"/>
    </row>
    <row r="20161">
      <c r="B20161" s="4"/>
    </row>
    <row r="20162">
      <c r="B20162" s="4"/>
    </row>
    <row r="20163">
      <c r="B20163" s="4"/>
    </row>
    <row r="20164">
      <c r="B20164" s="4"/>
    </row>
    <row r="20165">
      <c r="B20165" s="4"/>
    </row>
    <row r="20166">
      <c r="B20166" s="4"/>
    </row>
    <row r="20167">
      <c r="B20167" s="4"/>
    </row>
    <row r="20168">
      <c r="B20168" s="4"/>
    </row>
    <row r="20169">
      <c r="B20169" s="4"/>
    </row>
    <row r="20170">
      <c r="B20170" s="4"/>
    </row>
    <row r="20171">
      <c r="B20171" s="4"/>
    </row>
    <row r="20172">
      <c r="B20172" s="4"/>
    </row>
    <row r="20173">
      <c r="B20173" s="4"/>
    </row>
    <row r="20174">
      <c r="B20174" s="4"/>
    </row>
    <row r="20175">
      <c r="B20175" s="4"/>
    </row>
    <row r="20176">
      <c r="B20176" s="4"/>
    </row>
    <row r="20177">
      <c r="B20177" s="4"/>
    </row>
    <row r="20178">
      <c r="B20178" s="4"/>
    </row>
    <row r="20179">
      <c r="B20179" s="4"/>
    </row>
    <row r="20180">
      <c r="B20180" s="4"/>
    </row>
    <row r="20181">
      <c r="B20181" s="4"/>
    </row>
    <row r="20182">
      <c r="B20182" s="4"/>
    </row>
    <row r="20183">
      <c r="B20183" s="4"/>
    </row>
    <row r="20184">
      <c r="B20184" s="4"/>
    </row>
    <row r="20185">
      <c r="B20185" s="4"/>
    </row>
    <row r="20186">
      <c r="B20186" s="4"/>
    </row>
    <row r="20187">
      <c r="B20187" s="4"/>
    </row>
    <row r="20188">
      <c r="B20188" s="4"/>
    </row>
    <row r="20189">
      <c r="B20189" s="4"/>
    </row>
    <row r="20190">
      <c r="B20190" s="4"/>
    </row>
    <row r="20191">
      <c r="B20191" s="4"/>
    </row>
    <row r="20192">
      <c r="B20192" s="4"/>
    </row>
    <row r="20193">
      <c r="B20193" s="4"/>
    </row>
    <row r="20194">
      <c r="B20194" s="4"/>
    </row>
    <row r="20195">
      <c r="B20195" s="4"/>
    </row>
    <row r="20196">
      <c r="B20196" s="4"/>
    </row>
    <row r="20197">
      <c r="B20197" s="4"/>
    </row>
    <row r="20198">
      <c r="B20198" s="4"/>
    </row>
    <row r="20199">
      <c r="B20199" s="4"/>
    </row>
    <row r="20200">
      <c r="B20200" s="4"/>
    </row>
    <row r="20201">
      <c r="B20201" s="4"/>
    </row>
    <row r="20202">
      <c r="B20202" s="4"/>
    </row>
    <row r="20203">
      <c r="B20203" s="4"/>
    </row>
    <row r="20204">
      <c r="B20204" s="4"/>
    </row>
    <row r="20205">
      <c r="B20205" s="4"/>
    </row>
    <row r="20206">
      <c r="B20206" s="4"/>
    </row>
    <row r="20207">
      <c r="B20207" s="4"/>
    </row>
    <row r="20208">
      <c r="B20208" s="4"/>
    </row>
    <row r="20209">
      <c r="B20209" s="4"/>
    </row>
    <row r="20210">
      <c r="B20210" s="4"/>
    </row>
    <row r="20211">
      <c r="B20211" s="4"/>
    </row>
    <row r="20212">
      <c r="B20212" s="4"/>
    </row>
    <row r="20213">
      <c r="B20213" s="4"/>
    </row>
    <row r="20214">
      <c r="B20214" s="4"/>
    </row>
    <row r="20215">
      <c r="B20215" s="4"/>
    </row>
    <row r="20216">
      <c r="B20216" s="4"/>
    </row>
    <row r="20217">
      <c r="B20217" s="4"/>
    </row>
    <row r="20218">
      <c r="B20218" s="4"/>
    </row>
    <row r="20219">
      <c r="B20219" s="4"/>
    </row>
    <row r="20220">
      <c r="B20220" s="4"/>
    </row>
    <row r="20221">
      <c r="B20221" s="4"/>
    </row>
    <row r="20222">
      <c r="B20222" s="4"/>
    </row>
    <row r="20223">
      <c r="B20223" s="4"/>
    </row>
    <row r="20224">
      <c r="B20224" s="4"/>
    </row>
    <row r="20225">
      <c r="B20225" s="4"/>
    </row>
    <row r="20226">
      <c r="B20226" s="4"/>
    </row>
    <row r="20227">
      <c r="B20227" s="4"/>
    </row>
    <row r="20228">
      <c r="B20228" s="4"/>
    </row>
    <row r="20229">
      <c r="B20229" s="4"/>
    </row>
    <row r="20230">
      <c r="B20230" s="4"/>
    </row>
    <row r="20231">
      <c r="B20231" s="4"/>
    </row>
    <row r="20232">
      <c r="B20232" s="4"/>
    </row>
    <row r="20233">
      <c r="B20233" s="4"/>
    </row>
    <row r="20234">
      <c r="B20234" s="4"/>
    </row>
    <row r="20235">
      <c r="B20235" s="4"/>
    </row>
    <row r="20236">
      <c r="B20236" s="4"/>
    </row>
    <row r="20237">
      <c r="B20237" s="4"/>
    </row>
    <row r="20238">
      <c r="B20238" s="4"/>
    </row>
    <row r="20239">
      <c r="B20239" s="4"/>
    </row>
    <row r="20240">
      <c r="B20240" s="4"/>
    </row>
    <row r="20241">
      <c r="B20241" s="4"/>
    </row>
    <row r="20242">
      <c r="B20242" s="4"/>
    </row>
    <row r="20243">
      <c r="B20243" s="4"/>
    </row>
    <row r="20244">
      <c r="B20244" s="4"/>
    </row>
    <row r="20245">
      <c r="B20245" s="4"/>
    </row>
    <row r="20246">
      <c r="B20246" s="4"/>
    </row>
    <row r="20247">
      <c r="B20247" s="4"/>
    </row>
    <row r="20248">
      <c r="B20248" s="4"/>
    </row>
    <row r="20249">
      <c r="B20249" s="4"/>
    </row>
    <row r="20250">
      <c r="B20250" s="4"/>
    </row>
    <row r="20251">
      <c r="B20251" s="4"/>
    </row>
    <row r="20252">
      <c r="B20252" s="4"/>
    </row>
    <row r="20253">
      <c r="B20253" s="4"/>
    </row>
    <row r="20254">
      <c r="B20254" s="4"/>
    </row>
    <row r="20255">
      <c r="B20255" s="4"/>
    </row>
    <row r="20256">
      <c r="B20256" s="4"/>
    </row>
    <row r="20257">
      <c r="B20257" s="4"/>
    </row>
    <row r="20258">
      <c r="B20258" s="4"/>
    </row>
    <row r="20259">
      <c r="B20259" s="4"/>
    </row>
    <row r="20260">
      <c r="B20260" s="4"/>
    </row>
    <row r="20261">
      <c r="B20261" s="4"/>
    </row>
    <row r="20262">
      <c r="B20262" s="4"/>
    </row>
    <row r="20263">
      <c r="B20263" s="4"/>
    </row>
    <row r="20264">
      <c r="B20264" s="4"/>
    </row>
    <row r="20265">
      <c r="B20265" s="4"/>
    </row>
    <row r="20266">
      <c r="B20266" s="4"/>
    </row>
    <row r="20267">
      <c r="B20267" s="4"/>
    </row>
    <row r="20268">
      <c r="B20268" s="4"/>
    </row>
    <row r="20269">
      <c r="B20269" s="4"/>
    </row>
    <row r="20270">
      <c r="B20270" s="4"/>
    </row>
    <row r="20271">
      <c r="B20271" s="4"/>
    </row>
    <row r="20272">
      <c r="B20272" s="4"/>
    </row>
    <row r="20273">
      <c r="B20273" s="4"/>
    </row>
    <row r="20274">
      <c r="B20274" s="4"/>
    </row>
    <row r="20275">
      <c r="B20275" s="4"/>
    </row>
    <row r="20276">
      <c r="B20276" s="4"/>
    </row>
    <row r="20277">
      <c r="B20277" s="4"/>
    </row>
    <row r="20278">
      <c r="B20278" s="4"/>
    </row>
    <row r="20279">
      <c r="B20279" s="4"/>
    </row>
    <row r="20280">
      <c r="B20280" s="4"/>
    </row>
    <row r="20281">
      <c r="B20281" s="4"/>
    </row>
    <row r="20282">
      <c r="B20282" s="4"/>
    </row>
    <row r="20283">
      <c r="B20283" s="4"/>
    </row>
    <row r="20284">
      <c r="B20284" s="4"/>
    </row>
    <row r="20285">
      <c r="B20285" s="4"/>
    </row>
    <row r="20286">
      <c r="B20286" s="4"/>
    </row>
    <row r="20287">
      <c r="B20287" s="4"/>
    </row>
    <row r="20288">
      <c r="B20288" s="4"/>
    </row>
    <row r="20289">
      <c r="B20289" s="4"/>
    </row>
    <row r="20290">
      <c r="B20290" s="4"/>
    </row>
    <row r="20291">
      <c r="B20291" s="4"/>
    </row>
    <row r="20292">
      <c r="B20292" s="4"/>
    </row>
    <row r="20293">
      <c r="B20293" s="4"/>
    </row>
    <row r="20294">
      <c r="B20294" s="4"/>
    </row>
    <row r="20295">
      <c r="B20295" s="4"/>
    </row>
    <row r="20296">
      <c r="B20296" s="4"/>
    </row>
    <row r="20297">
      <c r="B20297" s="4"/>
    </row>
    <row r="20298">
      <c r="B20298" s="4"/>
    </row>
    <row r="20299">
      <c r="B20299" s="4"/>
    </row>
    <row r="20300">
      <c r="B20300" s="4"/>
    </row>
    <row r="20301">
      <c r="B20301" s="4"/>
    </row>
    <row r="20302">
      <c r="B20302" s="4"/>
    </row>
    <row r="20303">
      <c r="B20303" s="4"/>
    </row>
    <row r="20304">
      <c r="B20304" s="4"/>
    </row>
    <row r="20305">
      <c r="B20305" s="4"/>
    </row>
    <row r="20306">
      <c r="B20306" s="4"/>
    </row>
    <row r="20307">
      <c r="B20307" s="4"/>
    </row>
    <row r="20308">
      <c r="B20308" s="4"/>
    </row>
    <row r="20309">
      <c r="B20309" s="4"/>
    </row>
    <row r="20310">
      <c r="B20310" s="4"/>
    </row>
    <row r="20311">
      <c r="B20311" s="4"/>
    </row>
    <row r="20312">
      <c r="B20312" s="4"/>
    </row>
    <row r="20313">
      <c r="B20313" s="4"/>
    </row>
    <row r="20314">
      <c r="B20314" s="4"/>
    </row>
    <row r="20315">
      <c r="B20315" s="4"/>
    </row>
    <row r="20316">
      <c r="B20316" s="4"/>
    </row>
    <row r="20317">
      <c r="B20317" s="4"/>
    </row>
    <row r="20318">
      <c r="B20318" s="4"/>
    </row>
    <row r="20319">
      <c r="B20319" s="4"/>
    </row>
    <row r="20320">
      <c r="B20320" s="4"/>
    </row>
    <row r="20321">
      <c r="B20321" s="4"/>
    </row>
    <row r="20322">
      <c r="B20322" s="4"/>
    </row>
    <row r="20323">
      <c r="B20323" s="4"/>
    </row>
    <row r="20324">
      <c r="B20324" s="4"/>
    </row>
    <row r="20325">
      <c r="B20325" s="4"/>
    </row>
    <row r="20326">
      <c r="B20326" s="4"/>
    </row>
    <row r="20327">
      <c r="B20327" s="4"/>
    </row>
    <row r="20328">
      <c r="B20328" s="4"/>
    </row>
    <row r="20329">
      <c r="B20329" s="4"/>
    </row>
    <row r="20330">
      <c r="B20330" s="4"/>
    </row>
    <row r="20331">
      <c r="B20331" s="4"/>
    </row>
    <row r="20332">
      <c r="B20332" s="4"/>
    </row>
    <row r="20333">
      <c r="B20333" s="4"/>
    </row>
    <row r="20334">
      <c r="B20334" s="4"/>
    </row>
    <row r="20335">
      <c r="B20335" s="4"/>
    </row>
    <row r="20336">
      <c r="B20336" s="4"/>
    </row>
    <row r="20337">
      <c r="B20337" s="4"/>
    </row>
    <row r="20338">
      <c r="B20338" s="4"/>
    </row>
    <row r="20339">
      <c r="B20339" s="4"/>
    </row>
    <row r="20340">
      <c r="B20340" s="4"/>
    </row>
    <row r="20341">
      <c r="B20341" s="4"/>
    </row>
    <row r="20342">
      <c r="B20342" s="4"/>
    </row>
    <row r="20343">
      <c r="B20343" s="4"/>
    </row>
    <row r="20344">
      <c r="B20344" s="4"/>
    </row>
    <row r="20345">
      <c r="B20345" s="4"/>
    </row>
    <row r="20346">
      <c r="B20346" s="4"/>
    </row>
    <row r="20347">
      <c r="B20347" s="4"/>
    </row>
    <row r="20348">
      <c r="B20348" s="4"/>
    </row>
    <row r="20349">
      <c r="B20349" s="4"/>
    </row>
    <row r="20350">
      <c r="B20350" s="4"/>
    </row>
    <row r="20351">
      <c r="B20351" s="4"/>
    </row>
    <row r="20352">
      <c r="B20352" s="4"/>
    </row>
    <row r="20353">
      <c r="B20353" s="4"/>
    </row>
    <row r="20354">
      <c r="B20354" s="4"/>
    </row>
    <row r="20355">
      <c r="B20355" s="4"/>
    </row>
    <row r="20356">
      <c r="B20356" s="4"/>
    </row>
    <row r="20357">
      <c r="B20357" s="4"/>
    </row>
    <row r="20358">
      <c r="B20358" s="4"/>
    </row>
    <row r="20359">
      <c r="B20359" s="4"/>
    </row>
    <row r="20360">
      <c r="B20360" s="4"/>
    </row>
    <row r="20361">
      <c r="B20361" s="4"/>
    </row>
    <row r="20362">
      <c r="B20362" s="4"/>
    </row>
    <row r="20363">
      <c r="B20363" s="4"/>
    </row>
    <row r="20364">
      <c r="B20364" s="4"/>
    </row>
    <row r="20365">
      <c r="B20365" s="4"/>
    </row>
    <row r="20366">
      <c r="B20366" s="4"/>
    </row>
    <row r="20367">
      <c r="B20367" s="4"/>
    </row>
    <row r="20368">
      <c r="B20368" s="4"/>
    </row>
    <row r="20369">
      <c r="B20369" s="4"/>
    </row>
    <row r="20370">
      <c r="B20370" s="4"/>
    </row>
    <row r="20371">
      <c r="B20371" s="4"/>
    </row>
    <row r="20372">
      <c r="B20372" s="4"/>
    </row>
    <row r="20373">
      <c r="B20373" s="4"/>
    </row>
    <row r="20374">
      <c r="B20374" s="4"/>
    </row>
    <row r="20375">
      <c r="B20375" s="4"/>
    </row>
    <row r="20376">
      <c r="B20376" s="4"/>
    </row>
    <row r="20377">
      <c r="B20377" s="4"/>
    </row>
    <row r="20378">
      <c r="B20378" s="4"/>
    </row>
    <row r="20379">
      <c r="B20379" s="4"/>
    </row>
    <row r="20380">
      <c r="B20380" s="4"/>
    </row>
    <row r="20381">
      <c r="B20381" s="4"/>
    </row>
    <row r="20382">
      <c r="B20382" s="4"/>
    </row>
    <row r="20383">
      <c r="B20383" s="4"/>
    </row>
    <row r="20384">
      <c r="B20384" s="4"/>
    </row>
    <row r="20385">
      <c r="B20385" s="4"/>
    </row>
    <row r="20386">
      <c r="B20386" s="4"/>
    </row>
    <row r="20387">
      <c r="B20387" s="4"/>
    </row>
    <row r="20388">
      <c r="B20388" s="4"/>
    </row>
    <row r="20389">
      <c r="B20389" s="4"/>
    </row>
    <row r="20390">
      <c r="B20390" s="4"/>
    </row>
    <row r="20391">
      <c r="B20391" s="4"/>
    </row>
    <row r="20392">
      <c r="B20392" s="4"/>
    </row>
    <row r="20393">
      <c r="B20393" s="4"/>
    </row>
    <row r="20394">
      <c r="B20394" s="4"/>
    </row>
    <row r="20395">
      <c r="B20395" s="4"/>
    </row>
    <row r="20396">
      <c r="B20396" s="4"/>
    </row>
    <row r="20397">
      <c r="B20397" s="4"/>
    </row>
    <row r="20398">
      <c r="B20398" s="4"/>
    </row>
    <row r="20399">
      <c r="B20399" s="4"/>
    </row>
    <row r="20400">
      <c r="B20400" s="4"/>
    </row>
    <row r="20401">
      <c r="B20401" s="4"/>
    </row>
    <row r="20402">
      <c r="B20402" s="4"/>
    </row>
    <row r="20403">
      <c r="B20403" s="4"/>
    </row>
    <row r="20404">
      <c r="B20404" s="4"/>
    </row>
    <row r="20405">
      <c r="B20405" s="4"/>
    </row>
    <row r="20406">
      <c r="B20406" s="4"/>
    </row>
    <row r="20407">
      <c r="B20407" s="4"/>
    </row>
    <row r="20408">
      <c r="B20408" s="4"/>
    </row>
    <row r="20409">
      <c r="B20409" s="4"/>
    </row>
    <row r="20410">
      <c r="B20410" s="4"/>
    </row>
    <row r="20411">
      <c r="B20411" s="4"/>
    </row>
    <row r="20412">
      <c r="B20412" s="4"/>
    </row>
    <row r="20413">
      <c r="B20413" s="4"/>
    </row>
    <row r="20414">
      <c r="B20414" s="4"/>
    </row>
    <row r="20415">
      <c r="B20415" s="4"/>
    </row>
    <row r="20416">
      <c r="B20416" s="4"/>
    </row>
    <row r="20417">
      <c r="B20417" s="4"/>
    </row>
    <row r="20418">
      <c r="B20418" s="4"/>
    </row>
    <row r="20419">
      <c r="B20419" s="4"/>
    </row>
    <row r="20420">
      <c r="B20420" s="4"/>
    </row>
    <row r="20421">
      <c r="B20421" s="4"/>
    </row>
    <row r="20422">
      <c r="B20422" s="4"/>
    </row>
    <row r="20423">
      <c r="B20423" s="4"/>
    </row>
    <row r="20424">
      <c r="B20424" s="4"/>
    </row>
    <row r="20425">
      <c r="B20425" s="4"/>
    </row>
    <row r="20426">
      <c r="B20426" s="4"/>
    </row>
    <row r="20427">
      <c r="B20427" s="4"/>
    </row>
    <row r="20428">
      <c r="B20428" s="4"/>
    </row>
    <row r="20429">
      <c r="B20429" s="4"/>
    </row>
    <row r="20430">
      <c r="B20430" s="4"/>
    </row>
    <row r="20431">
      <c r="B20431" s="4"/>
    </row>
    <row r="20432">
      <c r="B20432" s="4"/>
    </row>
    <row r="20433">
      <c r="B20433" s="4"/>
    </row>
    <row r="20434">
      <c r="B20434" s="4"/>
    </row>
    <row r="20435">
      <c r="B20435" s="4"/>
    </row>
    <row r="20436">
      <c r="B20436" s="4"/>
    </row>
    <row r="20437">
      <c r="B20437" s="4"/>
    </row>
    <row r="20438">
      <c r="B20438" s="4"/>
    </row>
    <row r="20439">
      <c r="B20439" s="4"/>
    </row>
    <row r="20440">
      <c r="B20440" s="4"/>
    </row>
    <row r="20441">
      <c r="B20441" s="4"/>
    </row>
    <row r="20442">
      <c r="B20442" s="4"/>
    </row>
    <row r="20443">
      <c r="B20443" s="4"/>
    </row>
    <row r="20444">
      <c r="B20444" s="4"/>
    </row>
    <row r="20445">
      <c r="B20445" s="4"/>
    </row>
    <row r="20446">
      <c r="B20446" s="4"/>
    </row>
    <row r="20447">
      <c r="B20447" s="4"/>
    </row>
    <row r="20448">
      <c r="B20448" s="4"/>
    </row>
    <row r="20449">
      <c r="B20449" s="4"/>
    </row>
    <row r="20450">
      <c r="B20450" s="4"/>
    </row>
    <row r="20451">
      <c r="B20451" s="4"/>
    </row>
    <row r="20452">
      <c r="B20452" s="4"/>
    </row>
    <row r="20453">
      <c r="B20453" s="4"/>
    </row>
    <row r="20454">
      <c r="B20454" s="4"/>
    </row>
    <row r="20455">
      <c r="B20455" s="4"/>
    </row>
    <row r="20456">
      <c r="B20456" s="4"/>
    </row>
    <row r="20457">
      <c r="B20457" s="4"/>
    </row>
    <row r="20458">
      <c r="B20458" s="4"/>
    </row>
    <row r="20459">
      <c r="B20459" s="4"/>
    </row>
    <row r="20460">
      <c r="B20460" s="4"/>
    </row>
    <row r="20461">
      <c r="B20461" s="4"/>
    </row>
    <row r="20462">
      <c r="B20462" s="4"/>
    </row>
    <row r="20463">
      <c r="B20463" s="4"/>
    </row>
    <row r="20464">
      <c r="B20464" s="4"/>
    </row>
    <row r="20465">
      <c r="B20465" s="4"/>
    </row>
    <row r="20466">
      <c r="B20466" s="4"/>
    </row>
    <row r="20467">
      <c r="B20467" s="4"/>
    </row>
    <row r="20468">
      <c r="B20468" s="4"/>
    </row>
    <row r="20469">
      <c r="B20469" s="4"/>
    </row>
    <row r="20470">
      <c r="B20470" s="4"/>
    </row>
    <row r="20471">
      <c r="B20471" s="4"/>
    </row>
    <row r="20472">
      <c r="B20472" s="4"/>
    </row>
    <row r="20473">
      <c r="B20473" s="4"/>
    </row>
    <row r="20474">
      <c r="B20474" s="4"/>
    </row>
    <row r="20475">
      <c r="B20475" s="4"/>
    </row>
    <row r="20476">
      <c r="B20476" s="4"/>
    </row>
    <row r="20477">
      <c r="B20477" s="4"/>
    </row>
    <row r="20478">
      <c r="B20478" s="4"/>
    </row>
    <row r="20479">
      <c r="B20479" s="4"/>
    </row>
    <row r="20480">
      <c r="B20480" s="4"/>
    </row>
    <row r="20481">
      <c r="B20481" s="4"/>
    </row>
    <row r="20482">
      <c r="B20482" s="4"/>
    </row>
    <row r="20483">
      <c r="B20483" s="4"/>
    </row>
    <row r="20484">
      <c r="B20484" s="4"/>
    </row>
    <row r="20485">
      <c r="B20485" s="4"/>
    </row>
    <row r="20486">
      <c r="B20486" s="4"/>
    </row>
    <row r="20487">
      <c r="B20487" s="4"/>
    </row>
    <row r="20488">
      <c r="B20488" s="4"/>
    </row>
    <row r="20489">
      <c r="B20489" s="4"/>
    </row>
    <row r="20490">
      <c r="B20490" s="4"/>
    </row>
    <row r="20491">
      <c r="B20491" s="4"/>
    </row>
    <row r="20492">
      <c r="B20492" s="4"/>
    </row>
    <row r="20493">
      <c r="B20493" s="4"/>
    </row>
    <row r="20494">
      <c r="B20494" s="4"/>
    </row>
    <row r="20495">
      <c r="B20495" s="4"/>
    </row>
    <row r="20496">
      <c r="B20496" s="4"/>
    </row>
    <row r="20497">
      <c r="B20497" s="4"/>
    </row>
    <row r="20498">
      <c r="B20498" s="4"/>
    </row>
    <row r="20499">
      <c r="B20499" s="4"/>
    </row>
    <row r="20500">
      <c r="B20500" s="4"/>
    </row>
    <row r="20501">
      <c r="B20501" s="4"/>
    </row>
    <row r="20502">
      <c r="B20502" s="4"/>
    </row>
    <row r="20503">
      <c r="B20503" s="4"/>
    </row>
    <row r="20504">
      <c r="B20504" s="4"/>
    </row>
    <row r="20505">
      <c r="B20505" s="4"/>
    </row>
    <row r="20506">
      <c r="B20506" s="4"/>
    </row>
    <row r="20507">
      <c r="B20507" s="4"/>
    </row>
    <row r="20508">
      <c r="B20508" s="4"/>
    </row>
    <row r="20509">
      <c r="B20509" s="4"/>
    </row>
    <row r="20510">
      <c r="B20510" s="4"/>
    </row>
    <row r="20511">
      <c r="B20511" s="4"/>
    </row>
    <row r="20512">
      <c r="B20512" s="4"/>
    </row>
    <row r="20513">
      <c r="B20513" s="4"/>
    </row>
    <row r="20514">
      <c r="B20514" s="4"/>
    </row>
    <row r="20515">
      <c r="B20515" s="4"/>
    </row>
    <row r="20516">
      <c r="B20516" s="4"/>
    </row>
    <row r="20517">
      <c r="B20517" s="4"/>
    </row>
    <row r="20518">
      <c r="B20518" s="4"/>
    </row>
    <row r="20519">
      <c r="B20519" s="4"/>
    </row>
    <row r="20520">
      <c r="B20520" s="4"/>
    </row>
    <row r="20521">
      <c r="B20521" s="4"/>
    </row>
    <row r="20522">
      <c r="B20522" s="4"/>
    </row>
    <row r="20523">
      <c r="B20523" s="4"/>
    </row>
    <row r="20524">
      <c r="B20524" s="4"/>
    </row>
    <row r="20525">
      <c r="B20525" s="4"/>
    </row>
    <row r="20526">
      <c r="B20526" s="4"/>
    </row>
    <row r="20527">
      <c r="B20527" s="4"/>
    </row>
    <row r="20528">
      <c r="B20528" s="4"/>
    </row>
    <row r="20529">
      <c r="B20529" s="4"/>
    </row>
    <row r="20530">
      <c r="B20530" s="4"/>
    </row>
    <row r="20531">
      <c r="B20531" s="4"/>
    </row>
    <row r="20532">
      <c r="B20532" s="4"/>
    </row>
    <row r="20533">
      <c r="B20533" s="4"/>
    </row>
    <row r="20534">
      <c r="B20534" s="4"/>
    </row>
    <row r="20535">
      <c r="B20535" s="4"/>
    </row>
    <row r="20536">
      <c r="B20536" s="4"/>
    </row>
    <row r="20537">
      <c r="B20537" s="4"/>
    </row>
    <row r="20538">
      <c r="B20538" s="4"/>
    </row>
    <row r="20539">
      <c r="B20539" s="4"/>
    </row>
    <row r="20540">
      <c r="B20540" s="4"/>
    </row>
    <row r="20541">
      <c r="B20541" s="4"/>
    </row>
    <row r="20542">
      <c r="B20542" s="4"/>
    </row>
    <row r="20543">
      <c r="B20543" s="4"/>
    </row>
    <row r="20544">
      <c r="B20544" s="4"/>
    </row>
    <row r="20545">
      <c r="B20545" s="4"/>
    </row>
    <row r="20546">
      <c r="B20546" s="4"/>
    </row>
    <row r="20547">
      <c r="B20547" s="4"/>
    </row>
    <row r="20548">
      <c r="B20548" s="4"/>
    </row>
    <row r="20549">
      <c r="B20549" s="4"/>
    </row>
    <row r="20550">
      <c r="B20550" s="4"/>
    </row>
    <row r="20551">
      <c r="B20551" s="4"/>
    </row>
    <row r="20552">
      <c r="B20552" s="4"/>
    </row>
    <row r="20553">
      <c r="B20553" s="4"/>
    </row>
    <row r="20554">
      <c r="B20554" s="4"/>
    </row>
    <row r="20555">
      <c r="B20555" s="4"/>
    </row>
    <row r="20556">
      <c r="B20556" s="4"/>
    </row>
    <row r="20557">
      <c r="B20557" s="4"/>
    </row>
    <row r="20558">
      <c r="B20558" s="4"/>
    </row>
    <row r="20559">
      <c r="B20559" s="4"/>
    </row>
    <row r="20560">
      <c r="B20560" s="4"/>
    </row>
    <row r="20561">
      <c r="B20561" s="4"/>
    </row>
    <row r="20562">
      <c r="B20562" s="4"/>
    </row>
    <row r="20563">
      <c r="B20563" s="4"/>
    </row>
    <row r="20564">
      <c r="B20564" s="4"/>
    </row>
    <row r="20565">
      <c r="B20565" s="4"/>
    </row>
    <row r="20566">
      <c r="B20566" s="4"/>
    </row>
    <row r="20567">
      <c r="B20567" s="4"/>
    </row>
    <row r="20568">
      <c r="B20568" s="4"/>
    </row>
    <row r="20569">
      <c r="B20569" s="4"/>
    </row>
    <row r="20570">
      <c r="B20570" s="4"/>
    </row>
    <row r="20571">
      <c r="B20571" s="4"/>
    </row>
    <row r="20572">
      <c r="B20572" s="4"/>
    </row>
    <row r="20573">
      <c r="B20573" s="4"/>
    </row>
    <row r="20574">
      <c r="B20574" s="4"/>
    </row>
    <row r="20575">
      <c r="B20575" s="4"/>
    </row>
    <row r="20576">
      <c r="B20576" s="4"/>
    </row>
    <row r="20577">
      <c r="B20577" s="4"/>
    </row>
    <row r="20578">
      <c r="B20578" s="4"/>
    </row>
    <row r="20579">
      <c r="B20579" s="4"/>
    </row>
    <row r="20580">
      <c r="B20580" s="4"/>
    </row>
    <row r="20581">
      <c r="B20581" s="4"/>
    </row>
    <row r="20582">
      <c r="B20582" s="4"/>
    </row>
    <row r="20583">
      <c r="B20583" s="4"/>
    </row>
    <row r="20584">
      <c r="B20584" s="4"/>
    </row>
    <row r="20585">
      <c r="B20585" s="4"/>
    </row>
    <row r="20586">
      <c r="B20586" s="4"/>
    </row>
    <row r="20587">
      <c r="B20587" s="4"/>
    </row>
    <row r="20588">
      <c r="B20588" s="4"/>
    </row>
    <row r="20589">
      <c r="B20589" s="4"/>
    </row>
    <row r="20590">
      <c r="B20590" s="4"/>
    </row>
    <row r="20591">
      <c r="B20591" s="4"/>
    </row>
    <row r="20592">
      <c r="B20592" s="4"/>
    </row>
    <row r="20593">
      <c r="B20593" s="4"/>
    </row>
    <row r="20594">
      <c r="B20594" s="4"/>
    </row>
    <row r="20595">
      <c r="B20595" s="4"/>
    </row>
    <row r="20596">
      <c r="B20596" s="4"/>
    </row>
    <row r="20597">
      <c r="B20597" s="4"/>
    </row>
    <row r="20598">
      <c r="B20598" s="4"/>
    </row>
    <row r="20599">
      <c r="B20599" s="4"/>
    </row>
    <row r="20600">
      <c r="B20600" s="4"/>
    </row>
    <row r="20601">
      <c r="B20601" s="4"/>
    </row>
    <row r="20602">
      <c r="B20602" s="4"/>
    </row>
    <row r="20603">
      <c r="B20603" s="4"/>
    </row>
    <row r="20604">
      <c r="B20604" s="4"/>
    </row>
    <row r="20605">
      <c r="B20605" s="4"/>
    </row>
    <row r="20606">
      <c r="B20606" s="4"/>
    </row>
    <row r="20607">
      <c r="B20607" s="4"/>
    </row>
    <row r="20608">
      <c r="B20608" s="4"/>
    </row>
    <row r="20609">
      <c r="B20609" s="4"/>
    </row>
    <row r="20610">
      <c r="B20610" s="4"/>
    </row>
    <row r="20611">
      <c r="B20611" s="4"/>
    </row>
    <row r="20612">
      <c r="B20612" s="4"/>
    </row>
    <row r="20613">
      <c r="B20613" s="4"/>
    </row>
    <row r="20614">
      <c r="B20614" s="4"/>
    </row>
    <row r="20615">
      <c r="B20615" s="4"/>
    </row>
    <row r="20616">
      <c r="B20616" s="4"/>
    </row>
    <row r="20617">
      <c r="B20617" s="4"/>
    </row>
    <row r="20618">
      <c r="B20618" s="4"/>
    </row>
    <row r="20619">
      <c r="B20619" s="4"/>
    </row>
    <row r="20620">
      <c r="B20620" s="4"/>
    </row>
    <row r="20621">
      <c r="B20621" s="4"/>
    </row>
    <row r="20622">
      <c r="B20622" s="4"/>
    </row>
    <row r="20623">
      <c r="B20623" s="4"/>
    </row>
    <row r="20624">
      <c r="B20624" s="4"/>
    </row>
    <row r="20625">
      <c r="B20625" s="4"/>
    </row>
    <row r="20626">
      <c r="B20626" s="4"/>
    </row>
    <row r="20627">
      <c r="B20627" s="4"/>
    </row>
    <row r="20628">
      <c r="B20628" s="4"/>
    </row>
    <row r="20629">
      <c r="B20629" s="4"/>
    </row>
    <row r="20630">
      <c r="B20630" s="4"/>
    </row>
    <row r="20631">
      <c r="B20631" s="4"/>
    </row>
    <row r="20632">
      <c r="B20632" s="4"/>
    </row>
    <row r="20633">
      <c r="B20633" s="4"/>
    </row>
    <row r="20634">
      <c r="B20634" s="4"/>
    </row>
    <row r="20635">
      <c r="B20635" s="4"/>
    </row>
    <row r="20636">
      <c r="B20636" s="4"/>
    </row>
    <row r="20637">
      <c r="B20637" s="4"/>
    </row>
    <row r="20638">
      <c r="B20638" s="4"/>
    </row>
    <row r="20639">
      <c r="B20639" s="4"/>
    </row>
    <row r="20640">
      <c r="B20640" s="4"/>
    </row>
    <row r="20641">
      <c r="B20641" s="4"/>
    </row>
    <row r="20642">
      <c r="B20642" s="4"/>
    </row>
    <row r="20643">
      <c r="B20643" s="4"/>
    </row>
    <row r="20644">
      <c r="B20644" s="4"/>
    </row>
    <row r="20645">
      <c r="B20645" s="4"/>
    </row>
    <row r="20646">
      <c r="B20646" s="4"/>
    </row>
    <row r="20647">
      <c r="B20647" s="4"/>
    </row>
    <row r="20648">
      <c r="B20648" s="4"/>
    </row>
    <row r="20649">
      <c r="B20649" s="4"/>
    </row>
    <row r="20650">
      <c r="B20650" s="4"/>
    </row>
    <row r="20651">
      <c r="B20651" s="4"/>
    </row>
    <row r="20652">
      <c r="B20652" s="4"/>
    </row>
    <row r="20653">
      <c r="B20653" s="4"/>
    </row>
    <row r="20654">
      <c r="B20654" s="4"/>
    </row>
    <row r="20655">
      <c r="B20655" s="4"/>
    </row>
    <row r="20656">
      <c r="B20656" s="4"/>
    </row>
    <row r="20657">
      <c r="B20657" s="4"/>
    </row>
    <row r="20658">
      <c r="B20658" s="4"/>
    </row>
    <row r="20659">
      <c r="B20659" s="4"/>
    </row>
    <row r="20660">
      <c r="B20660" s="4"/>
    </row>
    <row r="20661">
      <c r="B20661" s="4"/>
    </row>
    <row r="20662">
      <c r="B20662" s="4"/>
    </row>
    <row r="20663">
      <c r="B20663" s="4"/>
    </row>
    <row r="20664">
      <c r="B20664" s="4"/>
    </row>
    <row r="20665">
      <c r="B20665" s="4"/>
    </row>
    <row r="20666">
      <c r="B20666" s="4"/>
    </row>
    <row r="20667">
      <c r="B20667" s="4"/>
    </row>
    <row r="20668">
      <c r="B20668" s="4"/>
    </row>
    <row r="20669">
      <c r="B20669" s="4"/>
    </row>
    <row r="20670">
      <c r="B20670" s="4"/>
    </row>
    <row r="20671">
      <c r="B20671" s="4"/>
    </row>
    <row r="20672">
      <c r="B20672" s="4"/>
    </row>
    <row r="20673">
      <c r="B20673" s="4"/>
    </row>
    <row r="20674">
      <c r="B20674" s="4"/>
    </row>
    <row r="20675">
      <c r="B20675" s="4"/>
    </row>
    <row r="20676">
      <c r="B20676" s="4"/>
    </row>
    <row r="20677">
      <c r="B20677" s="4"/>
    </row>
    <row r="20678">
      <c r="B20678" s="4"/>
    </row>
    <row r="20679">
      <c r="B20679" s="4"/>
    </row>
    <row r="20680">
      <c r="B20680" s="4"/>
    </row>
    <row r="20681">
      <c r="B20681" s="4"/>
    </row>
    <row r="20682">
      <c r="B20682" s="4"/>
    </row>
    <row r="20683">
      <c r="B20683" s="4"/>
    </row>
    <row r="20684">
      <c r="B20684" s="4"/>
    </row>
    <row r="20685">
      <c r="B20685" s="4"/>
    </row>
    <row r="20686">
      <c r="B20686" s="4"/>
    </row>
    <row r="20687">
      <c r="B20687" s="4"/>
    </row>
    <row r="20688">
      <c r="B20688" s="4"/>
    </row>
    <row r="20689">
      <c r="B20689" s="4"/>
    </row>
    <row r="20690">
      <c r="B20690" s="4"/>
    </row>
    <row r="20691">
      <c r="B20691" s="4"/>
    </row>
    <row r="20692">
      <c r="B20692" s="4"/>
    </row>
    <row r="20693">
      <c r="B20693" s="4"/>
    </row>
    <row r="20694">
      <c r="B20694" s="4"/>
    </row>
    <row r="20695">
      <c r="B20695" s="4"/>
    </row>
    <row r="20696">
      <c r="B20696" s="4"/>
    </row>
    <row r="20697">
      <c r="B20697" s="4"/>
    </row>
    <row r="20698">
      <c r="B20698" s="4"/>
    </row>
    <row r="20699">
      <c r="B20699" s="4"/>
    </row>
    <row r="20700">
      <c r="B20700" s="4"/>
    </row>
    <row r="20701">
      <c r="B20701" s="4"/>
    </row>
    <row r="20702">
      <c r="B20702" s="4"/>
    </row>
    <row r="20703">
      <c r="B20703" s="4"/>
    </row>
    <row r="20704">
      <c r="B20704" s="4"/>
    </row>
    <row r="20705">
      <c r="B20705" s="4"/>
    </row>
    <row r="20706">
      <c r="B20706" s="4"/>
    </row>
    <row r="20707">
      <c r="B20707" s="4"/>
    </row>
    <row r="20708">
      <c r="B20708" s="4"/>
    </row>
    <row r="20709">
      <c r="B20709" s="4"/>
    </row>
    <row r="20710">
      <c r="B20710" s="4"/>
    </row>
    <row r="20711">
      <c r="B20711" s="4"/>
    </row>
    <row r="20712">
      <c r="B20712" s="4"/>
    </row>
    <row r="20713">
      <c r="B20713" s="4"/>
    </row>
    <row r="20714">
      <c r="B20714" s="4"/>
    </row>
    <row r="20715">
      <c r="B20715" s="4"/>
    </row>
    <row r="20716">
      <c r="B20716" s="4"/>
    </row>
    <row r="20717">
      <c r="B20717" s="4"/>
    </row>
    <row r="20718">
      <c r="B20718" s="4"/>
    </row>
    <row r="20719">
      <c r="B20719" s="4"/>
    </row>
    <row r="20720">
      <c r="B20720" s="4"/>
    </row>
    <row r="20721">
      <c r="B20721" s="4"/>
    </row>
    <row r="20722">
      <c r="B20722" s="4"/>
    </row>
    <row r="20723">
      <c r="B20723" s="4"/>
    </row>
    <row r="20724">
      <c r="B20724" s="4"/>
    </row>
    <row r="20725">
      <c r="B20725" s="4"/>
    </row>
    <row r="20726">
      <c r="B20726" s="4"/>
    </row>
    <row r="20727">
      <c r="B20727" s="4"/>
    </row>
    <row r="20728">
      <c r="B20728" s="4"/>
    </row>
    <row r="20729">
      <c r="B20729" s="4"/>
    </row>
    <row r="20730">
      <c r="B20730" s="4"/>
    </row>
    <row r="20731">
      <c r="B20731" s="4"/>
    </row>
    <row r="20732">
      <c r="B20732" s="4"/>
    </row>
    <row r="20733">
      <c r="B20733" s="4"/>
    </row>
    <row r="20734">
      <c r="B20734" s="4"/>
    </row>
    <row r="20735">
      <c r="B20735" s="4"/>
    </row>
    <row r="20736">
      <c r="B20736" s="4"/>
    </row>
    <row r="20737">
      <c r="B20737" s="4"/>
    </row>
    <row r="20738">
      <c r="B20738" s="4"/>
    </row>
    <row r="20739">
      <c r="B20739" s="4"/>
    </row>
    <row r="20740">
      <c r="B20740" s="4"/>
    </row>
    <row r="20741">
      <c r="B20741" s="4"/>
    </row>
    <row r="20742">
      <c r="B20742" s="4"/>
    </row>
    <row r="20743">
      <c r="B20743" s="4"/>
    </row>
    <row r="20744">
      <c r="B20744" s="4"/>
    </row>
    <row r="20745">
      <c r="B20745" s="4"/>
    </row>
    <row r="20746">
      <c r="B20746" s="4"/>
    </row>
    <row r="20747">
      <c r="B20747" s="4"/>
    </row>
    <row r="20748">
      <c r="B20748" s="4"/>
    </row>
    <row r="20749">
      <c r="B20749" s="4"/>
    </row>
    <row r="20750">
      <c r="B20750" s="4"/>
    </row>
    <row r="20751">
      <c r="B20751" s="4"/>
    </row>
    <row r="20752">
      <c r="B20752" s="4"/>
    </row>
    <row r="20753">
      <c r="B20753" s="4"/>
    </row>
    <row r="20754">
      <c r="B20754" s="4"/>
    </row>
    <row r="20755">
      <c r="B20755" s="4"/>
    </row>
    <row r="20756">
      <c r="B20756" s="4"/>
    </row>
    <row r="20757">
      <c r="B20757" s="4"/>
    </row>
    <row r="20758">
      <c r="B20758" s="4"/>
    </row>
    <row r="20759">
      <c r="B20759" s="4"/>
    </row>
    <row r="20760">
      <c r="B20760" s="4"/>
    </row>
    <row r="20761">
      <c r="B20761" s="4"/>
    </row>
    <row r="20762">
      <c r="B20762" s="4"/>
    </row>
    <row r="20763">
      <c r="B20763" s="4"/>
    </row>
    <row r="20764">
      <c r="B20764" s="4"/>
    </row>
    <row r="20765">
      <c r="B20765" s="4"/>
    </row>
    <row r="20766">
      <c r="B20766" s="4"/>
    </row>
    <row r="20767">
      <c r="B20767" s="4"/>
    </row>
    <row r="20768">
      <c r="B20768" s="4"/>
    </row>
    <row r="20769">
      <c r="B20769" s="4"/>
    </row>
    <row r="20770">
      <c r="B20770" s="4"/>
    </row>
    <row r="20771">
      <c r="B20771" s="4"/>
    </row>
    <row r="20772">
      <c r="B20772" s="4"/>
    </row>
    <row r="20773">
      <c r="B20773" s="4"/>
    </row>
    <row r="20774">
      <c r="B20774" s="4"/>
    </row>
    <row r="20775">
      <c r="B20775" s="4"/>
    </row>
    <row r="20776">
      <c r="B20776" s="4"/>
    </row>
    <row r="20777">
      <c r="B20777" s="4"/>
    </row>
    <row r="20778">
      <c r="B20778" s="4"/>
    </row>
    <row r="20779">
      <c r="B20779" s="4"/>
    </row>
    <row r="20780">
      <c r="B20780" s="4"/>
    </row>
    <row r="20781">
      <c r="B20781" s="4"/>
    </row>
    <row r="20782">
      <c r="B20782" s="4"/>
    </row>
    <row r="20783">
      <c r="B20783" s="4"/>
    </row>
    <row r="20784">
      <c r="B20784" s="4"/>
    </row>
    <row r="20785">
      <c r="B20785" s="4"/>
    </row>
    <row r="20786">
      <c r="B20786" s="4"/>
    </row>
    <row r="20787">
      <c r="B20787" s="4"/>
    </row>
    <row r="20788">
      <c r="B20788" s="4"/>
    </row>
    <row r="20789">
      <c r="B20789" s="4"/>
    </row>
    <row r="20790">
      <c r="B20790" s="4"/>
    </row>
    <row r="20791">
      <c r="B20791" s="4"/>
    </row>
    <row r="20792">
      <c r="B20792" s="4"/>
    </row>
    <row r="20793">
      <c r="B20793" s="4"/>
    </row>
    <row r="20794">
      <c r="B20794" s="4"/>
    </row>
    <row r="20795">
      <c r="B20795" s="4"/>
    </row>
    <row r="20796">
      <c r="B20796" s="4"/>
    </row>
    <row r="20797">
      <c r="B20797" s="4"/>
    </row>
    <row r="20798">
      <c r="B20798" s="4"/>
    </row>
    <row r="20799">
      <c r="B20799" s="4"/>
    </row>
    <row r="20800">
      <c r="B20800" s="4"/>
    </row>
    <row r="20801">
      <c r="B20801" s="4"/>
    </row>
    <row r="20802">
      <c r="B20802" s="4"/>
    </row>
    <row r="20803">
      <c r="B20803" s="4"/>
    </row>
    <row r="20804">
      <c r="B20804" s="4"/>
    </row>
    <row r="20805">
      <c r="B20805" s="4"/>
    </row>
    <row r="20806">
      <c r="B20806" s="4"/>
    </row>
    <row r="20807">
      <c r="B20807" s="4"/>
    </row>
    <row r="20808">
      <c r="B20808" s="4"/>
    </row>
    <row r="20809">
      <c r="B20809" s="4"/>
    </row>
    <row r="20810">
      <c r="B20810" s="4"/>
    </row>
    <row r="20811">
      <c r="B20811" s="4"/>
    </row>
    <row r="20812">
      <c r="B20812" s="4"/>
    </row>
    <row r="20813">
      <c r="B20813" s="4"/>
    </row>
    <row r="20814">
      <c r="B20814" s="4"/>
    </row>
    <row r="20815">
      <c r="B20815" s="4"/>
    </row>
    <row r="20816">
      <c r="B20816" s="4"/>
    </row>
    <row r="20817">
      <c r="B20817" s="4"/>
    </row>
    <row r="20818">
      <c r="B20818" s="4"/>
    </row>
    <row r="20819">
      <c r="B20819" s="4"/>
    </row>
    <row r="20820">
      <c r="B20820" s="4"/>
    </row>
    <row r="20821">
      <c r="B20821" s="4"/>
    </row>
    <row r="20822">
      <c r="B20822" s="4"/>
    </row>
    <row r="20823">
      <c r="B20823" s="4"/>
    </row>
    <row r="20824">
      <c r="B20824" s="4"/>
    </row>
    <row r="20825">
      <c r="B20825" s="4"/>
    </row>
    <row r="20826">
      <c r="B20826" s="4"/>
    </row>
    <row r="20827">
      <c r="B20827" s="4"/>
    </row>
    <row r="20828">
      <c r="B20828" s="4"/>
    </row>
    <row r="20829">
      <c r="B20829" s="4"/>
    </row>
    <row r="20830">
      <c r="B20830" s="4"/>
    </row>
    <row r="20831">
      <c r="B20831" s="4"/>
    </row>
    <row r="20832">
      <c r="B20832" s="4"/>
    </row>
    <row r="20833">
      <c r="B20833" s="4"/>
    </row>
    <row r="20834">
      <c r="B20834" s="4"/>
    </row>
    <row r="20835">
      <c r="B20835" s="4"/>
    </row>
    <row r="20836">
      <c r="B20836" s="4"/>
    </row>
    <row r="20837">
      <c r="B20837" s="4"/>
    </row>
    <row r="20838">
      <c r="B20838" s="4"/>
    </row>
    <row r="20839">
      <c r="B20839" s="4"/>
    </row>
    <row r="20840">
      <c r="B20840" s="4"/>
    </row>
    <row r="20841">
      <c r="B20841" s="4"/>
    </row>
    <row r="20842">
      <c r="B20842" s="4"/>
    </row>
    <row r="20843">
      <c r="B20843" s="4"/>
    </row>
    <row r="20844">
      <c r="B20844" s="4"/>
    </row>
    <row r="20845">
      <c r="B20845" s="4"/>
    </row>
    <row r="20846">
      <c r="B20846" s="4"/>
    </row>
    <row r="20847">
      <c r="B20847" s="4"/>
    </row>
    <row r="20848">
      <c r="B20848" s="4"/>
    </row>
    <row r="20849">
      <c r="B20849" s="4"/>
    </row>
    <row r="20850">
      <c r="B20850" s="4"/>
    </row>
    <row r="20851">
      <c r="B20851" s="4"/>
    </row>
    <row r="20852">
      <c r="B20852" s="4"/>
    </row>
    <row r="20853">
      <c r="B20853" s="4"/>
    </row>
    <row r="20854">
      <c r="B20854" s="4"/>
    </row>
    <row r="20855">
      <c r="B20855" s="4"/>
    </row>
    <row r="20856">
      <c r="B20856" s="4"/>
    </row>
    <row r="20857">
      <c r="B20857" s="4"/>
    </row>
    <row r="20858">
      <c r="B20858" s="4"/>
    </row>
    <row r="20859">
      <c r="B20859" s="4"/>
    </row>
    <row r="20860">
      <c r="B20860" s="4"/>
    </row>
    <row r="20861">
      <c r="B20861" s="4"/>
    </row>
    <row r="20862">
      <c r="B20862" s="4"/>
    </row>
    <row r="20863">
      <c r="B20863" s="4"/>
    </row>
    <row r="20864">
      <c r="B20864" s="4"/>
    </row>
    <row r="20865">
      <c r="B20865" s="4"/>
    </row>
    <row r="20866">
      <c r="B20866" s="4"/>
    </row>
    <row r="20867">
      <c r="B20867" s="4"/>
    </row>
    <row r="20868">
      <c r="B20868" s="4"/>
    </row>
    <row r="20869">
      <c r="B20869" s="4"/>
    </row>
    <row r="20870">
      <c r="B20870" s="4"/>
    </row>
    <row r="20871">
      <c r="B20871" s="4"/>
    </row>
    <row r="20872">
      <c r="B20872" s="4"/>
    </row>
    <row r="20873">
      <c r="B20873" s="4"/>
    </row>
    <row r="20874">
      <c r="B20874" s="4"/>
    </row>
    <row r="20875">
      <c r="B20875" s="4"/>
    </row>
    <row r="20876">
      <c r="B20876" s="4"/>
    </row>
    <row r="20877">
      <c r="B20877" s="4"/>
    </row>
    <row r="20878">
      <c r="B20878" s="4"/>
    </row>
    <row r="20879">
      <c r="B20879" s="4"/>
    </row>
    <row r="20880">
      <c r="B20880" s="4"/>
    </row>
    <row r="20881">
      <c r="B20881" s="4"/>
    </row>
    <row r="20882">
      <c r="B20882" s="4"/>
    </row>
    <row r="20883">
      <c r="B20883" s="4"/>
    </row>
    <row r="20884">
      <c r="B20884" s="4"/>
    </row>
    <row r="20885">
      <c r="B20885" s="4"/>
    </row>
    <row r="20886">
      <c r="B20886" s="4"/>
    </row>
    <row r="20887">
      <c r="B20887" s="4"/>
    </row>
    <row r="20888">
      <c r="B20888" s="4"/>
    </row>
    <row r="20889">
      <c r="B20889" s="4"/>
    </row>
    <row r="20890">
      <c r="B20890" s="4"/>
    </row>
    <row r="20891">
      <c r="B20891" s="4"/>
    </row>
    <row r="20892">
      <c r="B20892" s="4"/>
    </row>
    <row r="20893">
      <c r="B20893" s="4"/>
    </row>
    <row r="20894">
      <c r="B20894" s="4"/>
    </row>
    <row r="20895">
      <c r="B20895" s="4"/>
    </row>
    <row r="20896">
      <c r="B20896" s="4"/>
    </row>
    <row r="20897">
      <c r="B20897" s="4"/>
    </row>
    <row r="20898">
      <c r="B20898" s="4"/>
    </row>
    <row r="20899">
      <c r="B20899" s="4"/>
    </row>
    <row r="20900">
      <c r="B20900" s="4"/>
    </row>
    <row r="20901">
      <c r="B20901" s="4"/>
    </row>
    <row r="20902">
      <c r="B20902" s="4"/>
    </row>
    <row r="20903">
      <c r="B20903" s="4"/>
    </row>
    <row r="20904">
      <c r="B20904" s="4"/>
    </row>
    <row r="20905">
      <c r="B20905" s="4"/>
    </row>
    <row r="20906">
      <c r="B20906" s="4"/>
    </row>
    <row r="20907">
      <c r="B20907" s="4"/>
    </row>
    <row r="20908">
      <c r="B20908" s="4"/>
    </row>
    <row r="20909">
      <c r="B20909" s="4"/>
    </row>
    <row r="20910">
      <c r="B20910" s="4"/>
    </row>
    <row r="20911">
      <c r="B20911" s="4"/>
    </row>
    <row r="20912">
      <c r="B20912" s="4"/>
    </row>
    <row r="20913">
      <c r="B20913" s="4"/>
    </row>
    <row r="20914">
      <c r="B20914" s="4"/>
    </row>
    <row r="20915">
      <c r="B20915" s="4"/>
    </row>
    <row r="20916">
      <c r="B20916" s="4"/>
    </row>
    <row r="20917">
      <c r="B20917" s="4"/>
    </row>
    <row r="20918">
      <c r="B20918" s="4"/>
    </row>
    <row r="20919">
      <c r="B20919" s="4"/>
    </row>
    <row r="20920">
      <c r="B20920" s="4"/>
    </row>
    <row r="20921">
      <c r="B20921" s="4"/>
    </row>
    <row r="20922">
      <c r="B20922" s="4"/>
    </row>
    <row r="20923">
      <c r="B20923" s="4"/>
    </row>
    <row r="20924">
      <c r="B20924" s="4"/>
    </row>
    <row r="20925">
      <c r="B20925" s="4"/>
    </row>
    <row r="20926">
      <c r="B20926" s="4"/>
    </row>
    <row r="20927">
      <c r="B20927" s="4"/>
    </row>
    <row r="20928">
      <c r="B20928" s="4"/>
    </row>
    <row r="20929">
      <c r="B20929" s="4"/>
    </row>
    <row r="20930">
      <c r="B20930" s="4"/>
    </row>
    <row r="20931">
      <c r="B20931" s="4"/>
    </row>
    <row r="20932">
      <c r="B20932" s="4"/>
    </row>
    <row r="20933">
      <c r="B20933" s="4"/>
    </row>
    <row r="20934">
      <c r="B20934" s="4"/>
    </row>
    <row r="20935">
      <c r="B20935" s="4"/>
    </row>
    <row r="20936">
      <c r="B20936" s="4"/>
    </row>
    <row r="20937">
      <c r="B20937" s="4"/>
    </row>
    <row r="20938">
      <c r="B20938" s="4"/>
    </row>
    <row r="20939">
      <c r="B20939" s="4"/>
    </row>
    <row r="20940">
      <c r="B20940" s="4"/>
    </row>
    <row r="20941">
      <c r="B20941" s="4"/>
    </row>
    <row r="20942">
      <c r="B20942" s="4"/>
    </row>
    <row r="20943">
      <c r="B20943" s="4"/>
    </row>
    <row r="20944">
      <c r="B20944" s="4"/>
    </row>
    <row r="20945">
      <c r="B20945" s="4"/>
    </row>
    <row r="20946">
      <c r="B20946" s="4"/>
    </row>
    <row r="20947">
      <c r="B20947" s="4"/>
    </row>
    <row r="20948">
      <c r="B20948" s="4"/>
    </row>
    <row r="20949">
      <c r="B20949" s="4"/>
    </row>
    <row r="20950">
      <c r="B20950" s="4"/>
    </row>
    <row r="20951">
      <c r="B20951" s="4"/>
    </row>
    <row r="20952">
      <c r="B20952" s="4"/>
    </row>
    <row r="20953">
      <c r="B20953" s="4"/>
    </row>
    <row r="20954">
      <c r="B20954" s="4"/>
    </row>
    <row r="20955">
      <c r="B20955" s="4"/>
    </row>
    <row r="20956">
      <c r="B20956" s="4"/>
    </row>
    <row r="20957">
      <c r="B20957" s="4"/>
    </row>
    <row r="20958">
      <c r="B20958" s="4"/>
    </row>
    <row r="20959">
      <c r="B20959" s="4"/>
    </row>
    <row r="20960">
      <c r="B20960" s="4"/>
    </row>
    <row r="20961">
      <c r="B20961" s="4"/>
    </row>
    <row r="20962">
      <c r="B20962" s="4"/>
    </row>
    <row r="20963">
      <c r="B20963" s="4"/>
    </row>
    <row r="20964">
      <c r="B20964" s="4"/>
    </row>
    <row r="20965">
      <c r="B20965" s="4"/>
    </row>
    <row r="20966">
      <c r="B20966" s="4"/>
    </row>
    <row r="20967">
      <c r="B20967" s="4"/>
    </row>
    <row r="20968">
      <c r="B20968" s="4"/>
    </row>
    <row r="20969">
      <c r="B20969" s="4"/>
    </row>
    <row r="20970">
      <c r="B20970" s="4"/>
    </row>
    <row r="20971">
      <c r="B20971" s="4"/>
    </row>
    <row r="20972">
      <c r="B20972" s="4"/>
    </row>
    <row r="20973">
      <c r="B20973" s="4"/>
    </row>
    <row r="20974">
      <c r="B20974" s="4"/>
    </row>
    <row r="20975">
      <c r="B20975" s="4"/>
    </row>
    <row r="20976">
      <c r="B20976" s="4"/>
    </row>
    <row r="20977">
      <c r="B20977" s="4"/>
    </row>
    <row r="20978">
      <c r="B20978" s="4"/>
    </row>
    <row r="20979">
      <c r="B20979" s="4"/>
    </row>
    <row r="20980">
      <c r="B20980" s="4"/>
    </row>
    <row r="20981">
      <c r="B20981" s="4"/>
    </row>
    <row r="20982">
      <c r="B20982" s="4"/>
    </row>
    <row r="20983">
      <c r="B20983" s="4"/>
    </row>
    <row r="20984">
      <c r="B20984" s="4"/>
    </row>
    <row r="20985">
      <c r="B20985" s="4"/>
    </row>
    <row r="20986">
      <c r="B20986" s="4"/>
    </row>
    <row r="20987">
      <c r="B20987" s="4"/>
    </row>
    <row r="20988">
      <c r="B20988" s="4"/>
    </row>
    <row r="20989">
      <c r="B20989" s="4"/>
    </row>
    <row r="20990">
      <c r="B20990" s="4"/>
    </row>
    <row r="20991">
      <c r="B20991" s="4"/>
    </row>
    <row r="20992">
      <c r="B20992" s="4"/>
    </row>
    <row r="20993">
      <c r="B20993" s="4"/>
    </row>
    <row r="20994">
      <c r="B20994" s="4"/>
    </row>
    <row r="20995">
      <c r="B20995" s="4"/>
    </row>
    <row r="20996">
      <c r="B20996" s="4"/>
    </row>
    <row r="20997">
      <c r="B20997" s="4"/>
    </row>
    <row r="20998">
      <c r="B20998" s="4"/>
    </row>
    <row r="20999">
      <c r="B20999" s="4"/>
    </row>
    <row r="21000">
      <c r="B21000" s="4"/>
    </row>
    <row r="21001">
      <c r="B21001" s="4"/>
    </row>
    <row r="21002">
      <c r="B21002" s="4"/>
    </row>
    <row r="21003">
      <c r="B21003" s="4"/>
    </row>
    <row r="21004">
      <c r="B21004" s="4"/>
    </row>
    <row r="21005">
      <c r="B21005" s="4"/>
    </row>
    <row r="21006">
      <c r="B21006" s="4"/>
    </row>
    <row r="21007">
      <c r="B21007" s="4"/>
    </row>
    <row r="21008">
      <c r="B21008" s="4"/>
    </row>
    <row r="21009">
      <c r="B21009" s="4"/>
    </row>
    <row r="21010">
      <c r="B21010" s="4"/>
    </row>
    <row r="21011">
      <c r="B21011" s="4"/>
    </row>
    <row r="21012">
      <c r="B21012" s="4"/>
    </row>
    <row r="21013">
      <c r="B21013" s="4"/>
    </row>
    <row r="21014">
      <c r="B21014" s="4"/>
    </row>
    <row r="21015">
      <c r="B21015" s="4"/>
    </row>
    <row r="21016">
      <c r="B21016" s="4"/>
    </row>
    <row r="21017">
      <c r="B21017" s="4"/>
    </row>
    <row r="21018">
      <c r="B21018" s="4"/>
    </row>
    <row r="21019">
      <c r="B21019" s="4"/>
    </row>
    <row r="21020">
      <c r="B21020" s="4"/>
    </row>
    <row r="21021">
      <c r="B21021" s="4"/>
    </row>
    <row r="21022">
      <c r="B21022" s="4"/>
    </row>
    <row r="21023">
      <c r="B21023" s="4"/>
    </row>
    <row r="21024">
      <c r="B21024" s="4"/>
    </row>
    <row r="21025">
      <c r="B21025" s="4"/>
    </row>
    <row r="21026">
      <c r="B21026" s="4"/>
    </row>
    <row r="21027">
      <c r="B21027" s="4"/>
    </row>
    <row r="21028">
      <c r="B21028" s="4"/>
    </row>
    <row r="21029">
      <c r="B21029" s="4"/>
    </row>
    <row r="21030">
      <c r="B21030" s="4"/>
    </row>
    <row r="21031">
      <c r="B21031" s="4"/>
    </row>
    <row r="21032">
      <c r="B21032" s="4"/>
    </row>
    <row r="21033">
      <c r="B21033" s="4"/>
    </row>
    <row r="21034">
      <c r="B21034" s="4"/>
    </row>
    <row r="21035">
      <c r="B21035" s="4"/>
    </row>
    <row r="21036">
      <c r="B21036" s="4"/>
    </row>
    <row r="21037">
      <c r="B21037" s="4"/>
    </row>
    <row r="21038">
      <c r="B21038" s="4"/>
    </row>
    <row r="21039">
      <c r="B21039" s="4"/>
    </row>
    <row r="21040">
      <c r="B21040" s="4"/>
    </row>
    <row r="21041">
      <c r="B21041" s="4"/>
    </row>
    <row r="21042">
      <c r="B21042" s="4"/>
    </row>
    <row r="21043">
      <c r="B21043" s="4"/>
    </row>
    <row r="21044">
      <c r="B21044" s="4"/>
    </row>
    <row r="21045">
      <c r="B21045" s="4"/>
    </row>
    <row r="21046">
      <c r="B21046" s="4"/>
    </row>
    <row r="21047">
      <c r="B21047" s="4"/>
    </row>
    <row r="21048">
      <c r="B21048" s="4"/>
    </row>
    <row r="21049">
      <c r="B21049" s="4"/>
    </row>
    <row r="21050">
      <c r="B21050" s="4"/>
    </row>
    <row r="21051">
      <c r="B21051" s="4"/>
    </row>
    <row r="21052">
      <c r="B21052" s="4"/>
    </row>
    <row r="21053">
      <c r="B21053" s="4"/>
    </row>
    <row r="21054">
      <c r="B21054" s="4"/>
    </row>
    <row r="21055">
      <c r="B21055" s="4"/>
    </row>
    <row r="21056">
      <c r="B21056" s="4"/>
    </row>
    <row r="21057">
      <c r="B21057" s="4"/>
    </row>
    <row r="21058">
      <c r="B21058" s="4"/>
    </row>
    <row r="21059">
      <c r="B21059" s="4"/>
    </row>
    <row r="21060">
      <c r="B21060" s="4"/>
    </row>
    <row r="21061">
      <c r="B21061" s="4"/>
    </row>
    <row r="21062">
      <c r="B21062" s="4"/>
    </row>
    <row r="21063">
      <c r="B21063" s="4"/>
    </row>
    <row r="21064">
      <c r="B21064" s="4"/>
    </row>
    <row r="21065">
      <c r="B21065" s="4"/>
    </row>
    <row r="21066">
      <c r="B21066" s="4"/>
    </row>
    <row r="21067">
      <c r="B21067" s="4"/>
    </row>
    <row r="21068">
      <c r="B21068" s="4"/>
    </row>
    <row r="21069">
      <c r="B21069" s="4"/>
    </row>
    <row r="21070">
      <c r="B21070" s="4"/>
    </row>
    <row r="21071">
      <c r="B21071" s="4"/>
    </row>
    <row r="21072">
      <c r="B21072" s="4"/>
    </row>
    <row r="21073">
      <c r="B21073" s="4"/>
    </row>
    <row r="21074">
      <c r="B21074" s="4"/>
    </row>
    <row r="21075">
      <c r="B21075" s="4"/>
    </row>
    <row r="21076">
      <c r="B21076" s="4"/>
    </row>
    <row r="21077">
      <c r="B21077" s="4"/>
    </row>
    <row r="21078">
      <c r="B21078" s="4"/>
    </row>
    <row r="21079">
      <c r="B21079" s="4"/>
    </row>
    <row r="21080">
      <c r="B21080" s="4"/>
    </row>
    <row r="21081">
      <c r="B21081" s="4"/>
    </row>
    <row r="21082">
      <c r="B21082" s="4"/>
    </row>
    <row r="21083">
      <c r="B21083" s="4"/>
    </row>
    <row r="21084">
      <c r="B21084" s="4"/>
    </row>
    <row r="21085">
      <c r="B21085" s="4"/>
    </row>
    <row r="21086">
      <c r="B21086" s="4"/>
    </row>
    <row r="21087">
      <c r="B21087" s="4"/>
    </row>
    <row r="21088">
      <c r="B21088" s="4"/>
    </row>
    <row r="21089">
      <c r="B21089" s="4"/>
    </row>
    <row r="21090">
      <c r="B21090" s="4"/>
    </row>
    <row r="21091">
      <c r="B21091" s="4"/>
    </row>
    <row r="21092">
      <c r="B21092" s="4"/>
    </row>
    <row r="21093">
      <c r="B21093" s="4"/>
    </row>
    <row r="21094">
      <c r="B21094" s="4"/>
    </row>
    <row r="21095">
      <c r="B21095" s="4"/>
    </row>
    <row r="21096">
      <c r="B21096" s="4"/>
    </row>
    <row r="21097">
      <c r="B21097" s="4"/>
    </row>
    <row r="21098">
      <c r="B21098" s="4"/>
    </row>
    <row r="21099">
      <c r="B21099" s="4"/>
    </row>
    <row r="21100">
      <c r="B21100" s="4"/>
    </row>
    <row r="21101">
      <c r="B21101" s="4"/>
    </row>
    <row r="21102">
      <c r="B21102" s="4"/>
    </row>
    <row r="21103">
      <c r="B21103" s="4"/>
    </row>
    <row r="21104">
      <c r="B21104" s="4"/>
    </row>
    <row r="21105">
      <c r="B21105" s="4"/>
    </row>
    <row r="21106">
      <c r="B21106" s="4"/>
    </row>
    <row r="21107">
      <c r="B21107" s="4"/>
    </row>
    <row r="21108">
      <c r="B21108" s="4"/>
    </row>
    <row r="21109">
      <c r="B21109" s="4"/>
    </row>
    <row r="21110">
      <c r="B21110" s="4"/>
    </row>
    <row r="21111">
      <c r="B21111" s="4"/>
    </row>
    <row r="21112">
      <c r="B21112" s="4"/>
    </row>
    <row r="21113">
      <c r="B21113" s="4"/>
    </row>
    <row r="21114">
      <c r="B21114" s="4"/>
    </row>
    <row r="21115">
      <c r="B21115" s="4"/>
    </row>
    <row r="21116">
      <c r="B21116" s="4"/>
    </row>
    <row r="21117">
      <c r="B21117" s="4"/>
    </row>
    <row r="21118">
      <c r="B21118" s="4"/>
    </row>
    <row r="21119">
      <c r="B21119" s="4"/>
    </row>
    <row r="21120">
      <c r="B21120" s="4"/>
    </row>
    <row r="21121">
      <c r="B21121" s="4"/>
    </row>
    <row r="21122">
      <c r="B21122" s="4"/>
    </row>
    <row r="21123">
      <c r="B21123" s="4"/>
    </row>
    <row r="21124">
      <c r="B21124" s="4"/>
    </row>
    <row r="21125">
      <c r="B21125" s="4"/>
    </row>
    <row r="21126">
      <c r="B21126" s="4"/>
    </row>
    <row r="21127">
      <c r="B21127" s="4"/>
    </row>
    <row r="21128">
      <c r="B21128" s="4"/>
    </row>
    <row r="21129">
      <c r="B21129" s="4"/>
    </row>
    <row r="21130">
      <c r="B21130" s="4"/>
    </row>
    <row r="21131">
      <c r="B21131" s="4"/>
    </row>
    <row r="21132">
      <c r="B21132" s="4"/>
    </row>
    <row r="21133">
      <c r="B21133" s="4"/>
    </row>
    <row r="21134">
      <c r="B21134" s="4"/>
    </row>
    <row r="21135">
      <c r="B21135" s="4"/>
    </row>
    <row r="21136">
      <c r="B21136" s="4"/>
    </row>
    <row r="21137">
      <c r="B21137" s="4"/>
    </row>
    <row r="21138">
      <c r="B21138" s="4"/>
    </row>
    <row r="21139">
      <c r="B21139" s="4"/>
    </row>
    <row r="21140">
      <c r="B21140" s="4"/>
    </row>
    <row r="21141">
      <c r="B21141" s="4"/>
    </row>
    <row r="21142">
      <c r="B21142" s="4"/>
    </row>
    <row r="21143">
      <c r="B21143" s="4"/>
    </row>
    <row r="21144">
      <c r="B21144" s="4"/>
    </row>
    <row r="21145">
      <c r="B21145" s="4"/>
    </row>
    <row r="21146">
      <c r="B21146" s="4"/>
    </row>
    <row r="21147">
      <c r="B21147" s="4"/>
    </row>
    <row r="21148">
      <c r="B21148" s="4"/>
    </row>
    <row r="21149">
      <c r="B21149" s="4"/>
    </row>
    <row r="21150">
      <c r="B21150" s="4"/>
    </row>
    <row r="21151">
      <c r="B21151" s="4"/>
    </row>
    <row r="21152">
      <c r="B21152" s="4"/>
    </row>
    <row r="21153">
      <c r="B21153" s="4"/>
    </row>
    <row r="21154">
      <c r="B21154" s="4"/>
    </row>
    <row r="21155">
      <c r="B21155" s="4"/>
    </row>
    <row r="21156">
      <c r="B21156" s="4"/>
    </row>
    <row r="21157">
      <c r="B21157" s="4"/>
    </row>
    <row r="21158">
      <c r="B21158" s="4"/>
    </row>
    <row r="21159">
      <c r="B21159" s="4"/>
    </row>
    <row r="21160">
      <c r="B21160" s="4"/>
    </row>
    <row r="21161">
      <c r="B21161" s="4"/>
    </row>
    <row r="21162">
      <c r="B21162" s="4"/>
    </row>
    <row r="21163">
      <c r="B21163" s="4"/>
    </row>
    <row r="21164">
      <c r="B21164" s="4"/>
    </row>
    <row r="21165">
      <c r="B21165" s="4"/>
    </row>
    <row r="21166">
      <c r="B21166" s="4"/>
    </row>
    <row r="21167">
      <c r="B21167" s="4"/>
    </row>
    <row r="21168">
      <c r="B21168" s="4"/>
    </row>
    <row r="21169">
      <c r="B21169" s="4"/>
    </row>
    <row r="21170">
      <c r="B21170" s="4"/>
    </row>
    <row r="21171">
      <c r="B21171" s="4"/>
    </row>
    <row r="21172">
      <c r="B21172" s="4"/>
    </row>
    <row r="21173">
      <c r="B21173" s="4"/>
    </row>
    <row r="21174">
      <c r="B21174" s="4"/>
    </row>
    <row r="21175">
      <c r="B21175" s="4"/>
    </row>
    <row r="21176">
      <c r="B21176" s="4"/>
    </row>
    <row r="21177">
      <c r="B21177" s="4"/>
    </row>
    <row r="21178">
      <c r="B21178" s="4"/>
    </row>
    <row r="21179">
      <c r="B21179" s="4"/>
    </row>
    <row r="21180">
      <c r="B21180" s="4"/>
    </row>
    <row r="21181">
      <c r="B21181" s="4"/>
    </row>
    <row r="21182">
      <c r="B21182" s="4"/>
    </row>
    <row r="21183">
      <c r="B21183" s="4"/>
    </row>
    <row r="21184">
      <c r="B21184" s="4"/>
    </row>
    <row r="21185">
      <c r="B21185" s="4"/>
    </row>
    <row r="21186">
      <c r="B21186" s="4"/>
    </row>
    <row r="21187">
      <c r="B21187" s="4"/>
    </row>
    <row r="21188">
      <c r="B21188" s="4"/>
    </row>
    <row r="21189">
      <c r="B21189" s="4"/>
    </row>
    <row r="21190">
      <c r="B21190" s="4"/>
    </row>
    <row r="21191">
      <c r="B21191" s="4"/>
    </row>
    <row r="21192">
      <c r="B21192" s="4"/>
    </row>
    <row r="21193">
      <c r="B21193" s="4"/>
    </row>
    <row r="21194">
      <c r="B21194" s="4"/>
    </row>
    <row r="21195">
      <c r="B21195" s="4"/>
    </row>
    <row r="21196">
      <c r="B21196" s="4"/>
    </row>
    <row r="21197">
      <c r="B21197" s="4"/>
    </row>
    <row r="21198">
      <c r="B21198" s="4"/>
    </row>
    <row r="21199">
      <c r="B21199" s="4"/>
    </row>
    <row r="21200">
      <c r="B21200" s="4"/>
    </row>
    <row r="21201">
      <c r="B21201" s="4"/>
    </row>
    <row r="21202">
      <c r="B21202" s="4"/>
    </row>
    <row r="21203">
      <c r="B21203" s="4"/>
    </row>
    <row r="21204">
      <c r="B21204" s="4"/>
    </row>
    <row r="21205">
      <c r="B21205" s="4"/>
    </row>
    <row r="21206">
      <c r="B21206" s="4"/>
    </row>
    <row r="21207">
      <c r="B21207" s="4"/>
    </row>
    <row r="21208">
      <c r="B21208" s="4"/>
    </row>
    <row r="21209">
      <c r="B21209" s="4"/>
    </row>
    <row r="21210">
      <c r="B21210" s="4"/>
    </row>
    <row r="21211">
      <c r="B21211" s="4"/>
    </row>
    <row r="21212">
      <c r="B21212" s="4"/>
    </row>
    <row r="21213">
      <c r="B21213" s="4"/>
    </row>
    <row r="21214">
      <c r="B21214" s="4"/>
    </row>
    <row r="21215">
      <c r="B21215" s="4"/>
    </row>
    <row r="21216">
      <c r="B21216" s="4"/>
    </row>
    <row r="21217">
      <c r="B21217" s="4"/>
    </row>
    <row r="21218">
      <c r="B21218" s="4"/>
    </row>
    <row r="21219">
      <c r="B21219" s="4"/>
    </row>
    <row r="21220">
      <c r="B21220" s="4"/>
    </row>
    <row r="21221">
      <c r="B21221" s="4"/>
    </row>
    <row r="21222">
      <c r="B21222" s="4"/>
    </row>
    <row r="21223">
      <c r="B21223" s="4"/>
    </row>
    <row r="21224">
      <c r="B21224" s="4"/>
    </row>
    <row r="21225">
      <c r="B21225" s="4"/>
    </row>
    <row r="21226">
      <c r="B21226" s="4"/>
    </row>
    <row r="21227">
      <c r="B21227" s="4"/>
    </row>
    <row r="21228">
      <c r="B21228" s="4"/>
    </row>
    <row r="21229">
      <c r="B21229" s="4"/>
    </row>
    <row r="21230">
      <c r="B21230" s="4"/>
    </row>
    <row r="21231">
      <c r="B21231" s="4"/>
    </row>
    <row r="21232">
      <c r="B21232" s="4"/>
    </row>
    <row r="21233">
      <c r="B21233" s="4"/>
    </row>
    <row r="21234">
      <c r="B21234" s="4"/>
    </row>
    <row r="21235">
      <c r="B21235" s="4"/>
    </row>
    <row r="21236">
      <c r="B21236" s="4"/>
    </row>
    <row r="21237">
      <c r="B21237" s="4"/>
    </row>
    <row r="21238">
      <c r="B21238" s="4"/>
    </row>
    <row r="21239">
      <c r="B21239" s="4"/>
    </row>
    <row r="21240">
      <c r="B21240" s="4"/>
    </row>
    <row r="21241">
      <c r="B21241" s="4"/>
    </row>
    <row r="21242">
      <c r="B21242" s="4"/>
    </row>
    <row r="21243">
      <c r="B21243" s="4"/>
    </row>
    <row r="21244">
      <c r="B21244" s="4"/>
    </row>
    <row r="21245">
      <c r="B21245" s="4"/>
    </row>
    <row r="21246">
      <c r="B21246" s="4"/>
    </row>
    <row r="21247">
      <c r="B21247" s="4"/>
    </row>
    <row r="21248">
      <c r="B21248" s="4"/>
    </row>
    <row r="21249">
      <c r="B21249" s="4"/>
    </row>
    <row r="21250">
      <c r="B21250" s="4"/>
    </row>
    <row r="21251">
      <c r="B21251" s="4"/>
    </row>
    <row r="21252">
      <c r="B21252" s="4"/>
    </row>
    <row r="21253">
      <c r="B21253" s="4"/>
    </row>
    <row r="21254">
      <c r="B21254" s="4"/>
    </row>
    <row r="21255">
      <c r="B21255" s="4"/>
    </row>
    <row r="21256">
      <c r="B21256" s="4"/>
    </row>
    <row r="21257">
      <c r="B21257" s="4"/>
    </row>
    <row r="21258">
      <c r="B21258" s="4"/>
    </row>
    <row r="21259">
      <c r="B21259" s="4"/>
    </row>
    <row r="21260">
      <c r="B21260" s="4"/>
    </row>
    <row r="21261">
      <c r="B21261" s="4"/>
    </row>
    <row r="21262">
      <c r="B21262" s="4"/>
    </row>
    <row r="21263">
      <c r="B21263" s="4"/>
    </row>
    <row r="21264">
      <c r="B21264" s="4"/>
    </row>
    <row r="21265">
      <c r="B21265" s="4"/>
    </row>
    <row r="21266">
      <c r="B21266" s="4"/>
    </row>
    <row r="21267">
      <c r="B21267" s="4"/>
    </row>
    <row r="21268">
      <c r="B21268" s="4"/>
    </row>
    <row r="21269">
      <c r="B21269" s="4"/>
    </row>
    <row r="21270">
      <c r="B21270" s="4"/>
    </row>
    <row r="21271">
      <c r="B21271" s="4"/>
    </row>
    <row r="21272">
      <c r="B21272" s="4"/>
    </row>
    <row r="21273">
      <c r="B21273" s="4"/>
    </row>
    <row r="21274">
      <c r="B21274" s="4"/>
    </row>
    <row r="21275">
      <c r="B21275" s="4"/>
    </row>
    <row r="21276">
      <c r="B21276" s="4"/>
    </row>
    <row r="21277">
      <c r="B21277" s="4"/>
    </row>
    <row r="21278">
      <c r="B21278" s="4"/>
    </row>
    <row r="21279">
      <c r="B21279" s="4"/>
    </row>
    <row r="21280">
      <c r="B21280" s="4"/>
    </row>
    <row r="21281">
      <c r="B21281" s="4"/>
    </row>
    <row r="21282">
      <c r="B21282" s="4"/>
    </row>
    <row r="21283">
      <c r="B21283" s="4"/>
    </row>
    <row r="21284">
      <c r="B21284" s="4"/>
    </row>
    <row r="21285">
      <c r="B21285" s="4"/>
    </row>
    <row r="21286">
      <c r="B21286" s="4"/>
    </row>
    <row r="21287">
      <c r="B21287" s="4"/>
    </row>
    <row r="21288">
      <c r="B21288" s="4"/>
    </row>
    <row r="21289">
      <c r="B21289" s="4"/>
    </row>
    <row r="21290">
      <c r="B21290" s="4"/>
    </row>
    <row r="21291">
      <c r="B21291" s="4"/>
    </row>
    <row r="21292">
      <c r="B21292" s="4"/>
    </row>
    <row r="21293">
      <c r="B21293" s="4"/>
    </row>
    <row r="21294">
      <c r="B21294" s="4"/>
    </row>
    <row r="21295">
      <c r="B21295" s="4"/>
    </row>
    <row r="21296">
      <c r="B21296" s="4"/>
    </row>
    <row r="21297">
      <c r="B21297" s="4"/>
    </row>
    <row r="21298">
      <c r="B21298" s="4"/>
    </row>
    <row r="21299">
      <c r="B21299" s="4"/>
    </row>
    <row r="21300">
      <c r="B21300" s="4"/>
    </row>
    <row r="21301">
      <c r="B21301" s="4"/>
    </row>
    <row r="21302">
      <c r="B21302" s="4"/>
    </row>
    <row r="21303">
      <c r="B21303" s="4"/>
    </row>
    <row r="21304">
      <c r="B21304" s="4"/>
    </row>
    <row r="21305">
      <c r="B21305" s="4"/>
    </row>
    <row r="21306">
      <c r="B21306" s="4"/>
    </row>
    <row r="21307">
      <c r="B21307" s="4"/>
    </row>
    <row r="21308">
      <c r="B21308" s="4"/>
    </row>
    <row r="21309">
      <c r="B21309" s="4"/>
    </row>
    <row r="21310">
      <c r="B21310" s="4"/>
    </row>
    <row r="21311">
      <c r="B21311" s="4"/>
    </row>
    <row r="21312">
      <c r="B21312" s="4"/>
    </row>
    <row r="21313">
      <c r="B21313" s="4"/>
    </row>
    <row r="21314">
      <c r="B21314" s="4"/>
    </row>
    <row r="21315">
      <c r="B21315" s="4"/>
    </row>
    <row r="21316">
      <c r="B21316" s="4"/>
    </row>
    <row r="21317">
      <c r="B21317" s="4"/>
    </row>
    <row r="21318">
      <c r="B21318" s="4"/>
    </row>
    <row r="21319">
      <c r="B21319" s="4"/>
    </row>
    <row r="21320">
      <c r="B21320" s="4"/>
    </row>
    <row r="21321">
      <c r="B21321" s="4"/>
    </row>
    <row r="21322">
      <c r="B21322" s="4"/>
    </row>
    <row r="21323">
      <c r="B21323" s="4"/>
    </row>
    <row r="21324">
      <c r="B21324" s="4"/>
    </row>
    <row r="21325">
      <c r="B21325" s="4"/>
    </row>
    <row r="21326">
      <c r="B21326" s="4"/>
    </row>
    <row r="21327">
      <c r="B21327" s="4"/>
    </row>
    <row r="21328">
      <c r="B21328" s="4"/>
    </row>
    <row r="21329">
      <c r="B21329" s="4"/>
    </row>
    <row r="21330">
      <c r="B21330" s="4"/>
    </row>
    <row r="21331">
      <c r="B21331" s="4"/>
    </row>
    <row r="21332">
      <c r="B21332" s="4"/>
    </row>
    <row r="21333">
      <c r="B21333" s="4"/>
    </row>
    <row r="21334">
      <c r="B21334" s="4"/>
    </row>
    <row r="21335">
      <c r="B21335" s="4"/>
    </row>
    <row r="21336">
      <c r="B21336" s="4"/>
    </row>
    <row r="21337">
      <c r="B21337" s="4"/>
    </row>
    <row r="21338">
      <c r="B21338" s="4"/>
    </row>
    <row r="21339">
      <c r="B21339" s="4"/>
    </row>
    <row r="21340">
      <c r="B21340" s="4"/>
    </row>
    <row r="21341">
      <c r="B21341" s="4"/>
    </row>
    <row r="21342">
      <c r="B21342" s="4"/>
    </row>
    <row r="21343">
      <c r="B21343" s="4"/>
    </row>
    <row r="21344">
      <c r="B21344" s="4"/>
    </row>
    <row r="21345">
      <c r="B21345" s="4"/>
    </row>
    <row r="21346">
      <c r="B21346" s="4"/>
    </row>
    <row r="21347">
      <c r="B21347" s="4"/>
    </row>
    <row r="21348">
      <c r="B21348" s="4"/>
    </row>
    <row r="21349">
      <c r="B21349" s="4"/>
    </row>
    <row r="21350">
      <c r="B21350" s="4"/>
    </row>
    <row r="21351">
      <c r="B21351" s="4"/>
    </row>
    <row r="21352">
      <c r="B21352" s="4"/>
    </row>
    <row r="21353">
      <c r="B21353" s="4"/>
    </row>
    <row r="21354">
      <c r="B21354" s="4"/>
    </row>
    <row r="21355">
      <c r="B21355" s="4"/>
    </row>
    <row r="21356">
      <c r="B21356" s="4"/>
    </row>
    <row r="21357">
      <c r="B21357" s="4"/>
    </row>
    <row r="21358">
      <c r="B21358" s="4"/>
    </row>
    <row r="21359">
      <c r="B21359" s="4"/>
    </row>
    <row r="21360">
      <c r="B21360" s="4"/>
    </row>
    <row r="21361">
      <c r="B21361" s="4"/>
    </row>
    <row r="21362">
      <c r="B21362" s="4"/>
    </row>
    <row r="21363">
      <c r="B21363" s="4"/>
    </row>
    <row r="21364">
      <c r="B21364" s="4"/>
    </row>
    <row r="21365">
      <c r="B21365" s="4"/>
    </row>
    <row r="21366">
      <c r="B21366" s="4"/>
    </row>
    <row r="21367">
      <c r="B21367" s="4"/>
    </row>
    <row r="21368">
      <c r="B21368" s="4"/>
    </row>
    <row r="21369">
      <c r="B21369" s="4"/>
    </row>
    <row r="21370">
      <c r="B21370" s="4"/>
    </row>
    <row r="21371">
      <c r="B21371" s="4"/>
    </row>
    <row r="21372">
      <c r="B21372" s="4"/>
    </row>
    <row r="21373">
      <c r="B21373" s="4"/>
    </row>
    <row r="21374">
      <c r="B21374" s="4"/>
    </row>
    <row r="21375">
      <c r="B21375" s="4"/>
    </row>
    <row r="21376">
      <c r="B21376" s="4"/>
    </row>
    <row r="21377">
      <c r="B21377" s="4"/>
    </row>
    <row r="21378">
      <c r="B21378" s="4"/>
    </row>
    <row r="21379">
      <c r="B21379" s="4"/>
    </row>
    <row r="21380">
      <c r="B21380" s="4"/>
    </row>
    <row r="21381">
      <c r="B21381" s="4"/>
    </row>
    <row r="21382">
      <c r="B21382" s="4"/>
    </row>
    <row r="21383">
      <c r="B21383" s="4"/>
    </row>
    <row r="21384">
      <c r="B21384" s="4"/>
    </row>
    <row r="21385">
      <c r="B21385" s="4"/>
    </row>
    <row r="21386">
      <c r="B21386" s="4"/>
    </row>
    <row r="21387">
      <c r="B21387" s="4"/>
    </row>
    <row r="21388">
      <c r="B21388" s="4"/>
    </row>
    <row r="21389">
      <c r="B21389" s="4"/>
    </row>
    <row r="21390">
      <c r="B21390" s="4"/>
    </row>
    <row r="21391">
      <c r="B21391" s="4"/>
    </row>
    <row r="21392">
      <c r="B21392" s="4"/>
    </row>
    <row r="21393">
      <c r="B21393" s="4"/>
    </row>
    <row r="21394">
      <c r="B21394" s="4"/>
    </row>
    <row r="21395">
      <c r="B21395" s="4"/>
    </row>
    <row r="21396">
      <c r="B21396" s="4"/>
    </row>
    <row r="21397">
      <c r="B21397" s="4"/>
    </row>
    <row r="21398">
      <c r="B21398" s="4"/>
    </row>
    <row r="21399">
      <c r="B21399" s="4"/>
    </row>
    <row r="21400">
      <c r="B21400" s="4"/>
    </row>
    <row r="21401">
      <c r="B21401" s="4"/>
    </row>
    <row r="21402">
      <c r="B21402" s="4"/>
    </row>
    <row r="21403">
      <c r="B21403" s="4"/>
    </row>
    <row r="21404">
      <c r="B21404" s="4"/>
    </row>
    <row r="21405">
      <c r="B21405" s="4"/>
    </row>
    <row r="21406">
      <c r="B21406" s="4"/>
    </row>
    <row r="21407">
      <c r="B21407" s="4"/>
    </row>
    <row r="21408">
      <c r="B21408" s="4"/>
    </row>
    <row r="21409">
      <c r="B21409" s="4"/>
    </row>
    <row r="21410">
      <c r="B21410" s="4"/>
    </row>
    <row r="21411">
      <c r="B21411" s="4"/>
    </row>
    <row r="21412">
      <c r="B21412" s="4"/>
    </row>
    <row r="21413">
      <c r="B21413" s="4"/>
    </row>
    <row r="21414">
      <c r="B21414" s="4"/>
    </row>
    <row r="21415">
      <c r="B21415" s="4"/>
    </row>
    <row r="21416">
      <c r="B21416" s="4"/>
    </row>
    <row r="21417">
      <c r="B21417" s="4"/>
    </row>
    <row r="21418">
      <c r="B21418" s="4"/>
    </row>
    <row r="21419">
      <c r="B21419" s="4"/>
    </row>
    <row r="21420">
      <c r="B21420" s="4"/>
    </row>
    <row r="21421">
      <c r="B21421" s="4"/>
    </row>
    <row r="21422">
      <c r="B21422" s="4"/>
    </row>
    <row r="21423">
      <c r="B21423" s="4"/>
    </row>
    <row r="21424">
      <c r="B21424" s="4"/>
    </row>
    <row r="21425">
      <c r="B21425" s="4"/>
    </row>
    <row r="21426">
      <c r="B21426" s="4"/>
    </row>
    <row r="21427">
      <c r="B21427" s="4"/>
    </row>
    <row r="21428">
      <c r="B21428" s="4"/>
    </row>
    <row r="21429">
      <c r="B21429" s="4"/>
    </row>
    <row r="21430">
      <c r="B21430" s="4"/>
    </row>
    <row r="21431">
      <c r="B21431" s="4"/>
    </row>
    <row r="21432">
      <c r="B21432" s="4"/>
    </row>
    <row r="21433">
      <c r="B21433" s="4"/>
    </row>
    <row r="21434">
      <c r="B21434" s="4"/>
    </row>
    <row r="21435">
      <c r="B21435" s="4"/>
    </row>
    <row r="21436">
      <c r="B21436" s="4"/>
    </row>
    <row r="21437">
      <c r="B21437" s="4"/>
    </row>
    <row r="21438">
      <c r="B21438" s="4"/>
    </row>
    <row r="21439">
      <c r="B21439" s="4"/>
    </row>
    <row r="21440">
      <c r="B21440" s="4"/>
    </row>
    <row r="21441">
      <c r="B21441" s="4"/>
    </row>
    <row r="21442">
      <c r="B21442" s="4"/>
    </row>
    <row r="21443">
      <c r="B21443" s="4"/>
    </row>
    <row r="21444">
      <c r="B21444" s="4"/>
    </row>
    <row r="21445">
      <c r="B21445" s="4"/>
    </row>
    <row r="21446">
      <c r="B21446" s="4"/>
    </row>
    <row r="21447">
      <c r="B21447" s="4"/>
    </row>
    <row r="21448">
      <c r="B21448" s="4"/>
    </row>
    <row r="21449">
      <c r="B21449" s="4"/>
    </row>
    <row r="21450">
      <c r="B21450" s="4"/>
    </row>
    <row r="21451">
      <c r="B21451" s="4"/>
    </row>
    <row r="21452">
      <c r="B21452" s="4"/>
    </row>
    <row r="21453">
      <c r="B21453" s="4"/>
    </row>
    <row r="21454">
      <c r="B21454" s="4"/>
    </row>
    <row r="21455">
      <c r="B21455" s="4"/>
    </row>
    <row r="21456">
      <c r="B21456" s="4"/>
    </row>
    <row r="21457">
      <c r="B21457" s="4"/>
    </row>
    <row r="21458">
      <c r="B21458" s="4"/>
    </row>
    <row r="21459">
      <c r="B21459" s="4"/>
    </row>
    <row r="21460">
      <c r="B21460" s="4"/>
    </row>
    <row r="21461">
      <c r="B21461" s="4"/>
    </row>
    <row r="21462">
      <c r="B21462" s="4"/>
    </row>
    <row r="21463">
      <c r="B21463" s="4"/>
    </row>
    <row r="21464">
      <c r="B21464" s="4"/>
    </row>
    <row r="21465">
      <c r="B21465" s="4"/>
    </row>
    <row r="21466">
      <c r="B21466" s="4"/>
    </row>
    <row r="21467">
      <c r="B21467" s="4"/>
    </row>
    <row r="21468">
      <c r="B21468" s="4"/>
    </row>
    <row r="21469">
      <c r="B21469" s="4"/>
    </row>
    <row r="21470">
      <c r="B21470" s="4"/>
    </row>
    <row r="21471">
      <c r="B21471" s="4"/>
    </row>
    <row r="21472">
      <c r="B21472" s="4"/>
    </row>
    <row r="21473">
      <c r="B21473" s="4"/>
    </row>
    <row r="21474">
      <c r="B21474" s="4"/>
    </row>
    <row r="21475">
      <c r="B21475" s="4"/>
    </row>
    <row r="21476">
      <c r="B21476" s="4"/>
    </row>
    <row r="21477">
      <c r="B21477" s="4"/>
    </row>
    <row r="21478">
      <c r="B21478" s="4"/>
    </row>
    <row r="21479">
      <c r="B21479" s="4"/>
    </row>
    <row r="21480">
      <c r="B21480" s="4"/>
    </row>
    <row r="21481">
      <c r="B21481" s="4"/>
    </row>
    <row r="21482">
      <c r="B21482" s="4"/>
    </row>
    <row r="21483">
      <c r="B21483" s="4"/>
    </row>
    <row r="21484">
      <c r="B21484" s="4"/>
    </row>
    <row r="21485">
      <c r="B21485" s="4"/>
    </row>
    <row r="21486">
      <c r="B21486" s="4"/>
    </row>
    <row r="21487">
      <c r="B21487" s="4"/>
    </row>
    <row r="21488">
      <c r="B21488" s="4"/>
    </row>
    <row r="21489">
      <c r="B21489" s="4"/>
    </row>
    <row r="21490">
      <c r="B21490" s="4"/>
    </row>
    <row r="21491">
      <c r="B21491" s="4"/>
    </row>
    <row r="21492">
      <c r="B21492" s="4"/>
    </row>
    <row r="21493">
      <c r="B21493" s="4"/>
    </row>
    <row r="21494">
      <c r="B21494" s="4"/>
    </row>
    <row r="21495">
      <c r="B21495" s="4"/>
    </row>
    <row r="21496">
      <c r="B21496" s="4"/>
    </row>
    <row r="21497">
      <c r="B21497" s="4"/>
    </row>
    <row r="21498">
      <c r="B21498" s="4"/>
    </row>
    <row r="21499">
      <c r="B21499" s="4"/>
    </row>
    <row r="21500">
      <c r="B21500" s="4"/>
    </row>
    <row r="21501">
      <c r="B21501" s="4"/>
    </row>
    <row r="21502">
      <c r="B21502" s="4"/>
    </row>
    <row r="21503">
      <c r="B21503" s="4"/>
    </row>
    <row r="21504">
      <c r="B21504" s="4"/>
    </row>
    <row r="21505">
      <c r="B21505" s="4"/>
    </row>
    <row r="21506">
      <c r="B21506" s="4"/>
    </row>
    <row r="21507">
      <c r="B21507" s="4"/>
    </row>
    <row r="21508">
      <c r="B21508" s="4"/>
    </row>
    <row r="21509">
      <c r="B21509" s="4"/>
    </row>
    <row r="21510">
      <c r="B21510" s="4"/>
    </row>
    <row r="21511">
      <c r="B21511" s="4"/>
    </row>
    <row r="21512">
      <c r="B21512" s="4"/>
    </row>
    <row r="21513">
      <c r="B21513" s="4"/>
    </row>
    <row r="21514">
      <c r="B21514" s="4"/>
    </row>
    <row r="21515">
      <c r="B21515" s="4"/>
    </row>
    <row r="21516">
      <c r="B21516" s="4"/>
    </row>
    <row r="21517">
      <c r="B21517" s="4"/>
    </row>
    <row r="21518">
      <c r="B21518" s="4"/>
    </row>
    <row r="21519">
      <c r="B21519" s="4"/>
    </row>
    <row r="21520">
      <c r="B21520" s="4"/>
    </row>
    <row r="21521">
      <c r="B21521" s="4"/>
    </row>
    <row r="21522">
      <c r="B21522" s="4"/>
    </row>
    <row r="21523">
      <c r="B21523" s="4"/>
    </row>
    <row r="21524">
      <c r="B21524" s="4"/>
    </row>
    <row r="21525">
      <c r="B21525" s="4"/>
    </row>
    <row r="21526">
      <c r="B21526" s="4"/>
    </row>
    <row r="21527">
      <c r="B21527" s="4"/>
    </row>
    <row r="21528">
      <c r="B21528" s="4"/>
    </row>
    <row r="21529">
      <c r="B21529" s="4"/>
    </row>
    <row r="21530">
      <c r="B21530" s="4"/>
    </row>
    <row r="21531">
      <c r="B21531" s="4"/>
    </row>
    <row r="21532">
      <c r="B21532" s="4"/>
    </row>
    <row r="21533">
      <c r="B21533" s="4"/>
    </row>
    <row r="21534">
      <c r="B21534" s="4"/>
    </row>
    <row r="21535">
      <c r="B21535" s="4"/>
    </row>
    <row r="21536">
      <c r="B21536" s="4"/>
    </row>
    <row r="21537">
      <c r="B21537" s="4"/>
    </row>
    <row r="21538">
      <c r="B21538" s="4"/>
    </row>
    <row r="21539">
      <c r="B21539" s="4"/>
    </row>
    <row r="21540">
      <c r="B21540" s="4"/>
    </row>
    <row r="21541">
      <c r="B21541" s="4"/>
    </row>
    <row r="21542">
      <c r="B21542" s="4"/>
    </row>
    <row r="21543">
      <c r="B21543" s="4"/>
    </row>
    <row r="21544">
      <c r="B21544" s="4"/>
    </row>
    <row r="21545">
      <c r="B21545" s="4"/>
    </row>
    <row r="21546">
      <c r="B21546" s="4"/>
    </row>
    <row r="21547">
      <c r="B21547" s="4"/>
    </row>
    <row r="21548">
      <c r="B21548" s="4"/>
    </row>
    <row r="21549">
      <c r="B21549" s="4"/>
    </row>
    <row r="21550">
      <c r="B21550" s="4"/>
    </row>
    <row r="21551">
      <c r="B21551" s="4"/>
    </row>
    <row r="21552">
      <c r="B21552" s="4"/>
    </row>
    <row r="21553">
      <c r="B21553" s="4"/>
    </row>
    <row r="21554">
      <c r="B21554" s="4"/>
    </row>
    <row r="21555">
      <c r="B21555" s="4"/>
    </row>
    <row r="21556">
      <c r="B21556" s="4"/>
    </row>
    <row r="21557">
      <c r="B21557" s="4"/>
    </row>
    <row r="21558">
      <c r="B21558" s="4"/>
    </row>
    <row r="21559">
      <c r="B21559" s="4"/>
    </row>
    <row r="21560">
      <c r="B21560" s="4"/>
    </row>
    <row r="21561">
      <c r="B21561" s="4"/>
    </row>
    <row r="21562">
      <c r="B21562" s="4"/>
    </row>
    <row r="21563">
      <c r="B21563" s="4"/>
    </row>
    <row r="21564">
      <c r="B21564" s="4"/>
    </row>
    <row r="21565">
      <c r="B21565" s="4"/>
    </row>
    <row r="21566">
      <c r="B21566" s="4"/>
    </row>
    <row r="21567">
      <c r="B21567" s="4"/>
    </row>
    <row r="21568">
      <c r="B21568" s="4"/>
    </row>
    <row r="21569">
      <c r="B21569" s="4"/>
    </row>
    <row r="21570">
      <c r="B21570" s="4"/>
    </row>
    <row r="21571">
      <c r="B21571" s="4"/>
    </row>
    <row r="21572">
      <c r="B21572" s="4"/>
    </row>
    <row r="21573">
      <c r="B21573" s="4"/>
    </row>
    <row r="21574">
      <c r="B21574" s="4"/>
    </row>
    <row r="21575">
      <c r="B21575" s="4"/>
    </row>
    <row r="21576">
      <c r="B21576" s="4"/>
    </row>
    <row r="21577">
      <c r="B21577" s="4"/>
    </row>
    <row r="21578">
      <c r="B21578" s="4"/>
    </row>
    <row r="21579">
      <c r="B21579" s="4"/>
    </row>
    <row r="21580">
      <c r="B21580" s="4"/>
    </row>
    <row r="21581">
      <c r="B21581" s="4"/>
    </row>
    <row r="21582">
      <c r="B21582" s="4"/>
    </row>
    <row r="21583">
      <c r="B21583" s="4"/>
    </row>
    <row r="21584">
      <c r="B21584" s="4"/>
    </row>
    <row r="21585">
      <c r="B21585" s="4"/>
    </row>
    <row r="21586">
      <c r="B21586" s="4"/>
    </row>
    <row r="21587">
      <c r="B21587" s="4"/>
    </row>
    <row r="21588">
      <c r="B21588" s="4"/>
    </row>
    <row r="21589">
      <c r="B21589" s="4"/>
    </row>
    <row r="21590">
      <c r="B21590" s="4"/>
    </row>
    <row r="21591">
      <c r="B21591" s="4"/>
    </row>
    <row r="21592">
      <c r="B21592" s="4"/>
    </row>
    <row r="21593">
      <c r="B21593" s="4"/>
    </row>
    <row r="21594">
      <c r="B21594" s="4"/>
    </row>
    <row r="21595">
      <c r="B21595" s="4"/>
    </row>
    <row r="21596">
      <c r="B21596" s="4"/>
    </row>
    <row r="21597">
      <c r="B21597" s="4"/>
    </row>
    <row r="21598">
      <c r="B21598" s="4"/>
    </row>
    <row r="21599">
      <c r="B21599" s="4"/>
    </row>
    <row r="21600">
      <c r="B21600" s="4"/>
    </row>
    <row r="21601">
      <c r="B21601" s="4"/>
    </row>
    <row r="21602">
      <c r="B21602" s="4"/>
    </row>
    <row r="21603">
      <c r="B21603" s="4"/>
    </row>
    <row r="21604">
      <c r="B21604" s="4"/>
    </row>
    <row r="21605">
      <c r="B21605" s="4"/>
    </row>
    <row r="21606">
      <c r="B21606" s="4"/>
    </row>
    <row r="21607">
      <c r="B21607" s="4"/>
    </row>
    <row r="21608">
      <c r="B21608" s="4"/>
    </row>
    <row r="21609">
      <c r="B21609" s="4"/>
    </row>
    <row r="21610">
      <c r="B21610" s="4"/>
    </row>
    <row r="21611">
      <c r="B21611" s="4"/>
    </row>
    <row r="21612">
      <c r="B21612" s="4"/>
    </row>
    <row r="21613">
      <c r="B21613" s="4"/>
    </row>
    <row r="21614">
      <c r="B21614" s="4"/>
    </row>
    <row r="21615">
      <c r="B21615" s="4"/>
    </row>
    <row r="21616">
      <c r="B21616" s="4"/>
    </row>
    <row r="21617">
      <c r="B21617" s="4"/>
    </row>
    <row r="21618">
      <c r="B21618" s="4"/>
    </row>
    <row r="21619">
      <c r="B21619" s="4"/>
    </row>
    <row r="21620">
      <c r="B21620" s="4"/>
    </row>
    <row r="21621">
      <c r="B21621" s="4"/>
    </row>
    <row r="21622">
      <c r="B21622" s="4"/>
    </row>
    <row r="21623">
      <c r="B21623" s="4"/>
    </row>
    <row r="21624">
      <c r="B21624" s="4"/>
    </row>
    <row r="21625">
      <c r="B21625" s="4"/>
    </row>
    <row r="21626">
      <c r="B21626" s="4"/>
    </row>
    <row r="21627">
      <c r="B21627" s="4"/>
    </row>
    <row r="21628">
      <c r="B21628" s="4"/>
    </row>
    <row r="21629">
      <c r="B21629" s="4"/>
    </row>
    <row r="21630">
      <c r="B21630" s="4"/>
    </row>
    <row r="21631">
      <c r="B21631" s="4"/>
    </row>
    <row r="21632">
      <c r="B21632" s="4"/>
    </row>
    <row r="21633">
      <c r="B21633" s="4"/>
    </row>
    <row r="21634">
      <c r="B21634" s="4"/>
    </row>
    <row r="21635">
      <c r="B21635" s="4"/>
    </row>
    <row r="21636">
      <c r="B21636" s="4"/>
    </row>
    <row r="21637">
      <c r="B21637" s="4"/>
    </row>
    <row r="21638">
      <c r="B21638" s="4"/>
    </row>
    <row r="21639">
      <c r="B21639" s="4"/>
    </row>
    <row r="21640">
      <c r="B21640" s="4"/>
    </row>
    <row r="21641">
      <c r="B21641" s="4"/>
    </row>
    <row r="21642">
      <c r="B21642" s="4"/>
    </row>
    <row r="21643">
      <c r="B21643" s="4"/>
    </row>
    <row r="21644">
      <c r="B21644" s="4"/>
    </row>
    <row r="21645">
      <c r="B21645" s="4"/>
    </row>
    <row r="21646">
      <c r="B21646" s="4"/>
    </row>
    <row r="21647">
      <c r="B21647" s="4"/>
    </row>
    <row r="21648">
      <c r="B21648" s="4"/>
    </row>
    <row r="21649">
      <c r="B21649" s="4"/>
    </row>
    <row r="21650">
      <c r="B21650" s="4"/>
    </row>
    <row r="21651">
      <c r="B21651" s="4"/>
    </row>
    <row r="21652">
      <c r="B21652" s="4"/>
    </row>
    <row r="21653">
      <c r="B21653" s="4"/>
    </row>
    <row r="21654">
      <c r="B21654" s="4"/>
    </row>
    <row r="21655">
      <c r="B21655" s="4"/>
    </row>
    <row r="21656">
      <c r="B21656" s="4"/>
    </row>
    <row r="21657">
      <c r="B21657" s="4"/>
    </row>
    <row r="21658">
      <c r="B21658" s="4"/>
    </row>
    <row r="21659">
      <c r="B21659" s="4"/>
    </row>
    <row r="21660">
      <c r="B21660" s="4"/>
    </row>
    <row r="21661">
      <c r="B21661" s="4"/>
    </row>
    <row r="21662">
      <c r="B21662" s="4"/>
    </row>
    <row r="21663">
      <c r="B21663" s="4"/>
    </row>
    <row r="21664">
      <c r="B21664" s="4"/>
    </row>
    <row r="21665">
      <c r="B21665" s="4"/>
    </row>
    <row r="21666">
      <c r="B21666" s="4"/>
    </row>
    <row r="21667">
      <c r="B21667" s="4"/>
    </row>
    <row r="21668">
      <c r="B21668" s="4"/>
    </row>
    <row r="21669">
      <c r="B21669" s="4"/>
    </row>
    <row r="21670">
      <c r="B21670" s="4"/>
    </row>
    <row r="21671">
      <c r="B21671" s="4"/>
    </row>
    <row r="21672">
      <c r="B21672" s="4"/>
    </row>
    <row r="21673">
      <c r="B21673" s="4"/>
    </row>
    <row r="21674">
      <c r="B21674" s="4"/>
    </row>
    <row r="21675">
      <c r="B21675" s="4"/>
    </row>
    <row r="21676">
      <c r="B21676" s="4"/>
    </row>
    <row r="21677">
      <c r="B21677" s="4"/>
    </row>
    <row r="21678">
      <c r="B21678" s="4"/>
    </row>
    <row r="21679">
      <c r="B21679" s="4"/>
    </row>
    <row r="21680">
      <c r="B21680" s="4"/>
    </row>
    <row r="21681">
      <c r="B21681" s="4"/>
    </row>
    <row r="21682">
      <c r="B21682" s="4"/>
    </row>
    <row r="21683">
      <c r="B21683" s="4"/>
    </row>
    <row r="21684">
      <c r="B21684" s="4"/>
    </row>
    <row r="21685">
      <c r="B21685" s="4"/>
    </row>
    <row r="21686">
      <c r="B21686" s="4"/>
    </row>
    <row r="21687">
      <c r="B21687" s="4"/>
    </row>
    <row r="21688">
      <c r="B21688" s="4"/>
    </row>
    <row r="21689">
      <c r="B21689" s="4"/>
    </row>
    <row r="21690">
      <c r="B21690" s="4"/>
    </row>
    <row r="21691">
      <c r="B21691" s="4"/>
    </row>
    <row r="21692">
      <c r="B21692" s="4"/>
    </row>
    <row r="21693">
      <c r="B21693" s="4"/>
    </row>
    <row r="21694">
      <c r="B21694" s="4"/>
    </row>
    <row r="21695">
      <c r="B21695" s="4"/>
    </row>
    <row r="21696">
      <c r="B21696" s="4"/>
    </row>
    <row r="21697">
      <c r="B21697" s="4"/>
    </row>
    <row r="21698">
      <c r="B21698" s="4"/>
    </row>
    <row r="21699">
      <c r="B21699" s="4"/>
    </row>
    <row r="21700">
      <c r="B21700" s="4"/>
    </row>
    <row r="21701">
      <c r="B21701" s="4"/>
    </row>
    <row r="21702">
      <c r="B21702" s="4"/>
    </row>
    <row r="21703">
      <c r="B21703" s="4"/>
    </row>
    <row r="21704">
      <c r="B21704" s="4"/>
    </row>
    <row r="21705">
      <c r="B21705" s="4"/>
    </row>
    <row r="21706">
      <c r="B21706" s="4"/>
    </row>
    <row r="21707">
      <c r="B21707" s="4"/>
    </row>
    <row r="21708">
      <c r="B21708" s="4"/>
    </row>
    <row r="21709">
      <c r="B21709" s="4"/>
    </row>
    <row r="21710">
      <c r="B21710" s="4"/>
    </row>
    <row r="21711">
      <c r="B21711" s="4"/>
    </row>
    <row r="21712">
      <c r="B21712" s="4"/>
    </row>
    <row r="21713">
      <c r="B21713" s="4"/>
    </row>
    <row r="21714">
      <c r="B21714" s="4"/>
    </row>
    <row r="21715">
      <c r="B21715" s="4"/>
    </row>
    <row r="21716">
      <c r="B21716" s="4"/>
    </row>
    <row r="21717">
      <c r="B21717" s="4"/>
    </row>
    <row r="21718">
      <c r="B21718" s="4"/>
    </row>
    <row r="21719">
      <c r="B21719" s="4"/>
    </row>
    <row r="21720">
      <c r="B21720" s="4"/>
    </row>
    <row r="21721">
      <c r="B21721" s="4"/>
    </row>
    <row r="21722">
      <c r="B21722" s="4"/>
    </row>
    <row r="21723">
      <c r="B21723" s="4"/>
    </row>
    <row r="21724">
      <c r="B21724" s="4"/>
    </row>
    <row r="21725">
      <c r="B21725" s="4"/>
    </row>
    <row r="21726">
      <c r="B21726" s="4"/>
    </row>
    <row r="21727">
      <c r="B21727" s="4"/>
    </row>
    <row r="21728">
      <c r="B21728" s="4"/>
    </row>
    <row r="21729">
      <c r="B21729" s="4"/>
    </row>
    <row r="21730">
      <c r="B21730" s="4"/>
    </row>
    <row r="21731">
      <c r="B21731" s="4"/>
    </row>
    <row r="21732">
      <c r="B21732" s="4"/>
    </row>
    <row r="21733">
      <c r="B21733" s="4"/>
    </row>
    <row r="21734">
      <c r="B21734" s="4"/>
    </row>
    <row r="21735">
      <c r="B21735" s="4"/>
    </row>
    <row r="21736">
      <c r="B21736" s="4"/>
    </row>
    <row r="21737">
      <c r="B21737" s="4"/>
    </row>
    <row r="21738">
      <c r="B21738" s="4"/>
    </row>
    <row r="21739">
      <c r="B21739" s="4"/>
    </row>
    <row r="21740">
      <c r="B21740" s="4"/>
    </row>
    <row r="21741">
      <c r="B21741" s="4"/>
    </row>
    <row r="21742">
      <c r="B21742" s="4"/>
    </row>
    <row r="21743">
      <c r="B21743" s="4"/>
    </row>
    <row r="21744">
      <c r="B21744" s="4"/>
    </row>
    <row r="21745">
      <c r="B21745" s="4"/>
    </row>
    <row r="21746">
      <c r="B21746" s="4"/>
    </row>
    <row r="21747">
      <c r="B21747" s="4"/>
    </row>
    <row r="21748">
      <c r="B21748" s="4"/>
    </row>
    <row r="21749">
      <c r="B21749" s="4"/>
    </row>
    <row r="21750">
      <c r="B21750" s="4"/>
    </row>
    <row r="21751">
      <c r="B21751" s="4"/>
    </row>
    <row r="21752">
      <c r="B21752" s="4"/>
    </row>
    <row r="21753">
      <c r="B21753" s="4"/>
    </row>
    <row r="21754">
      <c r="B21754" s="4"/>
    </row>
    <row r="21755">
      <c r="B21755" s="4"/>
    </row>
    <row r="21756">
      <c r="B21756" s="4"/>
    </row>
    <row r="21757">
      <c r="B21757" s="4"/>
    </row>
    <row r="21758">
      <c r="B21758" s="4"/>
    </row>
    <row r="21759">
      <c r="B21759" s="4"/>
    </row>
    <row r="21760">
      <c r="B21760" s="4"/>
    </row>
    <row r="21761">
      <c r="B21761" s="4"/>
    </row>
    <row r="21762">
      <c r="B21762" s="4"/>
    </row>
    <row r="21763">
      <c r="B21763" s="4"/>
    </row>
    <row r="21764">
      <c r="B21764" s="4"/>
    </row>
    <row r="21765">
      <c r="B21765" s="4"/>
    </row>
    <row r="21766">
      <c r="B21766" s="4"/>
    </row>
    <row r="21767">
      <c r="B21767" s="4"/>
    </row>
    <row r="21768">
      <c r="B21768" s="4"/>
    </row>
    <row r="21769">
      <c r="B21769" s="4"/>
    </row>
    <row r="21770">
      <c r="B21770" s="4"/>
    </row>
    <row r="21771">
      <c r="B21771" s="4"/>
    </row>
    <row r="21772">
      <c r="B21772" s="4"/>
    </row>
    <row r="21773">
      <c r="B21773" s="4"/>
    </row>
    <row r="21774">
      <c r="B21774" s="4"/>
    </row>
    <row r="21775">
      <c r="B21775" s="4"/>
    </row>
    <row r="21776">
      <c r="B21776" s="4"/>
    </row>
    <row r="21777">
      <c r="B21777" s="4"/>
    </row>
    <row r="21778">
      <c r="B21778" s="4"/>
    </row>
    <row r="21779">
      <c r="B21779" s="4"/>
    </row>
    <row r="21780">
      <c r="B21780" s="4"/>
    </row>
    <row r="21781">
      <c r="B21781" s="4"/>
    </row>
    <row r="21782">
      <c r="B21782" s="4"/>
    </row>
    <row r="21783">
      <c r="B21783" s="4"/>
    </row>
    <row r="21784">
      <c r="B21784" s="4"/>
    </row>
    <row r="21785">
      <c r="B21785" s="4"/>
    </row>
    <row r="21786">
      <c r="B21786" s="4"/>
    </row>
    <row r="21787">
      <c r="B21787" s="4"/>
    </row>
    <row r="21788">
      <c r="B21788" s="4"/>
    </row>
    <row r="21789">
      <c r="B21789" s="4"/>
    </row>
    <row r="21790">
      <c r="B21790" s="4"/>
    </row>
    <row r="21791">
      <c r="B21791" s="4"/>
    </row>
    <row r="21792">
      <c r="B21792" s="4"/>
    </row>
    <row r="21793">
      <c r="B21793" s="4"/>
    </row>
    <row r="21794">
      <c r="B21794" s="4"/>
    </row>
    <row r="21795">
      <c r="B21795" s="4"/>
    </row>
    <row r="21796">
      <c r="B21796" s="4"/>
    </row>
    <row r="21797">
      <c r="B21797" s="4"/>
    </row>
    <row r="21798">
      <c r="B21798" s="4"/>
    </row>
    <row r="21799">
      <c r="B21799" s="4"/>
    </row>
    <row r="21800">
      <c r="B21800" s="4"/>
    </row>
    <row r="21801">
      <c r="B21801" s="4"/>
    </row>
    <row r="21802">
      <c r="B21802" s="4"/>
    </row>
    <row r="21803">
      <c r="B21803" s="4"/>
    </row>
    <row r="21804">
      <c r="B21804" s="4"/>
    </row>
    <row r="21805">
      <c r="B21805" s="4"/>
    </row>
    <row r="21806">
      <c r="B21806" s="4"/>
    </row>
    <row r="21807">
      <c r="B21807" s="4"/>
    </row>
    <row r="21808">
      <c r="B21808" s="4"/>
    </row>
    <row r="21809">
      <c r="B21809" s="4"/>
    </row>
    <row r="21810">
      <c r="B21810" s="4"/>
    </row>
    <row r="21811">
      <c r="B21811" s="4"/>
    </row>
    <row r="21812">
      <c r="B21812" s="4"/>
    </row>
    <row r="21813">
      <c r="B21813" s="4"/>
    </row>
    <row r="21814">
      <c r="B21814" s="4"/>
    </row>
    <row r="21815">
      <c r="B21815" s="4"/>
    </row>
    <row r="21816">
      <c r="B21816" s="4"/>
    </row>
    <row r="21817">
      <c r="B21817" s="4"/>
    </row>
    <row r="21818">
      <c r="B21818" s="4"/>
    </row>
    <row r="21819">
      <c r="B21819" s="4"/>
    </row>
    <row r="21820">
      <c r="B21820" s="4"/>
    </row>
    <row r="21821">
      <c r="B21821" s="4"/>
    </row>
    <row r="21822">
      <c r="B21822" s="4"/>
    </row>
    <row r="21823">
      <c r="B21823" s="4"/>
    </row>
    <row r="21824">
      <c r="B21824" s="4"/>
    </row>
    <row r="21825">
      <c r="B21825" s="4"/>
    </row>
    <row r="21826">
      <c r="B21826" s="4"/>
    </row>
    <row r="21827">
      <c r="B21827" s="4"/>
    </row>
    <row r="21828">
      <c r="B21828" s="4"/>
    </row>
    <row r="21829">
      <c r="B21829" s="4"/>
    </row>
    <row r="21830">
      <c r="B21830" s="4"/>
    </row>
    <row r="21831">
      <c r="B21831" s="4"/>
    </row>
    <row r="21832">
      <c r="B21832" s="4"/>
    </row>
    <row r="21833">
      <c r="B21833" s="4"/>
    </row>
    <row r="21834">
      <c r="B21834" s="4"/>
    </row>
    <row r="21835">
      <c r="B21835" s="4"/>
    </row>
    <row r="21836">
      <c r="B21836" s="4"/>
    </row>
    <row r="21837">
      <c r="B21837" s="4"/>
    </row>
    <row r="21838">
      <c r="B21838" s="4"/>
    </row>
    <row r="21839">
      <c r="B21839" s="4"/>
    </row>
    <row r="21840">
      <c r="B21840" s="4"/>
    </row>
    <row r="21841">
      <c r="B21841" s="4"/>
    </row>
    <row r="21842">
      <c r="B21842" s="4"/>
    </row>
    <row r="21843">
      <c r="B21843" s="4"/>
    </row>
    <row r="21844">
      <c r="B21844" s="4"/>
    </row>
    <row r="21845">
      <c r="B21845" s="4"/>
    </row>
    <row r="21846">
      <c r="B21846" s="4"/>
    </row>
    <row r="21847">
      <c r="B21847" s="4"/>
    </row>
    <row r="21848">
      <c r="B21848" s="4"/>
    </row>
    <row r="21849">
      <c r="B21849" s="4"/>
    </row>
    <row r="21850">
      <c r="B21850" s="4"/>
    </row>
    <row r="21851">
      <c r="B21851" s="4"/>
    </row>
    <row r="21852">
      <c r="B21852" s="4"/>
    </row>
    <row r="21853">
      <c r="B21853" s="4"/>
    </row>
    <row r="21854">
      <c r="B21854" s="4"/>
    </row>
    <row r="21855">
      <c r="B21855" s="4"/>
    </row>
    <row r="21856">
      <c r="B21856" s="4"/>
    </row>
    <row r="21857">
      <c r="B21857" s="4"/>
    </row>
    <row r="21858">
      <c r="B21858" s="4"/>
    </row>
    <row r="21859">
      <c r="B21859" s="4"/>
    </row>
    <row r="21860">
      <c r="B21860" s="4"/>
    </row>
    <row r="21861">
      <c r="B21861" s="4"/>
    </row>
    <row r="21862">
      <c r="B21862" s="4"/>
    </row>
    <row r="21863">
      <c r="B21863" s="4"/>
    </row>
    <row r="21864">
      <c r="B21864" s="4"/>
    </row>
    <row r="21865">
      <c r="B21865" s="4"/>
    </row>
    <row r="21866">
      <c r="B21866" s="4"/>
    </row>
    <row r="21867">
      <c r="B21867" s="4"/>
    </row>
    <row r="21868">
      <c r="B21868" s="4"/>
    </row>
    <row r="21869">
      <c r="B21869" s="4"/>
    </row>
    <row r="21870">
      <c r="B21870" s="4"/>
    </row>
    <row r="21871">
      <c r="B21871" s="4"/>
    </row>
    <row r="21872">
      <c r="B21872" s="4"/>
    </row>
    <row r="21873">
      <c r="B21873" s="4"/>
    </row>
    <row r="21874">
      <c r="B21874" s="4"/>
    </row>
    <row r="21875">
      <c r="B21875" s="4"/>
    </row>
    <row r="21876">
      <c r="B21876" s="4"/>
    </row>
    <row r="21877">
      <c r="B21877" s="4"/>
    </row>
    <row r="21878">
      <c r="B21878" s="4"/>
    </row>
    <row r="21879">
      <c r="B21879" s="4"/>
    </row>
    <row r="21880">
      <c r="B21880" s="4"/>
    </row>
    <row r="21881">
      <c r="B21881" s="4"/>
    </row>
    <row r="21882">
      <c r="B21882" s="4"/>
    </row>
    <row r="21883">
      <c r="B21883" s="4"/>
    </row>
    <row r="21884">
      <c r="B21884" s="4"/>
    </row>
    <row r="21885">
      <c r="B21885" s="4"/>
    </row>
    <row r="21886">
      <c r="B21886" s="4"/>
    </row>
    <row r="21887">
      <c r="B21887" s="4"/>
    </row>
    <row r="21888">
      <c r="B21888" s="4"/>
    </row>
    <row r="21889">
      <c r="B21889" s="4"/>
    </row>
    <row r="21890">
      <c r="B21890" s="4"/>
    </row>
    <row r="21891">
      <c r="B21891" s="4"/>
    </row>
    <row r="21892">
      <c r="B21892" s="4"/>
    </row>
    <row r="21893">
      <c r="B21893" s="4"/>
    </row>
    <row r="21894">
      <c r="B21894" s="4"/>
    </row>
    <row r="21895">
      <c r="B21895" s="4"/>
    </row>
    <row r="21896">
      <c r="B21896" s="4"/>
    </row>
    <row r="21897">
      <c r="B21897" s="4"/>
    </row>
    <row r="21898">
      <c r="B21898" s="4"/>
    </row>
    <row r="21899">
      <c r="B21899" s="4"/>
    </row>
    <row r="21900">
      <c r="B21900" s="4"/>
    </row>
    <row r="21901">
      <c r="B21901" s="4"/>
    </row>
    <row r="21902">
      <c r="B21902" s="4"/>
    </row>
    <row r="21903">
      <c r="B21903" s="4"/>
    </row>
    <row r="21904">
      <c r="B21904" s="4"/>
    </row>
    <row r="21905">
      <c r="B21905" s="4"/>
    </row>
    <row r="21906">
      <c r="B21906" s="4"/>
    </row>
    <row r="21907">
      <c r="B21907" s="4"/>
    </row>
    <row r="21908">
      <c r="B21908" s="4"/>
    </row>
    <row r="21909">
      <c r="B21909" s="4"/>
    </row>
    <row r="21910">
      <c r="B21910" s="4"/>
    </row>
    <row r="21911">
      <c r="B21911" s="4"/>
    </row>
    <row r="21912">
      <c r="B21912" s="4"/>
    </row>
    <row r="21913">
      <c r="B21913" s="4"/>
    </row>
    <row r="21914">
      <c r="B21914" s="4"/>
    </row>
    <row r="21915">
      <c r="B21915" s="4"/>
    </row>
    <row r="21916">
      <c r="B21916" s="4"/>
    </row>
    <row r="21917">
      <c r="B21917" s="4"/>
    </row>
    <row r="21918">
      <c r="B21918" s="4"/>
    </row>
    <row r="21919">
      <c r="B21919" s="4"/>
    </row>
    <row r="21920">
      <c r="B21920" s="4"/>
    </row>
    <row r="21921">
      <c r="B21921" s="4"/>
    </row>
    <row r="21922">
      <c r="B21922" s="4"/>
    </row>
    <row r="21923">
      <c r="B21923" s="4"/>
    </row>
    <row r="21924">
      <c r="B21924" s="4"/>
    </row>
    <row r="21925">
      <c r="B21925" s="4"/>
    </row>
    <row r="21926">
      <c r="B21926" s="4"/>
    </row>
    <row r="21927">
      <c r="B21927" s="4"/>
    </row>
    <row r="21928">
      <c r="B21928" s="4"/>
    </row>
    <row r="21929">
      <c r="B21929" s="4"/>
    </row>
    <row r="21930">
      <c r="B21930" s="4"/>
    </row>
    <row r="21931">
      <c r="B21931" s="4"/>
    </row>
    <row r="21932">
      <c r="B21932" s="4"/>
    </row>
    <row r="21933">
      <c r="B21933" s="4"/>
    </row>
    <row r="21934">
      <c r="B21934" s="4"/>
    </row>
    <row r="21935">
      <c r="B21935" s="4"/>
    </row>
    <row r="21936">
      <c r="B21936" s="4"/>
    </row>
    <row r="21937">
      <c r="B21937" s="4"/>
    </row>
    <row r="21938">
      <c r="B21938" s="4"/>
    </row>
    <row r="21939">
      <c r="B21939" s="4"/>
    </row>
    <row r="21940">
      <c r="B21940" s="4"/>
    </row>
    <row r="21941">
      <c r="B21941" s="4"/>
    </row>
    <row r="21942">
      <c r="B21942" s="4"/>
    </row>
    <row r="21943">
      <c r="B21943" s="4"/>
    </row>
    <row r="21944">
      <c r="B21944" s="4"/>
    </row>
    <row r="21945">
      <c r="B21945" s="4"/>
    </row>
    <row r="21946">
      <c r="B21946" s="4"/>
    </row>
    <row r="21947">
      <c r="B21947" s="4"/>
    </row>
    <row r="21948">
      <c r="B21948" s="4"/>
    </row>
    <row r="21949">
      <c r="B21949" s="4"/>
    </row>
    <row r="21950">
      <c r="B21950" s="4"/>
    </row>
    <row r="21951">
      <c r="B21951" s="4"/>
    </row>
    <row r="21952">
      <c r="B21952" s="4"/>
    </row>
    <row r="21953">
      <c r="B21953" s="4"/>
    </row>
    <row r="21954">
      <c r="B21954" s="4"/>
    </row>
    <row r="21955">
      <c r="B21955" s="4"/>
    </row>
    <row r="21956">
      <c r="B21956" s="4"/>
    </row>
    <row r="21957">
      <c r="B21957" s="4"/>
    </row>
    <row r="21958">
      <c r="B21958" s="4"/>
    </row>
    <row r="21959">
      <c r="B21959" s="4"/>
    </row>
    <row r="21960">
      <c r="B21960" s="4"/>
    </row>
    <row r="21961">
      <c r="B21961" s="4"/>
    </row>
    <row r="21962">
      <c r="B21962" s="4"/>
    </row>
    <row r="21963">
      <c r="B21963" s="4"/>
    </row>
    <row r="21964">
      <c r="B21964" s="4"/>
    </row>
    <row r="21965">
      <c r="B21965" s="4"/>
    </row>
    <row r="21966">
      <c r="B21966" s="4"/>
    </row>
    <row r="21967">
      <c r="B21967" s="4"/>
    </row>
    <row r="21968">
      <c r="B21968" s="4"/>
    </row>
    <row r="21969">
      <c r="B21969" s="4"/>
    </row>
    <row r="21970">
      <c r="B21970" s="4"/>
    </row>
    <row r="21971">
      <c r="B21971" s="4"/>
    </row>
    <row r="21972">
      <c r="B21972" s="4"/>
    </row>
    <row r="21973">
      <c r="B21973" s="4"/>
    </row>
    <row r="21974">
      <c r="B21974" s="4"/>
    </row>
    <row r="21975">
      <c r="B21975" s="4"/>
    </row>
    <row r="21976">
      <c r="B21976" s="4"/>
    </row>
    <row r="21977">
      <c r="B21977" s="4"/>
    </row>
    <row r="21978">
      <c r="B21978" s="4"/>
    </row>
    <row r="21979">
      <c r="B21979" s="4"/>
    </row>
    <row r="21980">
      <c r="B21980" s="4"/>
    </row>
    <row r="21981">
      <c r="B21981" s="4"/>
    </row>
    <row r="21982">
      <c r="B21982" s="4"/>
    </row>
    <row r="21983">
      <c r="B21983" s="4"/>
    </row>
    <row r="21984">
      <c r="B21984" s="4"/>
    </row>
    <row r="21985">
      <c r="B21985" s="4"/>
    </row>
    <row r="21986">
      <c r="B21986" s="4"/>
    </row>
    <row r="21987">
      <c r="B21987" s="4"/>
    </row>
    <row r="21988">
      <c r="B21988" s="4"/>
    </row>
    <row r="21989">
      <c r="B21989" s="4"/>
    </row>
    <row r="21990">
      <c r="B21990" s="4"/>
    </row>
    <row r="21991">
      <c r="B21991" s="4"/>
    </row>
    <row r="21992">
      <c r="B21992" s="4"/>
    </row>
    <row r="21993">
      <c r="B21993" s="4"/>
    </row>
    <row r="21994">
      <c r="B21994" s="4"/>
    </row>
    <row r="21995">
      <c r="B21995" s="4"/>
    </row>
    <row r="21996">
      <c r="B21996" s="4"/>
    </row>
    <row r="21997">
      <c r="B21997" s="4"/>
    </row>
    <row r="21998">
      <c r="B21998" s="4"/>
    </row>
    <row r="21999">
      <c r="B21999" s="4"/>
    </row>
    <row r="22000">
      <c r="B22000" s="4"/>
    </row>
    <row r="22001">
      <c r="B22001" s="4"/>
    </row>
    <row r="22002">
      <c r="B22002" s="4"/>
    </row>
    <row r="22003">
      <c r="B22003" s="4"/>
    </row>
    <row r="22004">
      <c r="B22004" s="4"/>
    </row>
    <row r="22005">
      <c r="B22005" s="4"/>
    </row>
    <row r="22006">
      <c r="B22006" s="4"/>
    </row>
    <row r="22007">
      <c r="B22007" s="4"/>
    </row>
    <row r="22008">
      <c r="B22008" s="4"/>
    </row>
    <row r="22009">
      <c r="B22009" s="4"/>
    </row>
    <row r="22010">
      <c r="B22010" s="4"/>
    </row>
    <row r="22011">
      <c r="B22011" s="4"/>
    </row>
    <row r="22012">
      <c r="B22012" s="4"/>
    </row>
    <row r="22013">
      <c r="B22013" s="4"/>
    </row>
    <row r="22014">
      <c r="B22014" s="4"/>
    </row>
    <row r="22015">
      <c r="B22015" s="4"/>
    </row>
    <row r="22016">
      <c r="B22016" s="4"/>
    </row>
    <row r="22017">
      <c r="B22017" s="4"/>
    </row>
    <row r="22018">
      <c r="B22018" s="4"/>
    </row>
    <row r="22019">
      <c r="B22019" s="4"/>
    </row>
    <row r="22020">
      <c r="B22020" s="4"/>
    </row>
    <row r="22021">
      <c r="B22021" s="4"/>
    </row>
    <row r="22022">
      <c r="B22022" s="4"/>
    </row>
    <row r="22023">
      <c r="B22023" s="4"/>
    </row>
    <row r="22024">
      <c r="B22024" s="4"/>
    </row>
    <row r="22025">
      <c r="B22025" s="4"/>
    </row>
    <row r="22026">
      <c r="B22026" s="4"/>
    </row>
    <row r="22027">
      <c r="B22027" s="4"/>
    </row>
    <row r="22028">
      <c r="B22028" s="4"/>
    </row>
    <row r="22029">
      <c r="B22029" s="4"/>
    </row>
    <row r="22030">
      <c r="B22030" s="4"/>
    </row>
    <row r="22031">
      <c r="B22031" s="4"/>
    </row>
    <row r="22032">
      <c r="B22032" s="4"/>
    </row>
    <row r="22033">
      <c r="B22033" s="4"/>
    </row>
    <row r="22034">
      <c r="B22034" s="4"/>
    </row>
    <row r="22035">
      <c r="B22035" s="4"/>
    </row>
    <row r="22036">
      <c r="B22036" s="4"/>
    </row>
    <row r="22037">
      <c r="B22037" s="4"/>
    </row>
    <row r="22038">
      <c r="B22038" s="4"/>
    </row>
    <row r="22039">
      <c r="B22039" s="4"/>
    </row>
    <row r="22040">
      <c r="B22040" s="4"/>
    </row>
    <row r="22041">
      <c r="B22041" s="4"/>
    </row>
    <row r="22042">
      <c r="B22042" s="4"/>
    </row>
    <row r="22043">
      <c r="B22043" s="4"/>
    </row>
    <row r="22044">
      <c r="B22044" s="4"/>
    </row>
    <row r="22045">
      <c r="B22045" s="4"/>
    </row>
    <row r="22046">
      <c r="B22046" s="4"/>
    </row>
    <row r="22047">
      <c r="B22047" s="4"/>
    </row>
    <row r="22048">
      <c r="B22048" s="4"/>
    </row>
    <row r="22049">
      <c r="B22049" s="4"/>
    </row>
    <row r="22050">
      <c r="B22050" s="4"/>
    </row>
    <row r="22051">
      <c r="B22051" s="4"/>
    </row>
    <row r="22052">
      <c r="B22052" s="4"/>
    </row>
    <row r="22053">
      <c r="B22053" s="4"/>
    </row>
    <row r="22054">
      <c r="B22054" s="4"/>
    </row>
    <row r="22055">
      <c r="B22055" s="4"/>
    </row>
    <row r="22056">
      <c r="B22056" s="4"/>
    </row>
    <row r="22057">
      <c r="B22057" s="4"/>
    </row>
    <row r="22058">
      <c r="B22058" s="4"/>
    </row>
    <row r="22059">
      <c r="B22059" s="4"/>
    </row>
    <row r="22060">
      <c r="B22060" s="4"/>
    </row>
    <row r="22061">
      <c r="B22061" s="4"/>
    </row>
    <row r="22062">
      <c r="B22062" s="4"/>
    </row>
    <row r="22063">
      <c r="B22063" s="4"/>
    </row>
    <row r="22064">
      <c r="B22064" s="4"/>
    </row>
    <row r="22065">
      <c r="B22065" s="4"/>
    </row>
    <row r="22066">
      <c r="B22066" s="4"/>
    </row>
    <row r="22067">
      <c r="B22067" s="4"/>
    </row>
    <row r="22068">
      <c r="B22068" s="4"/>
    </row>
    <row r="22069">
      <c r="B22069" s="4"/>
    </row>
    <row r="22070">
      <c r="B22070" s="4"/>
    </row>
    <row r="22071">
      <c r="B22071" s="4"/>
    </row>
    <row r="22072">
      <c r="B22072" s="4"/>
    </row>
    <row r="22073">
      <c r="B22073" s="4"/>
    </row>
    <row r="22074">
      <c r="B22074" s="4"/>
    </row>
    <row r="22075">
      <c r="B22075" s="4"/>
    </row>
    <row r="22076">
      <c r="B22076" s="4"/>
    </row>
    <row r="22077">
      <c r="B22077" s="4"/>
    </row>
    <row r="22078">
      <c r="B22078" s="4"/>
    </row>
    <row r="22079">
      <c r="B22079" s="4"/>
    </row>
    <row r="22080">
      <c r="B22080" s="4"/>
    </row>
    <row r="22081">
      <c r="B22081" s="4"/>
    </row>
    <row r="22082">
      <c r="B22082" s="4"/>
    </row>
    <row r="22083">
      <c r="B22083" s="4"/>
    </row>
    <row r="22084">
      <c r="B22084" s="4"/>
    </row>
    <row r="22085">
      <c r="B22085" s="4"/>
    </row>
    <row r="22086">
      <c r="B22086" s="4"/>
    </row>
    <row r="22087">
      <c r="B22087" s="4"/>
    </row>
    <row r="22088">
      <c r="B22088" s="4"/>
    </row>
    <row r="22089">
      <c r="B22089" s="4"/>
    </row>
    <row r="22090">
      <c r="B22090" s="4"/>
    </row>
    <row r="22091">
      <c r="B22091" s="4"/>
    </row>
    <row r="22092">
      <c r="B22092" s="4"/>
    </row>
    <row r="22093">
      <c r="B22093" s="4"/>
    </row>
    <row r="22094">
      <c r="B22094" s="4"/>
    </row>
    <row r="22095">
      <c r="B22095" s="4"/>
    </row>
    <row r="22096">
      <c r="B22096" s="4"/>
    </row>
    <row r="22097">
      <c r="B22097" s="4"/>
    </row>
    <row r="22098">
      <c r="B22098" s="4"/>
    </row>
    <row r="22099">
      <c r="B22099" s="4"/>
    </row>
    <row r="22100">
      <c r="B22100" s="4"/>
    </row>
    <row r="22101">
      <c r="B22101" s="4"/>
    </row>
    <row r="22102">
      <c r="B22102" s="4"/>
    </row>
    <row r="22103">
      <c r="B22103" s="4"/>
    </row>
    <row r="22104">
      <c r="B22104" s="4"/>
    </row>
    <row r="22105">
      <c r="B22105" s="4"/>
    </row>
    <row r="22106">
      <c r="B22106" s="4"/>
    </row>
    <row r="22107">
      <c r="B22107" s="4"/>
    </row>
    <row r="22108">
      <c r="B22108" s="4"/>
    </row>
    <row r="22109">
      <c r="B22109" s="4"/>
    </row>
    <row r="22110">
      <c r="B22110" s="4"/>
    </row>
    <row r="22111">
      <c r="B22111" s="4"/>
    </row>
    <row r="22112">
      <c r="B22112" s="4"/>
    </row>
    <row r="22113">
      <c r="B22113" s="4"/>
    </row>
    <row r="22114">
      <c r="B22114" s="4"/>
    </row>
    <row r="22115">
      <c r="B22115" s="4"/>
    </row>
    <row r="22116">
      <c r="B22116" s="4"/>
    </row>
    <row r="22117">
      <c r="B22117" s="4"/>
    </row>
    <row r="22118">
      <c r="B22118" s="4"/>
    </row>
    <row r="22119">
      <c r="B22119" s="4"/>
    </row>
    <row r="22120">
      <c r="B22120" s="4"/>
    </row>
    <row r="22121">
      <c r="B22121" s="4"/>
    </row>
    <row r="22122">
      <c r="B22122" s="4"/>
    </row>
    <row r="22123">
      <c r="B22123" s="4"/>
    </row>
    <row r="22124">
      <c r="B22124" s="4"/>
    </row>
    <row r="22125">
      <c r="B22125" s="4"/>
    </row>
    <row r="22126">
      <c r="B22126" s="4"/>
    </row>
    <row r="22127">
      <c r="B22127" s="4"/>
    </row>
    <row r="22128">
      <c r="B22128" s="4"/>
    </row>
    <row r="22129">
      <c r="B22129" s="4"/>
    </row>
    <row r="22130">
      <c r="B22130" s="4"/>
    </row>
    <row r="22131">
      <c r="B22131" s="4"/>
    </row>
    <row r="22132">
      <c r="B22132" s="4"/>
    </row>
    <row r="22133">
      <c r="B22133" s="4"/>
    </row>
    <row r="22134">
      <c r="B22134" s="4"/>
    </row>
    <row r="22135">
      <c r="B22135" s="4"/>
    </row>
    <row r="22136">
      <c r="B22136" s="4"/>
    </row>
    <row r="22137">
      <c r="B22137" s="4"/>
    </row>
    <row r="22138">
      <c r="B22138" s="4"/>
    </row>
    <row r="22139">
      <c r="B22139" s="4"/>
    </row>
    <row r="22140">
      <c r="B22140" s="4"/>
    </row>
    <row r="22141">
      <c r="B22141" s="4"/>
    </row>
    <row r="22142">
      <c r="B22142" s="4"/>
    </row>
    <row r="22143">
      <c r="B22143" s="4"/>
    </row>
    <row r="22144">
      <c r="B22144" s="4"/>
    </row>
    <row r="22145">
      <c r="B22145" s="4"/>
    </row>
    <row r="22146">
      <c r="B22146" s="4"/>
    </row>
    <row r="22147">
      <c r="B22147" s="4"/>
    </row>
    <row r="22148">
      <c r="B22148" s="4"/>
    </row>
    <row r="22149">
      <c r="B22149" s="4"/>
    </row>
    <row r="22150">
      <c r="B22150" s="4"/>
    </row>
    <row r="22151">
      <c r="B22151" s="4"/>
    </row>
    <row r="22152">
      <c r="B22152" s="4"/>
    </row>
    <row r="22153">
      <c r="B22153" s="4"/>
    </row>
    <row r="22154">
      <c r="B22154" s="4"/>
    </row>
    <row r="22155">
      <c r="B22155" s="4"/>
    </row>
    <row r="22156">
      <c r="B22156" s="4"/>
    </row>
    <row r="22157">
      <c r="B22157" s="4"/>
    </row>
    <row r="22158">
      <c r="B22158" s="4"/>
    </row>
    <row r="22159">
      <c r="B22159" s="4"/>
    </row>
    <row r="22160">
      <c r="B22160" s="4"/>
    </row>
    <row r="22161">
      <c r="B22161" s="4"/>
    </row>
    <row r="22162">
      <c r="B22162" s="4"/>
    </row>
    <row r="22163">
      <c r="B22163" s="4"/>
    </row>
    <row r="22164">
      <c r="B22164" s="4"/>
    </row>
    <row r="22165">
      <c r="B22165" s="4"/>
    </row>
    <row r="22166">
      <c r="B22166" s="4"/>
    </row>
    <row r="22167">
      <c r="B22167" s="4"/>
    </row>
    <row r="22168">
      <c r="B22168" s="4"/>
    </row>
    <row r="22169">
      <c r="B22169" s="4"/>
    </row>
    <row r="22170">
      <c r="B22170" s="4"/>
    </row>
    <row r="22171">
      <c r="B22171" s="4"/>
    </row>
    <row r="22172">
      <c r="B22172" s="4"/>
    </row>
    <row r="22173">
      <c r="B22173" s="4"/>
    </row>
    <row r="22174">
      <c r="B22174" s="4"/>
    </row>
    <row r="22175">
      <c r="B22175" s="4"/>
    </row>
    <row r="22176">
      <c r="B22176" s="4"/>
    </row>
    <row r="22177">
      <c r="B22177" s="4"/>
    </row>
    <row r="22178">
      <c r="B22178" s="4"/>
    </row>
    <row r="22179">
      <c r="B22179" s="4"/>
    </row>
    <row r="22180">
      <c r="B22180" s="4"/>
    </row>
    <row r="22181">
      <c r="B22181" s="4"/>
    </row>
    <row r="22182">
      <c r="B22182" s="4"/>
    </row>
    <row r="22183">
      <c r="B22183" s="4"/>
    </row>
    <row r="22184">
      <c r="B22184" s="4"/>
    </row>
    <row r="22185">
      <c r="B22185" s="4"/>
    </row>
    <row r="22186">
      <c r="B22186" s="4"/>
    </row>
    <row r="22187">
      <c r="B22187" s="4"/>
    </row>
    <row r="22188">
      <c r="B22188" s="4"/>
    </row>
    <row r="22189">
      <c r="B22189" s="4"/>
    </row>
    <row r="22190">
      <c r="B22190" s="4"/>
    </row>
    <row r="22191">
      <c r="B22191" s="4"/>
    </row>
    <row r="22192">
      <c r="B22192" s="4"/>
    </row>
    <row r="22193">
      <c r="B22193" s="4"/>
    </row>
    <row r="22194">
      <c r="B22194" s="4"/>
    </row>
    <row r="22195">
      <c r="B22195" s="4"/>
    </row>
    <row r="22196">
      <c r="B22196" s="4"/>
    </row>
    <row r="22197">
      <c r="B22197" s="4"/>
    </row>
    <row r="22198">
      <c r="B22198" s="4"/>
    </row>
    <row r="22199">
      <c r="B22199" s="4"/>
    </row>
    <row r="22200">
      <c r="B22200" s="4"/>
    </row>
    <row r="22201">
      <c r="B22201" s="4"/>
    </row>
    <row r="22202">
      <c r="B22202" s="4"/>
    </row>
    <row r="22203">
      <c r="B22203" s="4"/>
    </row>
    <row r="22204">
      <c r="B22204" s="4"/>
    </row>
    <row r="22205">
      <c r="B22205" s="4"/>
    </row>
    <row r="22206">
      <c r="B22206" s="4"/>
    </row>
    <row r="22207">
      <c r="B22207" s="4"/>
    </row>
    <row r="22208">
      <c r="B22208" s="4"/>
    </row>
    <row r="22209">
      <c r="B22209" s="4"/>
    </row>
    <row r="22210">
      <c r="B22210" s="4"/>
    </row>
    <row r="22211">
      <c r="B22211" s="4"/>
    </row>
    <row r="22212">
      <c r="B22212" s="4"/>
    </row>
    <row r="22213">
      <c r="B22213" s="4"/>
    </row>
    <row r="22214">
      <c r="B22214" s="4"/>
    </row>
    <row r="22215">
      <c r="B22215" s="4"/>
    </row>
    <row r="22216">
      <c r="B22216" s="4"/>
    </row>
    <row r="22217">
      <c r="B22217" s="4"/>
    </row>
    <row r="22218">
      <c r="B22218" s="4"/>
    </row>
    <row r="22219">
      <c r="B22219" s="4"/>
    </row>
    <row r="22220">
      <c r="B22220" s="4"/>
    </row>
    <row r="22221">
      <c r="B22221" s="4"/>
    </row>
    <row r="22222">
      <c r="B22222" s="4"/>
    </row>
    <row r="22223">
      <c r="B22223" s="4"/>
    </row>
    <row r="22224">
      <c r="B22224" s="4"/>
    </row>
    <row r="22225">
      <c r="B22225" s="4"/>
    </row>
    <row r="22226">
      <c r="B22226" s="4"/>
    </row>
    <row r="22227">
      <c r="B22227" s="4"/>
    </row>
    <row r="22228">
      <c r="B22228" s="4"/>
    </row>
    <row r="22229">
      <c r="B22229" s="4"/>
    </row>
    <row r="22230">
      <c r="B22230" s="4"/>
    </row>
    <row r="22231">
      <c r="B22231" s="4"/>
    </row>
    <row r="22232">
      <c r="B22232" s="4"/>
    </row>
    <row r="22233">
      <c r="B22233" s="4"/>
    </row>
    <row r="22234">
      <c r="B22234" s="4"/>
    </row>
    <row r="22235">
      <c r="B22235" s="4"/>
    </row>
    <row r="22236">
      <c r="B22236" s="4"/>
    </row>
    <row r="22237">
      <c r="B22237" s="4"/>
    </row>
    <row r="22238">
      <c r="B22238" s="4"/>
    </row>
    <row r="22239">
      <c r="B22239" s="4"/>
    </row>
    <row r="22240">
      <c r="B22240" s="4"/>
    </row>
    <row r="22241">
      <c r="B22241" s="4"/>
    </row>
    <row r="22242">
      <c r="B22242" s="4"/>
    </row>
    <row r="22243">
      <c r="B22243" s="4"/>
    </row>
    <row r="22244">
      <c r="B22244" s="4"/>
    </row>
    <row r="22245">
      <c r="B22245" s="4"/>
    </row>
    <row r="22246">
      <c r="B22246" s="4"/>
    </row>
    <row r="22247">
      <c r="B22247" s="4"/>
    </row>
    <row r="22248">
      <c r="B22248" s="4"/>
    </row>
    <row r="22249">
      <c r="B22249" s="4"/>
    </row>
    <row r="22250">
      <c r="B22250" s="4"/>
    </row>
    <row r="22251">
      <c r="B22251" s="4"/>
    </row>
    <row r="22252">
      <c r="B22252" s="4"/>
    </row>
    <row r="22253">
      <c r="B22253" s="4"/>
    </row>
    <row r="22254">
      <c r="B22254" s="4"/>
    </row>
    <row r="22255">
      <c r="B22255" s="4"/>
    </row>
    <row r="22256">
      <c r="B22256" s="4"/>
    </row>
    <row r="22257">
      <c r="B22257" s="4"/>
    </row>
    <row r="22258">
      <c r="B22258" s="4"/>
    </row>
    <row r="22259">
      <c r="B22259" s="4"/>
    </row>
    <row r="22260">
      <c r="B22260" s="4"/>
    </row>
    <row r="22261">
      <c r="B22261" s="4"/>
    </row>
    <row r="22262">
      <c r="B22262" s="4"/>
    </row>
    <row r="22263">
      <c r="B22263" s="4"/>
    </row>
    <row r="22264">
      <c r="B22264" s="4"/>
    </row>
    <row r="22265">
      <c r="B22265" s="4"/>
    </row>
    <row r="22266">
      <c r="B22266" s="4"/>
    </row>
    <row r="22267">
      <c r="B22267" s="4"/>
    </row>
    <row r="22268">
      <c r="B22268" s="4"/>
    </row>
    <row r="22269">
      <c r="B22269" s="4"/>
    </row>
    <row r="22270">
      <c r="B22270" s="4"/>
    </row>
    <row r="22271">
      <c r="B22271" s="4"/>
    </row>
    <row r="22272">
      <c r="B22272" s="4"/>
    </row>
    <row r="22273">
      <c r="B22273" s="4"/>
    </row>
    <row r="22274">
      <c r="B22274" s="4"/>
    </row>
    <row r="22275">
      <c r="B22275" s="4"/>
    </row>
    <row r="22276">
      <c r="B22276" s="4"/>
    </row>
    <row r="22277">
      <c r="B22277" s="4"/>
    </row>
    <row r="22278">
      <c r="B22278" s="4"/>
    </row>
    <row r="22279">
      <c r="B22279" s="4"/>
    </row>
    <row r="22280">
      <c r="B22280" s="4"/>
    </row>
    <row r="22281">
      <c r="B22281" s="4"/>
    </row>
    <row r="22282">
      <c r="B22282" s="4"/>
    </row>
    <row r="22283">
      <c r="B22283" s="4"/>
    </row>
    <row r="22284">
      <c r="B22284" s="4"/>
    </row>
    <row r="22285">
      <c r="B22285" s="4"/>
    </row>
    <row r="22286">
      <c r="B22286" s="4"/>
    </row>
    <row r="22287">
      <c r="B22287" s="4"/>
    </row>
    <row r="22288">
      <c r="B22288" s="4"/>
    </row>
    <row r="22289">
      <c r="B22289" s="4"/>
    </row>
    <row r="22290">
      <c r="B22290" s="4"/>
    </row>
    <row r="22291">
      <c r="B22291" s="4"/>
    </row>
    <row r="22292">
      <c r="B22292" s="4"/>
    </row>
    <row r="22293">
      <c r="B22293" s="4"/>
    </row>
    <row r="22294">
      <c r="B22294" s="4"/>
    </row>
    <row r="22295">
      <c r="B22295" s="4"/>
    </row>
    <row r="22296">
      <c r="B22296" s="4"/>
    </row>
    <row r="22297">
      <c r="B22297" s="4"/>
    </row>
    <row r="22298">
      <c r="B22298" s="4"/>
    </row>
    <row r="22299">
      <c r="B22299" s="4"/>
    </row>
    <row r="22300">
      <c r="B22300" s="4"/>
    </row>
    <row r="22301">
      <c r="B22301" s="4"/>
    </row>
    <row r="22302">
      <c r="B22302" s="4"/>
    </row>
    <row r="22303">
      <c r="B22303" s="4"/>
    </row>
    <row r="22304">
      <c r="B22304" s="4"/>
    </row>
    <row r="22305">
      <c r="B22305" s="4"/>
    </row>
    <row r="22306">
      <c r="B22306" s="4"/>
    </row>
    <row r="22307">
      <c r="B22307" s="4"/>
    </row>
    <row r="22308">
      <c r="B22308" s="4"/>
    </row>
    <row r="22309">
      <c r="B22309" s="4"/>
    </row>
    <row r="22310">
      <c r="B22310" s="4"/>
    </row>
    <row r="22311">
      <c r="B22311" s="4"/>
    </row>
    <row r="22312">
      <c r="B22312" s="4"/>
    </row>
    <row r="22313">
      <c r="B22313" s="4"/>
    </row>
    <row r="22314">
      <c r="B22314" s="4"/>
    </row>
    <row r="22315">
      <c r="B22315" s="4"/>
    </row>
    <row r="22316">
      <c r="B22316" s="4"/>
    </row>
    <row r="22317">
      <c r="B22317" s="4"/>
    </row>
    <row r="22318">
      <c r="B22318" s="4"/>
    </row>
    <row r="22319">
      <c r="B22319" s="4"/>
    </row>
    <row r="22320">
      <c r="B22320" s="4"/>
    </row>
    <row r="22321">
      <c r="B22321" s="4"/>
    </row>
    <row r="22322">
      <c r="B22322" s="4"/>
    </row>
    <row r="22323">
      <c r="B22323" s="4"/>
    </row>
    <row r="22324">
      <c r="B22324" s="4"/>
    </row>
    <row r="22325">
      <c r="B22325" s="4"/>
    </row>
    <row r="22326">
      <c r="B22326" s="4"/>
    </row>
    <row r="22327">
      <c r="B22327" s="4"/>
    </row>
    <row r="22328">
      <c r="B22328" s="4"/>
    </row>
    <row r="22329">
      <c r="B22329" s="4"/>
    </row>
    <row r="22330">
      <c r="B22330" s="4"/>
    </row>
    <row r="22331">
      <c r="B22331" s="4"/>
    </row>
    <row r="22332">
      <c r="B22332" s="4"/>
    </row>
    <row r="22333">
      <c r="B22333" s="4"/>
    </row>
    <row r="22334">
      <c r="B22334" s="4"/>
    </row>
    <row r="22335">
      <c r="B22335" s="4"/>
    </row>
    <row r="22336">
      <c r="B22336" s="4"/>
    </row>
    <row r="22337">
      <c r="B22337" s="4"/>
    </row>
    <row r="22338">
      <c r="B22338" s="4"/>
    </row>
    <row r="22339">
      <c r="B22339" s="4"/>
    </row>
    <row r="22340">
      <c r="B22340" s="4"/>
    </row>
    <row r="22341">
      <c r="B22341" s="4"/>
    </row>
    <row r="22342">
      <c r="B22342" s="4"/>
    </row>
    <row r="22343">
      <c r="B22343" s="4"/>
    </row>
    <row r="22344">
      <c r="B22344" s="4"/>
    </row>
    <row r="22345">
      <c r="B22345" s="4"/>
    </row>
    <row r="22346">
      <c r="B22346" s="4"/>
    </row>
    <row r="22347">
      <c r="B22347" s="4"/>
    </row>
    <row r="22348">
      <c r="B22348" s="4"/>
    </row>
    <row r="22349">
      <c r="B22349" s="4"/>
    </row>
    <row r="22350">
      <c r="B22350" s="4"/>
    </row>
    <row r="22351">
      <c r="B22351" s="4"/>
    </row>
    <row r="22352">
      <c r="B22352" s="4"/>
    </row>
    <row r="22353">
      <c r="B22353" s="4"/>
    </row>
    <row r="22354">
      <c r="B22354" s="4"/>
    </row>
    <row r="22355">
      <c r="B22355" s="4"/>
    </row>
    <row r="22356">
      <c r="B22356" s="4"/>
    </row>
    <row r="22357">
      <c r="B22357" s="4"/>
    </row>
    <row r="22358">
      <c r="B22358" s="4"/>
    </row>
    <row r="22359">
      <c r="B22359" s="4"/>
    </row>
    <row r="22360">
      <c r="B22360" s="4"/>
    </row>
    <row r="22361">
      <c r="B22361" s="4"/>
    </row>
    <row r="22362">
      <c r="B22362" s="4"/>
    </row>
    <row r="22363">
      <c r="B22363" s="4"/>
    </row>
    <row r="22364">
      <c r="B22364" s="4"/>
    </row>
    <row r="22365">
      <c r="B22365" s="4"/>
    </row>
    <row r="22366">
      <c r="B22366" s="4"/>
    </row>
    <row r="22367">
      <c r="B22367" s="4"/>
    </row>
    <row r="22368">
      <c r="B22368" s="4"/>
    </row>
    <row r="22369">
      <c r="B22369" s="4"/>
    </row>
    <row r="22370">
      <c r="B22370" s="4"/>
    </row>
    <row r="22371">
      <c r="B22371" s="4"/>
    </row>
    <row r="22372">
      <c r="B22372" s="4"/>
    </row>
    <row r="22373">
      <c r="B22373" s="4"/>
    </row>
    <row r="22374">
      <c r="B22374" s="4"/>
    </row>
    <row r="22375">
      <c r="B22375" s="4"/>
    </row>
    <row r="22376">
      <c r="B22376" s="4"/>
    </row>
    <row r="22377">
      <c r="B22377" s="4"/>
    </row>
    <row r="22378">
      <c r="B22378" s="4"/>
    </row>
    <row r="22379">
      <c r="B22379" s="4"/>
    </row>
    <row r="22380">
      <c r="B22380" s="4"/>
    </row>
    <row r="22381">
      <c r="B22381" s="4"/>
    </row>
    <row r="22382">
      <c r="B22382" s="4"/>
    </row>
    <row r="22383">
      <c r="B22383" s="4"/>
    </row>
    <row r="22384">
      <c r="B22384" s="4"/>
    </row>
    <row r="22385">
      <c r="B22385" s="4"/>
    </row>
    <row r="22386">
      <c r="B22386" s="4"/>
    </row>
    <row r="22387">
      <c r="B22387" s="4"/>
    </row>
    <row r="22388">
      <c r="B22388" s="4"/>
    </row>
    <row r="22389">
      <c r="B22389" s="4"/>
    </row>
    <row r="22390">
      <c r="B22390" s="4"/>
    </row>
    <row r="22391">
      <c r="B22391" s="4"/>
    </row>
    <row r="22392">
      <c r="B22392" s="4"/>
    </row>
    <row r="22393">
      <c r="B22393" s="4"/>
    </row>
    <row r="22394">
      <c r="B22394" s="4"/>
    </row>
    <row r="22395">
      <c r="B22395" s="4"/>
    </row>
    <row r="22396">
      <c r="B22396" s="4"/>
    </row>
    <row r="22397">
      <c r="B22397" s="4"/>
    </row>
    <row r="22398">
      <c r="B22398" s="4"/>
    </row>
    <row r="22399">
      <c r="B22399" s="4"/>
    </row>
    <row r="22400">
      <c r="B22400" s="4"/>
    </row>
    <row r="22401">
      <c r="B22401" s="4"/>
    </row>
    <row r="22402">
      <c r="B22402" s="4"/>
    </row>
    <row r="22403">
      <c r="B22403" s="4"/>
    </row>
    <row r="22404">
      <c r="B22404" s="4"/>
    </row>
    <row r="22405">
      <c r="B22405" s="4"/>
    </row>
    <row r="22406">
      <c r="B22406" s="4"/>
    </row>
    <row r="22407">
      <c r="B22407" s="4"/>
    </row>
    <row r="22408">
      <c r="B22408" s="4"/>
    </row>
    <row r="22409">
      <c r="B22409" s="4"/>
    </row>
    <row r="22410">
      <c r="B22410" s="4"/>
    </row>
    <row r="22411">
      <c r="B22411" s="4"/>
    </row>
    <row r="22412">
      <c r="B22412" s="4"/>
    </row>
    <row r="22413">
      <c r="B22413" s="4"/>
    </row>
    <row r="22414">
      <c r="B22414" s="4"/>
    </row>
    <row r="22415">
      <c r="B22415" s="4"/>
    </row>
    <row r="22416">
      <c r="B22416" s="4"/>
    </row>
    <row r="22417">
      <c r="B22417" s="4"/>
    </row>
    <row r="22418">
      <c r="B22418" s="4"/>
    </row>
    <row r="22419">
      <c r="B22419" s="4"/>
    </row>
    <row r="22420">
      <c r="B22420" s="4"/>
    </row>
    <row r="22421">
      <c r="B22421" s="4"/>
    </row>
    <row r="22422">
      <c r="B22422" s="4"/>
    </row>
    <row r="22423">
      <c r="B22423" s="4"/>
    </row>
    <row r="22424">
      <c r="B22424" s="4"/>
    </row>
    <row r="22425">
      <c r="B22425" s="4"/>
    </row>
    <row r="22426">
      <c r="B22426" s="4"/>
    </row>
    <row r="22427">
      <c r="B22427" s="4"/>
    </row>
    <row r="22428">
      <c r="B22428" s="4"/>
    </row>
    <row r="22429">
      <c r="B22429" s="4"/>
    </row>
    <row r="22430">
      <c r="B22430" s="4"/>
    </row>
    <row r="22431">
      <c r="B22431" s="4"/>
    </row>
    <row r="22432">
      <c r="B22432" s="4"/>
    </row>
    <row r="22433">
      <c r="B22433" s="4"/>
    </row>
    <row r="22434">
      <c r="B22434" s="4"/>
    </row>
    <row r="22435">
      <c r="B22435" s="4"/>
    </row>
    <row r="22436">
      <c r="B22436" s="4"/>
    </row>
    <row r="22437">
      <c r="B22437" s="4"/>
    </row>
    <row r="22438">
      <c r="B22438" s="4"/>
    </row>
    <row r="22439">
      <c r="B22439" s="4"/>
    </row>
    <row r="22440">
      <c r="B22440" s="4"/>
    </row>
    <row r="22441">
      <c r="B22441" s="4"/>
    </row>
    <row r="22442">
      <c r="B22442" s="4"/>
    </row>
    <row r="22443">
      <c r="B22443" s="4"/>
    </row>
    <row r="22444">
      <c r="B22444" s="4"/>
    </row>
    <row r="22445">
      <c r="B22445" s="4"/>
    </row>
    <row r="22446">
      <c r="B22446" s="4"/>
    </row>
    <row r="22447">
      <c r="B22447" s="4"/>
    </row>
    <row r="22448">
      <c r="B22448" s="4"/>
    </row>
    <row r="22449">
      <c r="B22449" s="4"/>
    </row>
    <row r="22450">
      <c r="B22450" s="4"/>
    </row>
    <row r="22451">
      <c r="B22451" s="4"/>
    </row>
    <row r="22452">
      <c r="B22452" s="4"/>
    </row>
    <row r="22453">
      <c r="B22453" s="4"/>
    </row>
    <row r="22454">
      <c r="B22454" s="4"/>
    </row>
    <row r="22455">
      <c r="B22455" s="4"/>
    </row>
    <row r="22456">
      <c r="B22456" s="4"/>
    </row>
    <row r="22457">
      <c r="B22457" s="4"/>
    </row>
    <row r="22458">
      <c r="B22458" s="4"/>
    </row>
    <row r="22459">
      <c r="B22459" s="4"/>
    </row>
    <row r="22460">
      <c r="B22460" s="4"/>
    </row>
    <row r="22461">
      <c r="B22461" s="4"/>
    </row>
    <row r="22462">
      <c r="B22462" s="4"/>
    </row>
    <row r="22463">
      <c r="B22463" s="4"/>
    </row>
    <row r="22464">
      <c r="B22464" s="4"/>
    </row>
    <row r="22465">
      <c r="B22465" s="4"/>
    </row>
    <row r="22466">
      <c r="B22466" s="4"/>
    </row>
    <row r="22467">
      <c r="B22467" s="4"/>
    </row>
    <row r="22468">
      <c r="B22468" s="4"/>
    </row>
    <row r="22469">
      <c r="B22469" s="4"/>
    </row>
    <row r="22470">
      <c r="B22470" s="4"/>
    </row>
    <row r="22471">
      <c r="B22471" s="4"/>
    </row>
    <row r="22472">
      <c r="B22472" s="4"/>
    </row>
    <row r="22473">
      <c r="B22473" s="4"/>
    </row>
    <row r="22474">
      <c r="B22474" s="4"/>
    </row>
    <row r="22475">
      <c r="B22475" s="4"/>
    </row>
    <row r="22476">
      <c r="B22476" s="4"/>
    </row>
    <row r="22477">
      <c r="B22477" s="4"/>
    </row>
    <row r="22478">
      <c r="B22478" s="4"/>
    </row>
    <row r="22479">
      <c r="B22479" s="4"/>
    </row>
    <row r="22480">
      <c r="B22480" s="4"/>
    </row>
    <row r="22481">
      <c r="B22481" s="4"/>
    </row>
    <row r="22482">
      <c r="B22482" s="4"/>
    </row>
    <row r="22483">
      <c r="B22483" s="4"/>
    </row>
    <row r="22484">
      <c r="B22484" s="4"/>
    </row>
    <row r="22485">
      <c r="B22485" s="4"/>
    </row>
    <row r="22486">
      <c r="B22486" s="4"/>
    </row>
    <row r="22487">
      <c r="B22487" s="4"/>
    </row>
    <row r="22488">
      <c r="B22488" s="4"/>
    </row>
    <row r="22489">
      <c r="B22489" s="4"/>
    </row>
    <row r="22490">
      <c r="B22490" s="4"/>
    </row>
    <row r="22491">
      <c r="B22491" s="4"/>
    </row>
    <row r="22492">
      <c r="B22492" s="4"/>
    </row>
    <row r="22493">
      <c r="B22493" s="4"/>
    </row>
    <row r="22494">
      <c r="B22494" s="4"/>
    </row>
    <row r="22495">
      <c r="B22495" s="4"/>
    </row>
    <row r="22496">
      <c r="B22496" s="4"/>
    </row>
    <row r="22497">
      <c r="B22497" s="4"/>
    </row>
    <row r="22498">
      <c r="B22498" s="4"/>
    </row>
    <row r="22499">
      <c r="B22499" s="4"/>
    </row>
    <row r="22500">
      <c r="B22500" s="4"/>
    </row>
    <row r="22501">
      <c r="B22501" s="4"/>
    </row>
    <row r="22502">
      <c r="B22502" s="4"/>
    </row>
    <row r="22503">
      <c r="B22503" s="4"/>
    </row>
    <row r="22504">
      <c r="B22504" s="4"/>
    </row>
    <row r="22505">
      <c r="B22505" s="4"/>
    </row>
    <row r="22506">
      <c r="B22506" s="4"/>
    </row>
    <row r="22507">
      <c r="B22507" s="4"/>
    </row>
    <row r="22508">
      <c r="B22508" s="4"/>
    </row>
    <row r="22509">
      <c r="B22509" s="4"/>
    </row>
    <row r="22510">
      <c r="B22510" s="4"/>
    </row>
    <row r="22511">
      <c r="B22511" s="4"/>
    </row>
    <row r="22512">
      <c r="B22512" s="4"/>
    </row>
    <row r="22513">
      <c r="B22513" s="4"/>
    </row>
    <row r="22514">
      <c r="B22514" s="4"/>
    </row>
    <row r="22515">
      <c r="B22515" s="4"/>
    </row>
    <row r="22516">
      <c r="B22516" s="4"/>
    </row>
    <row r="22517">
      <c r="B22517" s="4"/>
    </row>
    <row r="22518">
      <c r="B22518" s="4"/>
    </row>
    <row r="22519">
      <c r="B22519" s="4"/>
    </row>
    <row r="22520">
      <c r="B22520" s="4"/>
    </row>
    <row r="22521">
      <c r="B22521" s="4"/>
    </row>
    <row r="22522">
      <c r="B22522" s="4"/>
    </row>
    <row r="22523">
      <c r="B22523" s="4"/>
    </row>
    <row r="22524">
      <c r="B22524" s="4"/>
    </row>
    <row r="22525">
      <c r="B22525" s="4"/>
    </row>
    <row r="22526">
      <c r="B22526" s="4"/>
    </row>
    <row r="22527">
      <c r="B22527" s="4"/>
    </row>
    <row r="22528">
      <c r="B22528" s="4"/>
    </row>
    <row r="22529">
      <c r="B22529" s="4"/>
    </row>
    <row r="22530">
      <c r="B22530" s="4"/>
    </row>
    <row r="22531">
      <c r="B22531" s="4"/>
    </row>
    <row r="22532">
      <c r="B22532" s="4"/>
    </row>
    <row r="22533">
      <c r="B22533" s="4"/>
    </row>
    <row r="22534">
      <c r="B22534" s="4"/>
    </row>
    <row r="22535">
      <c r="B22535" s="4"/>
    </row>
    <row r="22536">
      <c r="B22536" s="4"/>
    </row>
    <row r="22537">
      <c r="B22537" s="4"/>
    </row>
    <row r="22538">
      <c r="B22538" s="4"/>
    </row>
    <row r="22539">
      <c r="B22539" s="4"/>
    </row>
    <row r="22540">
      <c r="B22540" s="4"/>
    </row>
    <row r="22541">
      <c r="B22541" s="4"/>
    </row>
    <row r="22542">
      <c r="B22542" s="4"/>
    </row>
    <row r="22543">
      <c r="B22543" s="4"/>
    </row>
    <row r="22544">
      <c r="B22544" s="4"/>
    </row>
    <row r="22545">
      <c r="B22545" s="4"/>
    </row>
    <row r="22546">
      <c r="B22546" s="4"/>
    </row>
    <row r="22547">
      <c r="B22547" s="4"/>
    </row>
    <row r="22548">
      <c r="B22548" s="4"/>
    </row>
    <row r="22549">
      <c r="B22549" s="4"/>
    </row>
    <row r="22550">
      <c r="B22550" s="4"/>
    </row>
    <row r="22551">
      <c r="B22551" s="4"/>
    </row>
    <row r="22552">
      <c r="B22552" s="4"/>
    </row>
    <row r="22553">
      <c r="B22553" s="4"/>
    </row>
    <row r="22554">
      <c r="B22554" s="4"/>
    </row>
    <row r="22555">
      <c r="B22555" s="4"/>
    </row>
    <row r="22556">
      <c r="B22556" s="4"/>
    </row>
    <row r="22557">
      <c r="B22557" s="4"/>
    </row>
    <row r="22558">
      <c r="B22558" s="4"/>
    </row>
    <row r="22559">
      <c r="B22559" s="4"/>
    </row>
    <row r="22560">
      <c r="B22560" s="4"/>
    </row>
    <row r="22561">
      <c r="B22561" s="4"/>
    </row>
    <row r="22562">
      <c r="B22562" s="4"/>
    </row>
    <row r="22563">
      <c r="B22563" s="4"/>
    </row>
    <row r="22564">
      <c r="B22564" s="4"/>
    </row>
    <row r="22565">
      <c r="B22565" s="4"/>
    </row>
    <row r="22566">
      <c r="B22566" s="4"/>
    </row>
    <row r="22567">
      <c r="B22567" s="4"/>
    </row>
    <row r="22568">
      <c r="B22568" s="4"/>
    </row>
    <row r="22569">
      <c r="B22569" s="4"/>
    </row>
    <row r="22570">
      <c r="B22570" s="4"/>
    </row>
    <row r="22571">
      <c r="B22571" s="4"/>
    </row>
    <row r="22572">
      <c r="B22572" s="4"/>
    </row>
    <row r="22573">
      <c r="B22573" s="4"/>
    </row>
    <row r="22574">
      <c r="B22574" s="4"/>
    </row>
    <row r="22575">
      <c r="B22575" s="4"/>
    </row>
    <row r="22576">
      <c r="B22576" s="4"/>
    </row>
    <row r="22577">
      <c r="B22577" s="4"/>
    </row>
    <row r="22578">
      <c r="B22578" s="4"/>
    </row>
    <row r="22579">
      <c r="B22579" s="4"/>
    </row>
    <row r="22580">
      <c r="B22580" s="4"/>
    </row>
    <row r="22581">
      <c r="B22581" s="4"/>
    </row>
    <row r="22582">
      <c r="B22582" s="4"/>
    </row>
    <row r="22583">
      <c r="B22583" s="4"/>
    </row>
    <row r="22584">
      <c r="B22584" s="4"/>
    </row>
    <row r="22585">
      <c r="B22585" s="4"/>
    </row>
    <row r="22586">
      <c r="B22586" s="4"/>
    </row>
    <row r="22587">
      <c r="B22587" s="4"/>
    </row>
    <row r="22588">
      <c r="B22588" s="4"/>
    </row>
    <row r="22589">
      <c r="B22589" s="4"/>
    </row>
    <row r="22590">
      <c r="B22590" s="4"/>
    </row>
    <row r="22591">
      <c r="B22591" s="4"/>
    </row>
    <row r="22592">
      <c r="B22592" s="4"/>
    </row>
    <row r="22593">
      <c r="B22593" s="4"/>
    </row>
    <row r="22594">
      <c r="B22594" s="4"/>
    </row>
    <row r="22595">
      <c r="B22595" s="4"/>
    </row>
    <row r="22596">
      <c r="B22596" s="4"/>
    </row>
    <row r="22597">
      <c r="B22597" s="4"/>
    </row>
    <row r="22598">
      <c r="B22598" s="4"/>
    </row>
    <row r="22599">
      <c r="B22599" s="4"/>
    </row>
    <row r="22600">
      <c r="B22600" s="4"/>
    </row>
    <row r="22601">
      <c r="B22601" s="4"/>
    </row>
    <row r="22602">
      <c r="B22602" s="4"/>
    </row>
    <row r="22603">
      <c r="B22603" s="4"/>
    </row>
    <row r="22604">
      <c r="B22604" s="4"/>
    </row>
    <row r="22605">
      <c r="B22605" s="4"/>
    </row>
    <row r="22606">
      <c r="B22606" s="4"/>
    </row>
    <row r="22607">
      <c r="B22607" s="4"/>
    </row>
    <row r="22608">
      <c r="B22608" s="4"/>
    </row>
    <row r="22609">
      <c r="B22609" s="4"/>
    </row>
    <row r="22610">
      <c r="B22610" s="4"/>
    </row>
    <row r="22611">
      <c r="B22611" s="4"/>
    </row>
    <row r="22612">
      <c r="B22612" s="4"/>
    </row>
    <row r="22613">
      <c r="B22613" s="4"/>
    </row>
    <row r="22614">
      <c r="B22614" s="4"/>
    </row>
    <row r="22615">
      <c r="B22615" s="4"/>
    </row>
    <row r="22616">
      <c r="B22616" s="4"/>
    </row>
    <row r="22617">
      <c r="B22617" s="4"/>
    </row>
    <row r="22618">
      <c r="B22618" s="4"/>
    </row>
    <row r="22619">
      <c r="B22619" s="4"/>
    </row>
    <row r="22620">
      <c r="B22620" s="4"/>
    </row>
    <row r="22621">
      <c r="B22621" s="4"/>
    </row>
    <row r="22622">
      <c r="B22622" s="4"/>
    </row>
    <row r="22623">
      <c r="B22623" s="4"/>
    </row>
    <row r="22624">
      <c r="B22624" s="4"/>
    </row>
    <row r="22625">
      <c r="B22625" s="4"/>
    </row>
    <row r="22626">
      <c r="B22626" s="4"/>
    </row>
    <row r="22627">
      <c r="B22627" s="4"/>
    </row>
    <row r="22628">
      <c r="B22628" s="4"/>
    </row>
    <row r="22629">
      <c r="B22629" s="4"/>
    </row>
    <row r="22630">
      <c r="B22630" s="4"/>
    </row>
    <row r="22631">
      <c r="B22631" s="4"/>
    </row>
    <row r="22632">
      <c r="B22632" s="4"/>
    </row>
    <row r="22633">
      <c r="B22633" s="4"/>
    </row>
    <row r="22634">
      <c r="B22634" s="4"/>
    </row>
    <row r="22635">
      <c r="B22635" s="4"/>
    </row>
    <row r="22636">
      <c r="B22636" s="4"/>
    </row>
    <row r="22637">
      <c r="B22637" s="4"/>
    </row>
    <row r="22638">
      <c r="B22638" s="4"/>
    </row>
    <row r="22639">
      <c r="B22639" s="4"/>
    </row>
    <row r="22640">
      <c r="B22640" s="4"/>
    </row>
    <row r="22641">
      <c r="B22641" s="4"/>
    </row>
    <row r="22642">
      <c r="B22642" s="4"/>
    </row>
    <row r="22643">
      <c r="B22643" s="4"/>
    </row>
    <row r="22644">
      <c r="B22644" s="4"/>
    </row>
    <row r="22645">
      <c r="B22645" s="4"/>
    </row>
    <row r="22646">
      <c r="B22646" s="4"/>
    </row>
    <row r="22647">
      <c r="B22647" s="4"/>
    </row>
    <row r="22648">
      <c r="B22648" s="4"/>
    </row>
    <row r="22649">
      <c r="B22649" s="4"/>
    </row>
    <row r="22650">
      <c r="B22650" s="4"/>
    </row>
    <row r="22651">
      <c r="B22651" s="4"/>
    </row>
    <row r="22652">
      <c r="B22652" s="4"/>
    </row>
    <row r="22653">
      <c r="B22653" s="4"/>
    </row>
    <row r="22654">
      <c r="B22654" s="4"/>
    </row>
    <row r="22655">
      <c r="B22655" s="4"/>
    </row>
    <row r="22656">
      <c r="B22656" s="4"/>
    </row>
    <row r="22657">
      <c r="B22657" s="4"/>
    </row>
    <row r="22658">
      <c r="B22658" s="4"/>
    </row>
    <row r="22659">
      <c r="B22659" s="4"/>
    </row>
    <row r="22660">
      <c r="B22660" s="4"/>
    </row>
    <row r="22661">
      <c r="B22661" s="4"/>
    </row>
    <row r="22662">
      <c r="B22662" s="4"/>
    </row>
    <row r="22663">
      <c r="B22663" s="4"/>
    </row>
    <row r="22664">
      <c r="B22664" s="4"/>
    </row>
    <row r="22665">
      <c r="B22665" s="4"/>
    </row>
    <row r="22666">
      <c r="B22666" s="4"/>
    </row>
    <row r="22667">
      <c r="B22667" s="4"/>
    </row>
    <row r="22668">
      <c r="B22668" s="4"/>
    </row>
    <row r="22669">
      <c r="B22669" s="4"/>
    </row>
    <row r="22670">
      <c r="B22670" s="4"/>
    </row>
    <row r="22671">
      <c r="B22671" s="4"/>
    </row>
    <row r="22672">
      <c r="B22672" s="4"/>
    </row>
    <row r="22673">
      <c r="B22673" s="4"/>
    </row>
    <row r="22674">
      <c r="B22674" s="4"/>
    </row>
    <row r="22675">
      <c r="B22675" s="4"/>
    </row>
    <row r="22676">
      <c r="B22676" s="4"/>
    </row>
    <row r="22677">
      <c r="B22677" s="4"/>
    </row>
    <row r="22678">
      <c r="B22678" s="4"/>
    </row>
    <row r="22679">
      <c r="B22679" s="4"/>
    </row>
    <row r="22680">
      <c r="B22680" s="4"/>
    </row>
    <row r="22681">
      <c r="B22681" s="4"/>
    </row>
    <row r="22682">
      <c r="B22682" s="4"/>
    </row>
    <row r="22683">
      <c r="B22683" s="4"/>
    </row>
    <row r="22684">
      <c r="B22684" s="4"/>
    </row>
    <row r="22685">
      <c r="B22685" s="4"/>
    </row>
    <row r="22686">
      <c r="B22686" s="4"/>
    </row>
    <row r="22687">
      <c r="B22687" s="4"/>
    </row>
    <row r="22688">
      <c r="B22688" s="4"/>
    </row>
    <row r="22689">
      <c r="B22689" s="4"/>
    </row>
    <row r="22690">
      <c r="B22690" s="4"/>
    </row>
    <row r="22691">
      <c r="B22691" s="4"/>
    </row>
    <row r="22692">
      <c r="B22692" s="4"/>
    </row>
    <row r="22693">
      <c r="B22693" s="4"/>
    </row>
    <row r="22694">
      <c r="B22694" s="4"/>
    </row>
    <row r="22695">
      <c r="B22695" s="4"/>
    </row>
    <row r="22696">
      <c r="B22696" s="4"/>
    </row>
    <row r="22697">
      <c r="B22697" s="4"/>
    </row>
    <row r="22698">
      <c r="B22698" s="4"/>
    </row>
    <row r="22699">
      <c r="B22699" s="4"/>
    </row>
    <row r="22700">
      <c r="B22700" s="4"/>
    </row>
    <row r="22701">
      <c r="B22701" s="4"/>
    </row>
    <row r="22702">
      <c r="B22702" s="4"/>
    </row>
    <row r="22703">
      <c r="B22703" s="4"/>
    </row>
    <row r="22704">
      <c r="B22704" s="4"/>
    </row>
    <row r="22705">
      <c r="B22705" s="4"/>
    </row>
    <row r="22706">
      <c r="B22706" s="4"/>
    </row>
    <row r="22707">
      <c r="B22707" s="4"/>
    </row>
    <row r="22708">
      <c r="B22708" s="4"/>
    </row>
    <row r="22709">
      <c r="B22709" s="4"/>
    </row>
    <row r="22710">
      <c r="B22710" s="4"/>
    </row>
    <row r="22711">
      <c r="B22711" s="4"/>
    </row>
    <row r="22712">
      <c r="B22712" s="4"/>
    </row>
    <row r="22713">
      <c r="B22713" s="4"/>
    </row>
    <row r="22714">
      <c r="B22714" s="4"/>
    </row>
    <row r="22715">
      <c r="B22715" s="4"/>
    </row>
    <row r="22716">
      <c r="B22716" s="4"/>
    </row>
    <row r="22717">
      <c r="B22717" s="4"/>
    </row>
    <row r="22718">
      <c r="B22718" s="4"/>
    </row>
    <row r="22719">
      <c r="B22719" s="4"/>
    </row>
    <row r="22720">
      <c r="B22720" s="4"/>
    </row>
    <row r="22721">
      <c r="B22721" s="4"/>
    </row>
    <row r="22722">
      <c r="B22722" s="4"/>
    </row>
    <row r="22723">
      <c r="B22723" s="4"/>
    </row>
    <row r="22724">
      <c r="B22724" s="4"/>
    </row>
    <row r="22725">
      <c r="B22725" s="4"/>
    </row>
    <row r="22726">
      <c r="B22726" s="4"/>
    </row>
    <row r="22727">
      <c r="B22727" s="4"/>
    </row>
    <row r="22728">
      <c r="B22728" s="4"/>
    </row>
    <row r="22729">
      <c r="B22729" s="4"/>
    </row>
    <row r="22730">
      <c r="B22730" s="4"/>
    </row>
    <row r="22731">
      <c r="B22731" s="4"/>
    </row>
    <row r="22732">
      <c r="B22732" s="4"/>
    </row>
    <row r="22733">
      <c r="B22733" s="4"/>
    </row>
    <row r="22734">
      <c r="B22734" s="4"/>
    </row>
    <row r="22735">
      <c r="B22735" s="4"/>
    </row>
    <row r="22736">
      <c r="B22736" s="4"/>
    </row>
    <row r="22737">
      <c r="B22737" s="4"/>
    </row>
    <row r="22738">
      <c r="B22738" s="4"/>
    </row>
    <row r="22739">
      <c r="B22739" s="4"/>
    </row>
    <row r="22740">
      <c r="B22740" s="4"/>
    </row>
    <row r="22741">
      <c r="B22741" s="4"/>
    </row>
    <row r="22742">
      <c r="B22742" s="4"/>
    </row>
    <row r="22743">
      <c r="B22743" s="4"/>
    </row>
    <row r="22744">
      <c r="B22744" s="4"/>
    </row>
    <row r="22745">
      <c r="B22745" s="4"/>
    </row>
    <row r="22746">
      <c r="B22746" s="4"/>
    </row>
    <row r="22747">
      <c r="B22747" s="4"/>
    </row>
    <row r="22748">
      <c r="B22748" s="4"/>
    </row>
    <row r="22749">
      <c r="B22749" s="4"/>
    </row>
    <row r="22750">
      <c r="B22750" s="4"/>
    </row>
    <row r="22751">
      <c r="B22751" s="4"/>
    </row>
    <row r="22752">
      <c r="B22752" s="4"/>
    </row>
    <row r="22753">
      <c r="B22753" s="4"/>
    </row>
    <row r="22754">
      <c r="B22754" s="4"/>
    </row>
    <row r="22755">
      <c r="B22755" s="4"/>
    </row>
    <row r="22756">
      <c r="B22756" s="4"/>
    </row>
    <row r="22757">
      <c r="B22757" s="4"/>
    </row>
    <row r="22758">
      <c r="B22758" s="4"/>
    </row>
    <row r="22759">
      <c r="B22759" s="4"/>
    </row>
    <row r="22760">
      <c r="B22760" s="4"/>
    </row>
    <row r="22761">
      <c r="B22761" s="4"/>
    </row>
    <row r="22762">
      <c r="B22762" s="4"/>
    </row>
    <row r="22763">
      <c r="B22763" s="4"/>
    </row>
    <row r="22764">
      <c r="B22764" s="4"/>
    </row>
    <row r="22765">
      <c r="B22765" s="4"/>
    </row>
    <row r="22766">
      <c r="B22766" s="4"/>
    </row>
    <row r="22767">
      <c r="B22767" s="4"/>
    </row>
    <row r="22768">
      <c r="B22768" s="4"/>
    </row>
    <row r="22769">
      <c r="B22769" s="4"/>
    </row>
    <row r="22770">
      <c r="B22770" s="4"/>
    </row>
    <row r="22771">
      <c r="B22771" s="4"/>
    </row>
    <row r="22772">
      <c r="B22772" s="4"/>
    </row>
    <row r="22773">
      <c r="B22773" s="4"/>
    </row>
    <row r="22774">
      <c r="B22774" s="4"/>
    </row>
    <row r="22775">
      <c r="B22775" s="4"/>
    </row>
    <row r="22776">
      <c r="B22776" s="4"/>
    </row>
    <row r="22777">
      <c r="B22777" s="4"/>
    </row>
    <row r="22778">
      <c r="B22778" s="4"/>
    </row>
    <row r="22779">
      <c r="B22779" s="4"/>
    </row>
    <row r="22780">
      <c r="B22780" s="4"/>
    </row>
    <row r="22781">
      <c r="B22781" s="4"/>
    </row>
    <row r="22782">
      <c r="B22782" s="4"/>
    </row>
    <row r="22783">
      <c r="B22783" s="4"/>
    </row>
    <row r="22784">
      <c r="B22784" s="4"/>
    </row>
    <row r="22785">
      <c r="B22785" s="4"/>
    </row>
    <row r="22786">
      <c r="B22786" s="4"/>
    </row>
    <row r="22787">
      <c r="B22787" s="4"/>
    </row>
    <row r="22788">
      <c r="B22788" s="4"/>
    </row>
    <row r="22789">
      <c r="B22789" s="4"/>
    </row>
    <row r="22790">
      <c r="B22790" s="4"/>
    </row>
    <row r="22791">
      <c r="B22791" s="4"/>
    </row>
    <row r="22792">
      <c r="B22792" s="4"/>
    </row>
    <row r="22793">
      <c r="B22793" s="4"/>
    </row>
    <row r="22794">
      <c r="B22794" s="4"/>
    </row>
    <row r="22795">
      <c r="B22795" s="4"/>
    </row>
    <row r="22796">
      <c r="B22796" s="4"/>
    </row>
    <row r="22797">
      <c r="B22797" s="4"/>
    </row>
    <row r="22798">
      <c r="B22798" s="4"/>
    </row>
    <row r="22799">
      <c r="B22799" s="4"/>
    </row>
    <row r="22800">
      <c r="B22800" s="4"/>
    </row>
    <row r="22801">
      <c r="B22801" s="4"/>
    </row>
    <row r="22802">
      <c r="B22802" s="4"/>
    </row>
    <row r="22803">
      <c r="B22803" s="4"/>
    </row>
    <row r="22804">
      <c r="B22804" s="4"/>
    </row>
    <row r="22805">
      <c r="B22805" s="4"/>
    </row>
    <row r="22806">
      <c r="B22806" s="4"/>
    </row>
    <row r="22807">
      <c r="B22807" s="4"/>
    </row>
    <row r="22808">
      <c r="B22808" s="4"/>
    </row>
    <row r="22809">
      <c r="B22809" s="4"/>
    </row>
    <row r="22810">
      <c r="B22810" s="4"/>
    </row>
    <row r="22811">
      <c r="B22811" s="4"/>
    </row>
    <row r="22812">
      <c r="B22812" s="4"/>
    </row>
    <row r="22813">
      <c r="B22813" s="4"/>
    </row>
    <row r="22814">
      <c r="B22814" s="4"/>
    </row>
    <row r="22815">
      <c r="B22815" s="4"/>
    </row>
    <row r="22816">
      <c r="B22816" s="4"/>
    </row>
    <row r="22817">
      <c r="B22817" s="4"/>
    </row>
    <row r="22818">
      <c r="B22818" s="4"/>
    </row>
    <row r="22819">
      <c r="B22819" s="4"/>
    </row>
    <row r="22820">
      <c r="B22820" s="4"/>
    </row>
    <row r="22821">
      <c r="B22821" s="4"/>
    </row>
    <row r="22822">
      <c r="B22822" s="4"/>
    </row>
    <row r="22823">
      <c r="B22823" s="4"/>
    </row>
    <row r="22824">
      <c r="B22824" s="4"/>
    </row>
    <row r="22825">
      <c r="B22825" s="4"/>
    </row>
    <row r="22826">
      <c r="B22826" s="4"/>
    </row>
    <row r="22827">
      <c r="B22827" s="4"/>
    </row>
    <row r="22828">
      <c r="B22828" s="4"/>
    </row>
    <row r="22829">
      <c r="B22829" s="4"/>
    </row>
    <row r="22830">
      <c r="B22830" s="4"/>
    </row>
    <row r="22831">
      <c r="B22831" s="4"/>
    </row>
    <row r="22832">
      <c r="B22832" s="4"/>
    </row>
    <row r="22833">
      <c r="B22833" s="4"/>
    </row>
    <row r="22834">
      <c r="B22834" s="4"/>
    </row>
    <row r="22835">
      <c r="B22835" s="4"/>
    </row>
    <row r="22836">
      <c r="B22836" s="4"/>
    </row>
    <row r="22837">
      <c r="B22837" s="4"/>
    </row>
    <row r="22838">
      <c r="B22838" s="4"/>
    </row>
    <row r="22839">
      <c r="B22839" s="4"/>
    </row>
    <row r="22840">
      <c r="B22840" s="4"/>
    </row>
    <row r="22841">
      <c r="B22841" s="4"/>
    </row>
    <row r="22842">
      <c r="B22842" s="4"/>
    </row>
    <row r="22843">
      <c r="B22843" s="4"/>
    </row>
    <row r="22844">
      <c r="B22844" s="4"/>
    </row>
    <row r="22845">
      <c r="B22845" s="4"/>
    </row>
    <row r="22846">
      <c r="B22846" s="4"/>
    </row>
    <row r="22847">
      <c r="B22847" s="4"/>
    </row>
    <row r="22848">
      <c r="B22848" s="4"/>
    </row>
    <row r="22849">
      <c r="B22849" s="4"/>
    </row>
    <row r="22850">
      <c r="B22850" s="4"/>
    </row>
    <row r="22851">
      <c r="B22851" s="4"/>
    </row>
    <row r="22852">
      <c r="B22852" s="4"/>
    </row>
    <row r="22853">
      <c r="B22853" s="4"/>
    </row>
    <row r="22854">
      <c r="B22854" s="4"/>
    </row>
    <row r="22855">
      <c r="B22855" s="4"/>
    </row>
    <row r="22856">
      <c r="B22856" s="4"/>
    </row>
    <row r="22857">
      <c r="B22857" s="4"/>
    </row>
    <row r="22858">
      <c r="B22858" s="4"/>
    </row>
    <row r="22859">
      <c r="B22859" s="4"/>
    </row>
    <row r="22860">
      <c r="B22860" s="4"/>
    </row>
    <row r="22861">
      <c r="B22861" s="4"/>
    </row>
    <row r="22862">
      <c r="B22862" s="4"/>
    </row>
    <row r="22863">
      <c r="B22863" s="4"/>
    </row>
    <row r="22864">
      <c r="B22864" s="4"/>
    </row>
    <row r="22865">
      <c r="B22865" s="4"/>
    </row>
    <row r="22866">
      <c r="B22866" s="4"/>
    </row>
    <row r="22867">
      <c r="B22867" s="4"/>
    </row>
    <row r="22868">
      <c r="B22868" s="4"/>
    </row>
    <row r="22869">
      <c r="B22869" s="4"/>
    </row>
    <row r="22870">
      <c r="B22870" s="4"/>
    </row>
    <row r="22871">
      <c r="B22871" s="4"/>
    </row>
    <row r="22872">
      <c r="B22872" s="4"/>
    </row>
    <row r="22873">
      <c r="B22873" s="4"/>
    </row>
    <row r="22874">
      <c r="B22874" s="4"/>
    </row>
    <row r="22875">
      <c r="B22875" s="4"/>
    </row>
    <row r="22876">
      <c r="B22876" s="4"/>
    </row>
    <row r="22877">
      <c r="B22877" s="4"/>
    </row>
    <row r="22878">
      <c r="B22878" s="4"/>
    </row>
    <row r="22879">
      <c r="B22879" s="4"/>
    </row>
    <row r="22880">
      <c r="B22880" s="4"/>
    </row>
    <row r="22881">
      <c r="B22881" s="4"/>
    </row>
    <row r="22882">
      <c r="B22882" s="4"/>
    </row>
    <row r="22883">
      <c r="B22883" s="4"/>
    </row>
    <row r="22884">
      <c r="B22884" s="4"/>
    </row>
    <row r="22885">
      <c r="B22885" s="4"/>
    </row>
    <row r="22886">
      <c r="B22886" s="4"/>
    </row>
    <row r="22887">
      <c r="B22887" s="4"/>
    </row>
    <row r="22888">
      <c r="B22888" s="4"/>
    </row>
    <row r="22889">
      <c r="B22889" s="4"/>
    </row>
    <row r="22890">
      <c r="B22890" s="4"/>
    </row>
    <row r="22891">
      <c r="B22891" s="4"/>
    </row>
    <row r="22892">
      <c r="B22892" s="4"/>
    </row>
    <row r="22893">
      <c r="B22893" s="4"/>
    </row>
    <row r="22894">
      <c r="B22894" s="4"/>
    </row>
    <row r="22895">
      <c r="B22895" s="4"/>
    </row>
    <row r="22896">
      <c r="B22896" s="4"/>
    </row>
    <row r="22897">
      <c r="B22897" s="4"/>
    </row>
    <row r="22898">
      <c r="B22898" s="4"/>
    </row>
    <row r="22899">
      <c r="B22899" s="4"/>
    </row>
    <row r="22900">
      <c r="B22900" s="4"/>
    </row>
    <row r="22901">
      <c r="B22901" s="4"/>
    </row>
    <row r="22902">
      <c r="B22902" s="4"/>
    </row>
    <row r="22903">
      <c r="B22903" s="4"/>
    </row>
    <row r="22904">
      <c r="B22904" s="4"/>
    </row>
    <row r="22905">
      <c r="B22905" s="4"/>
    </row>
    <row r="22906">
      <c r="B22906" s="4"/>
    </row>
    <row r="22907">
      <c r="B22907" s="4"/>
    </row>
    <row r="22908">
      <c r="B22908" s="4"/>
    </row>
    <row r="22909">
      <c r="B22909" s="4"/>
    </row>
    <row r="22910">
      <c r="B22910" s="4"/>
    </row>
    <row r="22911">
      <c r="B22911" s="4"/>
    </row>
    <row r="22912">
      <c r="B22912" s="4"/>
    </row>
    <row r="22913">
      <c r="B22913" s="4"/>
    </row>
    <row r="22914">
      <c r="B22914" s="4"/>
    </row>
    <row r="22915">
      <c r="B22915" s="4"/>
    </row>
    <row r="22916">
      <c r="B22916" s="4"/>
    </row>
    <row r="22917">
      <c r="B22917" s="4"/>
    </row>
    <row r="22918">
      <c r="B22918" s="4"/>
    </row>
    <row r="22919">
      <c r="B22919" s="4"/>
    </row>
    <row r="22920">
      <c r="B22920" s="4"/>
    </row>
    <row r="22921">
      <c r="B22921" s="4"/>
    </row>
    <row r="22922">
      <c r="B22922" s="4"/>
    </row>
    <row r="22923">
      <c r="B22923" s="4"/>
    </row>
    <row r="22924">
      <c r="B22924" s="4"/>
    </row>
    <row r="22925">
      <c r="B22925" s="4"/>
    </row>
    <row r="22926">
      <c r="B22926" s="4"/>
    </row>
    <row r="22927">
      <c r="B22927" s="4"/>
    </row>
    <row r="22928">
      <c r="B22928" s="4"/>
    </row>
    <row r="22929">
      <c r="B22929" s="4"/>
    </row>
    <row r="22930">
      <c r="B22930" s="4"/>
    </row>
    <row r="22931">
      <c r="B22931" s="4"/>
    </row>
    <row r="22932">
      <c r="B22932" s="4"/>
    </row>
    <row r="22933">
      <c r="B22933" s="4"/>
    </row>
    <row r="22934">
      <c r="B22934" s="4"/>
    </row>
    <row r="22935">
      <c r="B22935" s="4"/>
    </row>
    <row r="22936">
      <c r="B22936" s="4"/>
    </row>
    <row r="22937">
      <c r="B22937" s="4"/>
    </row>
    <row r="22938">
      <c r="B22938" s="4"/>
    </row>
    <row r="22939">
      <c r="B22939" s="4"/>
    </row>
    <row r="22940">
      <c r="B22940" s="4"/>
    </row>
    <row r="22941">
      <c r="B22941" s="4"/>
    </row>
    <row r="22942">
      <c r="B22942" s="4"/>
    </row>
    <row r="22943">
      <c r="B22943" s="4"/>
    </row>
    <row r="22944">
      <c r="B22944" s="4"/>
    </row>
    <row r="22945">
      <c r="B22945" s="4"/>
    </row>
    <row r="22946">
      <c r="B22946" s="4"/>
    </row>
    <row r="22947">
      <c r="B22947" s="4"/>
    </row>
    <row r="22948">
      <c r="B22948" s="4"/>
    </row>
    <row r="22949">
      <c r="B22949" s="4"/>
    </row>
    <row r="22950">
      <c r="B22950" s="4"/>
    </row>
    <row r="22951">
      <c r="B22951" s="4"/>
    </row>
    <row r="22952">
      <c r="B22952" s="4"/>
    </row>
    <row r="22953">
      <c r="B22953" s="4"/>
    </row>
    <row r="22954">
      <c r="B22954" s="4"/>
    </row>
    <row r="22955">
      <c r="B22955" s="4"/>
    </row>
    <row r="22956">
      <c r="B22956" s="4"/>
    </row>
    <row r="22957">
      <c r="B22957" s="4"/>
    </row>
    <row r="22958">
      <c r="B22958" s="4"/>
    </row>
    <row r="22959">
      <c r="B22959" s="4"/>
    </row>
    <row r="22960">
      <c r="B22960" s="4"/>
    </row>
    <row r="22961">
      <c r="B22961" s="4"/>
    </row>
    <row r="22962">
      <c r="B22962" s="4"/>
    </row>
    <row r="22963">
      <c r="B22963" s="4"/>
    </row>
    <row r="22964">
      <c r="B22964" s="4"/>
    </row>
    <row r="22965">
      <c r="B22965" s="4"/>
    </row>
    <row r="22966">
      <c r="B22966" s="4"/>
    </row>
    <row r="22967">
      <c r="B22967" s="4"/>
    </row>
    <row r="22968">
      <c r="B22968" s="4"/>
    </row>
    <row r="22969">
      <c r="B22969" s="4"/>
    </row>
    <row r="22970">
      <c r="B22970" s="4"/>
    </row>
    <row r="22971">
      <c r="B22971" s="4"/>
    </row>
    <row r="22972">
      <c r="B22972" s="4"/>
    </row>
    <row r="22973">
      <c r="B22973" s="4"/>
    </row>
    <row r="22974">
      <c r="B22974" s="4"/>
    </row>
    <row r="22975">
      <c r="B22975" s="4"/>
    </row>
    <row r="22976">
      <c r="B22976" s="4"/>
    </row>
    <row r="22977">
      <c r="B22977" s="4"/>
    </row>
    <row r="22978">
      <c r="B22978" s="4"/>
    </row>
    <row r="22979">
      <c r="B22979" s="4"/>
    </row>
    <row r="22980">
      <c r="B22980" s="4"/>
    </row>
    <row r="22981">
      <c r="B22981" s="4"/>
    </row>
    <row r="22982">
      <c r="B22982" s="4"/>
    </row>
    <row r="22983">
      <c r="B22983" s="4"/>
    </row>
    <row r="22984">
      <c r="B22984" s="4"/>
    </row>
    <row r="22985">
      <c r="B22985" s="4"/>
    </row>
    <row r="22986">
      <c r="B22986" s="4"/>
    </row>
    <row r="22987">
      <c r="B22987" s="4"/>
    </row>
    <row r="22988">
      <c r="B22988" s="4"/>
    </row>
    <row r="22989">
      <c r="B22989" s="4"/>
    </row>
    <row r="22990">
      <c r="B22990" s="4"/>
    </row>
    <row r="22991">
      <c r="B22991" s="4"/>
    </row>
    <row r="22992">
      <c r="B22992" s="4"/>
    </row>
    <row r="22993">
      <c r="B22993" s="4"/>
    </row>
    <row r="22994">
      <c r="B22994" s="4"/>
    </row>
    <row r="22995">
      <c r="B22995" s="4"/>
    </row>
    <row r="22996">
      <c r="B22996" s="4"/>
    </row>
    <row r="22997">
      <c r="B22997" s="4"/>
    </row>
    <row r="22998">
      <c r="B22998" s="4"/>
    </row>
    <row r="22999">
      <c r="B22999" s="4"/>
    </row>
    <row r="23000">
      <c r="B23000" s="4"/>
    </row>
    <row r="23001">
      <c r="B23001" s="4"/>
    </row>
    <row r="23002">
      <c r="B23002" s="4"/>
    </row>
    <row r="23003">
      <c r="B23003" s="4"/>
    </row>
    <row r="23004">
      <c r="B23004" s="4"/>
    </row>
    <row r="23005">
      <c r="B23005" s="4"/>
    </row>
    <row r="23006">
      <c r="B23006" s="4"/>
    </row>
    <row r="23007">
      <c r="B23007" s="4"/>
    </row>
    <row r="23008">
      <c r="B23008" s="4"/>
    </row>
    <row r="23009">
      <c r="B23009" s="4"/>
    </row>
    <row r="23010">
      <c r="B23010" s="4"/>
    </row>
    <row r="23011">
      <c r="B23011" s="4"/>
    </row>
    <row r="23012">
      <c r="B23012" s="4"/>
    </row>
    <row r="23013">
      <c r="B23013" s="4"/>
    </row>
    <row r="23014">
      <c r="B23014" s="4"/>
    </row>
    <row r="23015">
      <c r="B23015" s="4"/>
    </row>
    <row r="23016">
      <c r="B23016" s="4"/>
    </row>
    <row r="23017">
      <c r="B23017" s="4"/>
    </row>
    <row r="23018">
      <c r="B23018" s="4"/>
    </row>
    <row r="23019">
      <c r="B23019" s="4"/>
    </row>
    <row r="23020">
      <c r="B23020" s="4"/>
    </row>
    <row r="23021">
      <c r="B23021" s="4"/>
    </row>
    <row r="23022">
      <c r="B23022" s="4"/>
    </row>
    <row r="23023">
      <c r="B23023" s="4"/>
    </row>
    <row r="23024">
      <c r="B23024" s="4"/>
    </row>
    <row r="23025">
      <c r="B23025" s="4"/>
    </row>
    <row r="23026">
      <c r="B23026" s="4"/>
    </row>
    <row r="23027">
      <c r="B23027" s="4"/>
    </row>
    <row r="23028">
      <c r="B23028" s="4"/>
    </row>
    <row r="23029">
      <c r="B23029" s="4"/>
    </row>
    <row r="23030">
      <c r="B23030" s="4"/>
    </row>
    <row r="23031">
      <c r="B23031" s="4"/>
    </row>
    <row r="23032">
      <c r="B23032" s="4"/>
    </row>
    <row r="23033">
      <c r="B23033" s="4"/>
    </row>
    <row r="23034">
      <c r="B23034" s="4"/>
    </row>
    <row r="23035">
      <c r="B23035" s="4"/>
    </row>
    <row r="23036">
      <c r="B23036" s="4"/>
    </row>
    <row r="23037">
      <c r="B23037" s="4"/>
    </row>
    <row r="23038">
      <c r="B23038" s="4"/>
    </row>
    <row r="23039">
      <c r="B23039" s="4"/>
    </row>
    <row r="23040">
      <c r="B23040" s="4"/>
    </row>
    <row r="23041">
      <c r="B23041" s="4"/>
    </row>
    <row r="23042">
      <c r="B23042" s="4"/>
    </row>
    <row r="23043">
      <c r="B23043" s="4"/>
    </row>
    <row r="23044">
      <c r="B23044" s="4"/>
    </row>
    <row r="23045">
      <c r="B23045" s="4"/>
    </row>
    <row r="23046">
      <c r="B23046" s="4"/>
    </row>
    <row r="23047">
      <c r="B23047" s="4"/>
    </row>
    <row r="23048">
      <c r="B23048" s="4"/>
    </row>
    <row r="23049">
      <c r="B23049" s="4"/>
    </row>
    <row r="23050">
      <c r="B23050" s="4"/>
    </row>
    <row r="23051">
      <c r="B23051" s="4"/>
    </row>
    <row r="23052">
      <c r="B23052" s="4"/>
    </row>
    <row r="23053">
      <c r="B23053" s="4"/>
    </row>
    <row r="23054">
      <c r="B23054" s="4"/>
    </row>
    <row r="23055">
      <c r="B23055" s="4"/>
    </row>
    <row r="23056">
      <c r="B23056" s="4"/>
    </row>
    <row r="23057">
      <c r="B23057" s="4"/>
    </row>
    <row r="23058">
      <c r="B23058" s="4"/>
    </row>
    <row r="23059">
      <c r="B23059" s="4"/>
    </row>
    <row r="23060">
      <c r="B23060" s="4"/>
    </row>
    <row r="23061">
      <c r="B23061" s="4"/>
    </row>
    <row r="23062">
      <c r="B23062" s="4"/>
    </row>
    <row r="23063">
      <c r="B23063" s="4"/>
    </row>
    <row r="23064">
      <c r="B23064" s="4"/>
    </row>
    <row r="23065">
      <c r="B23065" s="4"/>
    </row>
    <row r="23066">
      <c r="B23066" s="4"/>
    </row>
    <row r="23067">
      <c r="B23067" s="4"/>
    </row>
    <row r="23068">
      <c r="B23068" s="4"/>
    </row>
    <row r="23069">
      <c r="B23069" s="4"/>
    </row>
    <row r="23070">
      <c r="B23070" s="4"/>
    </row>
    <row r="23071">
      <c r="B23071" s="4"/>
    </row>
    <row r="23072">
      <c r="B23072" s="4"/>
    </row>
    <row r="23073">
      <c r="B23073" s="4"/>
    </row>
    <row r="23074">
      <c r="B23074" s="4"/>
    </row>
    <row r="23075">
      <c r="B23075" s="4"/>
    </row>
    <row r="23076">
      <c r="B23076" s="4"/>
    </row>
    <row r="23077">
      <c r="B23077" s="4"/>
    </row>
    <row r="23078">
      <c r="B23078" s="4"/>
    </row>
    <row r="23079">
      <c r="B23079" s="4"/>
    </row>
    <row r="23080">
      <c r="B23080" s="4"/>
    </row>
    <row r="23081">
      <c r="B23081" s="4"/>
    </row>
    <row r="23082">
      <c r="B23082" s="4"/>
    </row>
    <row r="23083">
      <c r="B23083" s="4"/>
    </row>
    <row r="23084">
      <c r="B23084" s="4"/>
    </row>
    <row r="23085">
      <c r="B23085" s="4"/>
    </row>
    <row r="23086">
      <c r="B23086" s="4"/>
    </row>
    <row r="23087">
      <c r="B23087" s="4"/>
    </row>
    <row r="23088">
      <c r="B23088" s="4"/>
    </row>
    <row r="23089">
      <c r="B23089" s="4"/>
    </row>
    <row r="23090">
      <c r="B23090" s="4"/>
    </row>
    <row r="23091">
      <c r="B23091" s="4"/>
    </row>
    <row r="23092">
      <c r="B23092" s="4"/>
    </row>
    <row r="23093">
      <c r="B23093" s="4"/>
    </row>
    <row r="23094">
      <c r="B23094" s="4"/>
    </row>
    <row r="23095">
      <c r="B23095" s="4"/>
    </row>
    <row r="23096">
      <c r="B23096" s="4"/>
    </row>
    <row r="23097">
      <c r="B23097" s="4"/>
    </row>
    <row r="23098">
      <c r="B23098" s="4"/>
    </row>
    <row r="23099">
      <c r="B23099" s="4"/>
    </row>
    <row r="23100">
      <c r="B23100" s="4"/>
    </row>
    <row r="23101">
      <c r="B23101" s="4"/>
    </row>
    <row r="23102">
      <c r="B23102" s="4"/>
    </row>
    <row r="23103">
      <c r="B23103" s="4"/>
    </row>
    <row r="23104">
      <c r="B23104" s="4"/>
    </row>
    <row r="23105">
      <c r="B23105" s="4"/>
    </row>
    <row r="23106">
      <c r="B23106" s="4"/>
    </row>
    <row r="23107">
      <c r="B23107" s="4"/>
    </row>
    <row r="23108">
      <c r="B23108" s="4"/>
    </row>
    <row r="23109">
      <c r="B23109" s="4"/>
    </row>
    <row r="23110">
      <c r="B23110" s="4"/>
    </row>
    <row r="23111">
      <c r="B23111" s="4"/>
    </row>
    <row r="23112">
      <c r="B23112" s="4"/>
    </row>
    <row r="23113">
      <c r="B23113" s="4"/>
    </row>
    <row r="23114">
      <c r="B23114" s="4"/>
    </row>
    <row r="23115">
      <c r="B23115" s="4"/>
    </row>
    <row r="23116">
      <c r="B23116" s="4"/>
    </row>
    <row r="23117">
      <c r="B23117" s="4"/>
    </row>
    <row r="23118">
      <c r="B23118" s="4"/>
    </row>
    <row r="23119">
      <c r="B23119" s="4"/>
    </row>
    <row r="23120">
      <c r="B23120" s="4"/>
    </row>
    <row r="23121">
      <c r="B23121" s="4"/>
    </row>
    <row r="23122">
      <c r="B23122" s="4"/>
    </row>
    <row r="23123">
      <c r="B23123" s="4"/>
    </row>
    <row r="23124">
      <c r="B23124" s="4"/>
    </row>
    <row r="23125">
      <c r="B23125" s="4"/>
    </row>
    <row r="23126">
      <c r="B23126" s="4"/>
    </row>
    <row r="23127">
      <c r="B23127" s="4"/>
    </row>
    <row r="23128">
      <c r="B23128" s="4"/>
    </row>
    <row r="23129">
      <c r="B23129" s="4"/>
    </row>
    <row r="23130">
      <c r="B23130" s="4"/>
    </row>
    <row r="23131">
      <c r="B23131" s="4"/>
    </row>
    <row r="23132">
      <c r="B23132" s="4"/>
    </row>
    <row r="23133">
      <c r="B23133" s="4"/>
    </row>
    <row r="23134">
      <c r="B23134" s="4"/>
    </row>
    <row r="23135">
      <c r="B23135" s="4"/>
    </row>
    <row r="23136">
      <c r="B23136" s="4"/>
    </row>
    <row r="23137">
      <c r="B23137" s="4"/>
    </row>
    <row r="23138">
      <c r="B23138" s="4"/>
    </row>
    <row r="23139">
      <c r="B23139" s="4"/>
    </row>
    <row r="23140">
      <c r="B23140" s="4"/>
    </row>
    <row r="23141">
      <c r="B23141" s="4"/>
    </row>
    <row r="23142">
      <c r="B23142" s="4"/>
    </row>
    <row r="23143">
      <c r="B23143" s="4"/>
    </row>
    <row r="23144">
      <c r="B23144" s="4"/>
    </row>
    <row r="23145">
      <c r="B23145" s="4"/>
    </row>
    <row r="23146">
      <c r="B23146" s="4"/>
    </row>
    <row r="23147">
      <c r="B23147" s="4"/>
    </row>
    <row r="23148">
      <c r="B23148" s="4"/>
    </row>
    <row r="23149">
      <c r="B23149" s="4"/>
    </row>
    <row r="23150">
      <c r="B23150" s="4"/>
    </row>
    <row r="23151">
      <c r="B23151" s="4"/>
    </row>
    <row r="23152">
      <c r="B23152" s="4"/>
    </row>
    <row r="23153">
      <c r="B23153" s="4"/>
    </row>
    <row r="23154">
      <c r="B23154" s="4"/>
    </row>
    <row r="23155">
      <c r="B23155" s="4"/>
    </row>
    <row r="23156">
      <c r="B23156" s="4"/>
    </row>
    <row r="23157">
      <c r="B23157" s="4"/>
    </row>
    <row r="23158">
      <c r="B23158" s="4"/>
    </row>
    <row r="23159">
      <c r="B23159" s="4"/>
    </row>
    <row r="23160">
      <c r="B23160" s="4"/>
    </row>
    <row r="23161">
      <c r="B23161" s="4"/>
    </row>
    <row r="23162">
      <c r="B23162" s="4"/>
    </row>
    <row r="23163">
      <c r="B23163" s="4"/>
    </row>
    <row r="23164">
      <c r="B23164" s="4"/>
    </row>
    <row r="23165">
      <c r="B23165" s="4"/>
    </row>
    <row r="23166">
      <c r="B23166" s="4"/>
    </row>
    <row r="23167">
      <c r="B23167" s="4"/>
    </row>
    <row r="23168">
      <c r="B23168" s="4"/>
    </row>
    <row r="23169">
      <c r="B23169" s="4"/>
    </row>
    <row r="23170">
      <c r="B23170" s="4"/>
    </row>
    <row r="23171">
      <c r="B23171" s="4"/>
    </row>
    <row r="23172">
      <c r="B23172" s="4"/>
    </row>
    <row r="23173">
      <c r="B23173" s="4"/>
    </row>
    <row r="23174">
      <c r="B23174" s="4"/>
    </row>
    <row r="23175">
      <c r="B23175" s="4"/>
    </row>
    <row r="23176">
      <c r="B23176" s="4"/>
    </row>
    <row r="23177">
      <c r="B23177" s="4"/>
    </row>
    <row r="23178">
      <c r="B23178" s="4"/>
    </row>
    <row r="23179">
      <c r="B23179" s="4"/>
    </row>
    <row r="23180">
      <c r="B23180" s="4"/>
    </row>
    <row r="23181">
      <c r="B23181" s="4"/>
    </row>
    <row r="23182">
      <c r="B23182" s="4"/>
    </row>
    <row r="23183">
      <c r="B23183" s="4"/>
    </row>
    <row r="23184">
      <c r="B23184" s="4"/>
    </row>
    <row r="23185">
      <c r="B23185" s="4"/>
    </row>
    <row r="23186">
      <c r="B23186" s="4"/>
    </row>
    <row r="23187">
      <c r="B23187" s="4"/>
    </row>
    <row r="23188">
      <c r="B23188" s="4"/>
    </row>
    <row r="23189">
      <c r="B23189" s="4"/>
    </row>
    <row r="23190">
      <c r="B23190" s="4"/>
    </row>
    <row r="23191">
      <c r="B23191" s="4"/>
    </row>
    <row r="23192">
      <c r="B23192" s="4"/>
    </row>
    <row r="23193">
      <c r="B23193" s="4"/>
    </row>
    <row r="23194">
      <c r="B23194" s="4"/>
    </row>
    <row r="23195">
      <c r="B23195" s="4"/>
    </row>
    <row r="23196">
      <c r="B23196" s="4"/>
    </row>
    <row r="23197">
      <c r="B23197" s="4"/>
    </row>
    <row r="23198">
      <c r="B23198" s="4"/>
    </row>
    <row r="23199">
      <c r="B23199" s="4"/>
    </row>
    <row r="23200">
      <c r="B23200" s="4"/>
    </row>
    <row r="23201">
      <c r="B23201" s="4"/>
    </row>
    <row r="23202">
      <c r="B23202" s="4"/>
    </row>
    <row r="23203">
      <c r="B23203" s="4"/>
    </row>
    <row r="23204">
      <c r="B23204" s="4"/>
    </row>
    <row r="23205">
      <c r="B23205" s="4"/>
    </row>
    <row r="23206">
      <c r="B23206" s="4"/>
    </row>
    <row r="23207">
      <c r="B23207" s="4"/>
    </row>
    <row r="23208">
      <c r="B23208" s="4"/>
    </row>
    <row r="23209">
      <c r="B23209" s="4"/>
    </row>
    <row r="23210">
      <c r="B23210" s="4"/>
    </row>
    <row r="23211">
      <c r="B23211" s="4"/>
    </row>
    <row r="23212">
      <c r="B23212" s="4"/>
    </row>
    <row r="23213">
      <c r="B23213" s="4"/>
    </row>
    <row r="23214">
      <c r="B23214" s="4"/>
    </row>
    <row r="23215">
      <c r="B23215" s="4"/>
    </row>
    <row r="23216">
      <c r="B23216" s="4"/>
    </row>
    <row r="23217">
      <c r="B23217" s="4"/>
    </row>
    <row r="23218">
      <c r="B23218" s="4"/>
    </row>
    <row r="23219">
      <c r="B23219" s="4"/>
    </row>
    <row r="23220">
      <c r="B23220" s="4"/>
    </row>
    <row r="23221">
      <c r="B23221" s="4"/>
    </row>
    <row r="23222">
      <c r="B23222" s="4"/>
    </row>
    <row r="23223">
      <c r="B23223" s="4"/>
    </row>
    <row r="23224">
      <c r="B23224" s="4"/>
    </row>
    <row r="23225">
      <c r="B23225" s="4"/>
    </row>
    <row r="23226">
      <c r="B23226" s="4"/>
    </row>
    <row r="23227">
      <c r="B23227" s="4"/>
    </row>
    <row r="23228">
      <c r="B23228" s="4"/>
    </row>
    <row r="23229">
      <c r="B23229" s="4"/>
    </row>
    <row r="23230">
      <c r="B23230" s="4"/>
    </row>
    <row r="23231">
      <c r="B23231" s="4"/>
    </row>
    <row r="23232">
      <c r="B23232" s="4"/>
    </row>
    <row r="23233">
      <c r="B23233" s="4"/>
    </row>
    <row r="23234">
      <c r="B23234" s="4"/>
    </row>
    <row r="23235">
      <c r="B23235" s="4"/>
    </row>
    <row r="23236">
      <c r="B23236" s="4"/>
    </row>
    <row r="23237">
      <c r="B23237" s="4"/>
    </row>
    <row r="23238">
      <c r="B23238" s="4"/>
    </row>
    <row r="23239">
      <c r="B23239" s="4"/>
    </row>
    <row r="23240">
      <c r="B23240" s="4"/>
    </row>
    <row r="23241">
      <c r="B23241" s="4"/>
    </row>
    <row r="23242">
      <c r="B23242" s="4"/>
    </row>
    <row r="23243">
      <c r="B23243" s="4"/>
    </row>
    <row r="23244">
      <c r="B23244" s="4"/>
    </row>
    <row r="23245">
      <c r="B23245" s="4"/>
    </row>
    <row r="23246">
      <c r="B23246" s="4"/>
    </row>
    <row r="23247">
      <c r="B23247" s="4"/>
    </row>
    <row r="23248">
      <c r="B23248" s="4"/>
    </row>
    <row r="23249">
      <c r="B23249" s="4"/>
    </row>
    <row r="23250">
      <c r="B23250" s="4"/>
    </row>
    <row r="23251">
      <c r="B23251" s="4"/>
    </row>
    <row r="23252">
      <c r="B23252" s="4"/>
    </row>
    <row r="23253">
      <c r="B23253" s="4"/>
    </row>
    <row r="23254">
      <c r="B23254" s="4"/>
    </row>
    <row r="23255">
      <c r="B23255" s="4"/>
    </row>
    <row r="23256">
      <c r="B23256" s="4"/>
    </row>
    <row r="23257">
      <c r="B23257" s="4"/>
    </row>
    <row r="23258">
      <c r="B23258" s="4"/>
    </row>
    <row r="23259">
      <c r="B23259" s="4"/>
    </row>
    <row r="23260">
      <c r="B23260" s="4"/>
    </row>
    <row r="23261">
      <c r="B23261" s="4"/>
    </row>
    <row r="23262">
      <c r="B23262" s="4"/>
    </row>
    <row r="23263">
      <c r="B23263" s="4"/>
    </row>
    <row r="23264">
      <c r="B23264" s="4"/>
    </row>
    <row r="23265">
      <c r="B23265" s="4"/>
    </row>
    <row r="23266">
      <c r="B23266" s="4"/>
    </row>
    <row r="23267">
      <c r="B23267" s="4"/>
    </row>
    <row r="23268">
      <c r="B23268" s="4"/>
    </row>
    <row r="23269">
      <c r="B23269" s="4"/>
    </row>
    <row r="23270">
      <c r="B23270" s="4"/>
    </row>
    <row r="23271">
      <c r="B23271" s="4"/>
    </row>
    <row r="23272">
      <c r="B23272" s="4"/>
    </row>
    <row r="23273">
      <c r="B23273" s="4"/>
    </row>
    <row r="23274">
      <c r="B23274" s="4"/>
    </row>
    <row r="23275">
      <c r="B23275" s="4"/>
    </row>
    <row r="23276">
      <c r="B23276" s="4"/>
    </row>
    <row r="23277">
      <c r="B23277" s="4"/>
    </row>
    <row r="23278">
      <c r="B23278" s="4"/>
    </row>
    <row r="23279">
      <c r="B23279" s="4"/>
    </row>
    <row r="23280">
      <c r="B23280" s="4"/>
    </row>
    <row r="23281">
      <c r="B23281" s="4"/>
    </row>
    <row r="23282">
      <c r="B23282" s="4"/>
    </row>
    <row r="23283">
      <c r="B23283" s="4"/>
    </row>
    <row r="23284">
      <c r="B23284" s="4"/>
    </row>
    <row r="23285">
      <c r="B23285" s="4"/>
    </row>
    <row r="23286">
      <c r="B23286" s="4"/>
    </row>
    <row r="23287">
      <c r="B23287" s="4"/>
    </row>
    <row r="23288">
      <c r="B23288" s="4"/>
    </row>
    <row r="23289">
      <c r="B23289" s="4"/>
    </row>
    <row r="23290">
      <c r="B23290" s="4"/>
    </row>
    <row r="23291">
      <c r="B23291" s="4"/>
    </row>
    <row r="23292">
      <c r="B23292" s="4"/>
    </row>
    <row r="23293">
      <c r="B23293" s="4"/>
    </row>
    <row r="23294">
      <c r="B23294" s="4"/>
    </row>
    <row r="23295">
      <c r="B23295" s="4"/>
    </row>
    <row r="23296">
      <c r="B23296" s="4"/>
    </row>
    <row r="23297">
      <c r="B23297" s="4"/>
    </row>
    <row r="23298">
      <c r="B23298" s="4"/>
    </row>
    <row r="23299">
      <c r="B23299" s="4"/>
    </row>
    <row r="23300">
      <c r="B23300" s="4"/>
    </row>
    <row r="23301">
      <c r="B23301" s="4"/>
    </row>
    <row r="23302">
      <c r="B23302" s="4"/>
    </row>
    <row r="23303">
      <c r="B23303" s="4"/>
    </row>
    <row r="23304">
      <c r="B23304" s="4"/>
    </row>
    <row r="23305">
      <c r="B23305" s="4"/>
    </row>
    <row r="23306">
      <c r="B23306" s="4"/>
    </row>
    <row r="23307">
      <c r="B23307" s="4"/>
    </row>
    <row r="23308">
      <c r="B23308" s="4"/>
    </row>
    <row r="23309">
      <c r="B23309" s="4"/>
    </row>
    <row r="23310">
      <c r="B23310" s="4"/>
    </row>
    <row r="23311">
      <c r="B23311" s="4"/>
    </row>
    <row r="23312">
      <c r="B23312" s="4"/>
    </row>
    <row r="23313">
      <c r="B23313" s="4"/>
    </row>
    <row r="23314">
      <c r="B23314" s="4"/>
    </row>
    <row r="23315">
      <c r="B23315" s="4"/>
    </row>
    <row r="23316">
      <c r="B23316" s="4"/>
    </row>
    <row r="23317">
      <c r="B23317" s="4"/>
    </row>
    <row r="23318">
      <c r="B23318" s="4"/>
    </row>
    <row r="23319">
      <c r="B23319" s="4"/>
    </row>
    <row r="23320">
      <c r="B23320" s="4"/>
    </row>
    <row r="23321">
      <c r="B23321" s="4"/>
    </row>
    <row r="23322">
      <c r="B23322" s="4"/>
    </row>
    <row r="23323">
      <c r="B23323" s="4"/>
    </row>
    <row r="23324">
      <c r="B23324" s="4"/>
    </row>
    <row r="23325">
      <c r="B23325" s="4"/>
    </row>
    <row r="23326">
      <c r="B23326" s="4"/>
    </row>
    <row r="23327">
      <c r="B23327" s="4"/>
    </row>
    <row r="23328">
      <c r="B23328" s="4"/>
    </row>
    <row r="23329">
      <c r="B23329" s="4"/>
    </row>
    <row r="23330">
      <c r="B23330" s="4"/>
    </row>
    <row r="23331">
      <c r="B23331" s="4"/>
    </row>
    <row r="23332">
      <c r="B23332" s="4"/>
    </row>
    <row r="23333">
      <c r="B23333" s="4"/>
    </row>
    <row r="23334">
      <c r="B23334" s="4"/>
    </row>
    <row r="23335">
      <c r="B23335" s="4"/>
    </row>
    <row r="23336">
      <c r="B23336" s="4"/>
    </row>
    <row r="23337">
      <c r="B23337" s="4"/>
    </row>
    <row r="23338">
      <c r="B23338" s="4"/>
    </row>
    <row r="23339">
      <c r="B23339" s="4"/>
    </row>
    <row r="23340">
      <c r="B23340" s="4"/>
    </row>
    <row r="23341">
      <c r="B23341" s="4"/>
    </row>
    <row r="23342">
      <c r="B23342" s="4"/>
    </row>
    <row r="23343">
      <c r="B23343" s="4"/>
    </row>
    <row r="23344">
      <c r="B23344" s="4"/>
    </row>
    <row r="23345">
      <c r="B23345" s="4"/>
    </row>
    <row r="23346">
      <c r="B23346" s="4"/>
    </row>
    <row r="23347">
      <c r="B23347" s="4"/>
    </row>
    <row r="23348">
      <c r="B23348" s="4"/>
    </row>
    <row r="23349">
      <c r="B23349" s="4"/>
    </row>
    <row r="23350">
      <c r="B23350" s="4"/>
    </row>
    <row r="23351">
      <c r="B23351" s="4"/>
    </row>
    <row r="23352">
      <c r="B23352" s="4"/>
    </row>
    <row r="23353">
      <c r="B23353" s="4"/>
    </row>
    <row r="23354">
      <c r="B23354" s="4"/>
    </row>
    <row r="23355">
      <c r="B23355" s="4"/>
    </row>
    <row r="23356">
      <c r="B23356" s="4"/>
    </row>
    <row r="23357">
      <c r="B23357" s="4"/>
    </row>
    <row r="23358">
      <c r="B23358" s="4"/>
    </row>
    <row r="23359">
      <c r="B23359" s="4"/>
    </row>
    <row r="23360">
      <c r="B23360" s="4"/>
    </row>
    <row r="23361">
      <c r="B23361" s="4"/>
    </row>
    <row r="23362">
      <c r="B23362" s="4"/>
    </row>
    <row r="23363">
      <c r="B23363" s="4"/>
    </row>
    <row r="23364">
      <c r="B23364" s="4"/>
    </row>
    <row r="23365">
      <c r="B23365" s="4"/>
    </row>
    <row r="23366">
      <c r="B23366" s="4"/>
    </row>
    <row r="23367">
      <c r="B23367" s="4"/>
    </row>
    <row r="23368">
      <c r="B23368" s="4"/>
    </row>
    <row r="23369">
      <c r="B23369" s="4"/>
    </row>
    <row r="23370">
      <c r="B23370" s="4"/>
    </row>
    <row r="23371">
      <c r="B23371" s="4"/>
    </row>
    <row r="23372">
      <c r="B23372" s="4"/>
    </row>
    <row r="23373">
      <c r="B23373" s="4"/>
    </row>
    <row r="23374">
      <c r="B23374" s="4"/>
    </row>
    <row r="23375">
      <c r="B23375" s="4"/>
    </row>
    <row r="23376">
      <c r="B23376" s="4"/>
    </row>
    <row r="23377">
      <c r="B23377" s="4"/>
    </row>
    <row r="23378">
      <c r="B23378" s="4"/>
    </row>
    <row r="23379">
      <c r="B23379" s="4"/>
    </row>
    <row r="23380">
      <c r="B23380" s="4"/>
    </row>
    <row r="23381">
      <c r="B23381" s="4"/>
    </row>
    <row r="23382">
      <c r="B23382" s="4"/>
    </row>
    <row r="23383">
      <c r="B23383" s="4"/>
    </row>
    <row r="23384">
      <c r="B23384" s="4"/>
    </row>
    <row r="23385">
      <c r="B23385" s="4"/>
    </row>
    <row r="23386">
      <c r="B23386" s="4"/>
    </row>
    <row r="23387">
      <c r="B23387" s="4"/>
    </row>
    <row r="23388">
      <c r="B23388" s="4"/>
    </row>
    <row r="23389">
      <c r="B23389" s="4"/>
    </row>
    <row r="23390">
      <c r="B23390" s="4"/>
    </row>
    <row r="23391">
      <c r="B23391" s="4"/>
    </row>
    <row r="23392">
      <c r="B23392" s="4"/>
    </row>
    <row r="23393">
      <c r="B23393" s="4"/>
    </row>
    <row r="23394">
      <c r="B23394" s="4"/>
    </row>
    <row r="23395">
      <c r="B23395" s="4"/>
    </row>
    <row r="23396">
      <c r="B23396" s="4"/>
    </row>
    <row r="23397">
      <c r="B23397" s="4"/>
    </row>
    <row r="23398">
      <c r="B23398" s="4"/>
    </row>
    <row r="23399">
      <c r="B23399" s="4"/>
    </row>
    <row r="23400">
      <c r="B23400" s="4"/>
    </row>
    <row r="23401">
      <c r="B23401" s="4"/>
    </row>
    <row r="23402">
      <c r="B23402" s="4"/>
    </row>
    <row r="23403">
      <c r="B23403" s="4"/>
    </row>
    <row r="23404">
      <c r="B23404" s="4"/>
    </row>
    <row r="23405">
      <c r="B23405" s="4"/>
    </row>
    <row r="23406">
      <c r="B23406" s="4"/>
    </row>
    <row r="23407">
      <c r="B23407" s="4"/>
    </row>
    <row r="23408">
      <c r="B23408" s="4"/>
    </row>
    <row r="23409">
      <c r="B23409" s="4"/>
    </row>
    <row r="23410">
      <c r="B23410" s="4"/>
    </row>
    <row r="23411">
      <c r="B23411" s="4"/>
    </row>
    <row r="23412">
      <c r="B23412" s="4"/>
    </row>
    <row r="23413">
      <c r="B23413" s="4"/>
    </row>
    <row r="23414">
      <c r="B23414" s="4"/>
    </row>
    <row r="23415">
      <c r="B23415" s="4"/>
    </row>
    <row r="23416">
      <c r="B23416" s="4"/>
    </row>
    <row r="23417">
      <c r="B23417" s="4"/>
    </row>
    <row r="23418">
      <c r="B23418" s="4"/>
    </row>
    <row r="23419">
      <c r="B23419" s="4"/>
    </row>
    <row r="23420">
      <c r="B23420" s="4"/>
    </row>
    <row r="23421">
      <c r="B23421" s="4"/>
    </row>
    <row r="23422">
      <c r="B23422" s="4"/>
    </row>
    <row r="23423">
      <c r="B23423" s="4"/>
    </row>
    <row r="23424">
      <c r="B23424" s="4"/>
    </row>
    <row r="23425">
      <c r="B23425" s="4"/>
    </row>
    <row r="23426">
      <c r="B23426" s="4"/>
    </row>
    <row r="23427">
      <c r="B23427" s="4"/>
    </row>
    <row r="23428">
      <c r="B23428" s="4"/>
    </row>
    <row r="23429">
      <c r="B23429" s="4"/>
    </row>
    <row r="23430">
      <c r="B23430" s="4"/>
    </row>
    <row r="23431">
      <c r="B23431" s="4"/>
    </row>
    <row r="23432">
      <c r="B23432" s="4"/>
    </row>
    <row r="23433">
      <c r="B23433" s="4"/>
    </row>
    <row r="23434">
      <c r="B23434" s="4"/>
    </row>
    <row r="23435">
      <c r="B23435" s="4"/>
    </row>
    <row r="23436">
      <c r="B23436" s="4"/>
    </row>
    <row r="23437">
      <c r="B23437" s="4"/>
    </row>
    <row r="23438">
      <c r="B23438" s="4"/>
    </row>
    <row r="23439">
      <c r="B23439" s="4"/>
    </row>
    <row r="23440">
      <c r="B23440" s="4"/>
    </row>
    <row r="23441">
      <c r="B23441" s="4"/>
    </row>
    <row r="23442">
      <c r="B23442" s="4"/>
    </row>
    <row r="23443">
      <c r="B23443" s="4"/>
    </row>
    <row r="23444">
      <c r="B23444" s="4"/>
    </row>
    <row r="23445">
      <c r="B23445" s="4"/>
    </row>
    <row r="23446">
      <c r="B23446" s="4"/>
    </row>
    <row r="23447">
      <c r="B23447" s="4"/>
    </row>
    <row r="23448">
      <c r="B23448" s="4"/>
    </row>
    <row r="23449">
      <c r="B23449" s="4"/>
    </row>
    <row r="23450">
      <c r="B23450" s="4"/>
    </row>
    <row r="23451">
      <c r="B23451" s="4"/>
    </row>
    <row r="23452">
      <c r="B23452" s="4"/>
    </row>
    <row r="23453">
      <c r="B23453" s="4"/>
    </row>
    <row r="23454">
      <c r="B23454" s="4"/>
    </row>
    <row r="23455">
      <c r="B23455" s="4"/>
    </row>
    <row r="23456">
      <c r="B23456" s="4"/>
    </row>
    <row r="23457">
      <c r="B23457" s="4"/>
    </row>
    <row r="23458">
      <c r="B23458" s="4"/>
    </row>
    <row r="23459">
      <c r="B23459" s="4"/>
    </row>
    <row r="23460">
      <c r="B23460" s="4"/>
    </row>
    <row r="23461">
      <c r="B23461" s="4"/>
    </row>
    <row r="23462">
      <c r="B23462" s="4"/>
    </row>
    <row r="23463">
      <c r="B23463" s="4"/>
    </row>
    <row r="23464">
      <c r="B23464" s="4"/>
    </row>
    <row r="23465">
      <c r="B23465" s="4"/>
    </row>
    <row r="23466">
      <c r="B23466" s="4"/>
    </row>
    <row r="23467">
      <c r="B23467" s="4"/>
    </row>
    <row r="23468">
      <c r="B23468" s="4"/>
    </row>
    <row r="23469">
      <c r="B23469" s="4"/>
    </row>
    <row r="23470">
      <c r="B23470" s="4"/>
    </row>
    <row r="23471">
      <c r="B23471" s="4"/>
    </row>
    <row r="23472">
      <c r="B23472" s="4"/>
    </row>
    <row r="23473">
      <c r="B23473" s="4"/>
    </row>
    <row r="23474">
      <c r="B23474" s="4"/>
    </row>
    <row r="23475">
      <c r="B23475" s="4"/>
    </row>
    <row r="23476">
      <c r="B23476" s="4"/>
    </row>
    <row r="23477">
      <c r="B23477" s="4"/>
    </row>
    <row r="23478">
      <c r="B23478" s="4"/>
    </row>
    <row r="23479">
      <c r="B23479" s="4"/>
    </row>
    <row r="23480">
      <c r="B23480" s="4"/>
    </row>
    <row r="23481">
      <c r="B23481" s="4"/>
    </row>
    <row r="23482">
      <c r="B23482" s="4"/>
    </row>
    <row r="23483">
      <c r="B23483" s="4"/>
    </row>
    <row r="23484">
      <c r="B23484" s="4"/>
    </row>
    <row r="23485">
      <c r="B23485" s="4"/>
    </row>
    <row r="23486">
      <c r="B23486" s="4"/>
    </row>
    <row r="23487">
      <c r="B23487" s="4"/>
    </row>
    <row r="23488">
      <c r="B23488" s="4"/>
    </row>
    <row r="23489">
      <c r="B23489" s="4"/>
    </row>
    <row r="23490">
      <c r="B23490" s="4"/>
    </row>
    <row r="23491">
      <c r="B23491" s="4"/>
    </row>
    <row r="23492">
      <c r="B23492" s="4"/>
    </row>
    <row r="23493">
      <c r="B23493" s="4"/>
    </row>
    <row r="23494">
      <c r="B23494" s="4"/>
    </row>
    <row r="23495">
      <c r="B23495" s="4"/>
    </row>
    <row r="23496">
      <c r="B23496" s="4"/>
    </row>
    <row r="23497">
      <c r="B23497" s="4"/>
    </row>
    <row r="23498">
      <c r="B23498" s="4"/>
    </row>
    <row r="23499">
      <c r="B23499" s="4"/>
    </row>
    <row r="23500">
      <c r="B23500" s="4"/>
    </row>
    <row r="23501">
      <c r="B23501" s="4"/>
    </row>
    <row r="23502">
      <c r="B23502" s="4"/>
    </row>
    <row r="23503">
      <c r="B23503" s="4"/>
    </row>
    <row r="23504">
      <c r="B23504" s="4"/>
    </row>
    <row r="23505">
      <c r="B23505" s="4"/>
    </row>
    <row r="23506">
      <c r="B23506" s="4"/>
    </row>
    <row r="23507">
      <c r="B23507" s="4"/>
    </row>
    <row r="23508">
      <c r="B23508" s="4"/>
    </row>
    <row r="23509">
      <c r="B23509" s="4"/>
    </row>
    <row r="23510">
      <c r="B23510" s="4"/>
    </row>
    <row r="23511">
      <c r="B23511" s="4"/>
    </row>
    <row r="23512">
      <c r="B23512" s="4"/>
    </row>
    <row r="23513">
      <c r="B23513" s="4"/>
    </row>
    <row r="23514">
      <c r="B23514" s="4"/>
    </row>
    <row r="23515">
      <c r="B23515" s="4"/>
    </row>
    <row r="23516">
      <c r="B23516" s="4"/>
    </row>
    <row r="23517">
      <c r="B23517" s="4"/>
    </row>
    <row r="23518">
      <c r="B23518" s="4"/>
    </row>
    <row r="23519">
      <c r="B23519" s="4"/>
    </row>
    <row r="23520">
      <c r="B23520" s="4"/>
    </row>
    <row r="23521">
      <c r="B23521" s="4"/>
    </row>
    <row r="23522">
      <c r="B23522" s="4"/>
    </row>
    <row r="23523">
      <c r="B23523" s="4"/>
    </row>
    <row r="23524">
      <c r="B23524" s="4"/>
    </row>
    <row r="23525">
      <c r="B23525" s="4"/>
    </row>
    <row r="23526">
      <c r="B23526" s="4"/>
    </row>
    <row r="23527">
      <c r="B23527" s="4"/>
    </row>
    <row r="23528">
      <c r="B23528" s="4"/>
    </row>
    <row r="23529">
      <c r="B23529" s="4"/>
    </row>
    <row r="23530">
      <c r="B23530" s="4"/>
    </row>
    <row r="23531">
      <c r="B23531" s="4"/>
    </row>
    <row r="23532">
      <c r="B23532" s="4"/>
    </row>
    <row r="23533">
      <c r="B23533" s="4"/>
    </row>
    <row r="23534">
      <c r="B23534" s="4"/>
    </row>
    <row r="23535">
      <c r="B23535" s="4"/>
    </row>
    <row r="23536">
      <c r="B23536" s="4"/>
    </row>
    <row r="23537">
      <c r="B23537" s="4"/>
    </row>
    <row r="23538">
      <c r="B23538" s="4"/>
    </row>
    <row r="23539">
      <c r="B23539" s="4"/>
    </row>
    <row r="23540">
      <c r="B23540" s="4"/>
    </row>
    <row r="23541">
      <c r="B23541" s="4"/>
    </row>
    <row r="23542">
      <c r="B23542" s="4"/>
    </row>
    <row r="23543">
      <c r="B23543" s="4"/>
    </row>
    <row r="23544">
      <c r="B23544" s="4"/>
    </row>
    <row r="23545">
      <c r="B23545" s="4"/>
    </row>
    <row r="23546">
      <c r="B23546" s="4"/>
    </row>
    <row r="23547">
      <c r="B23547" s="4"/>
    </row>
    <row r="23548">
      <c r="B23548" s="4"/>
    </row>
    <row r="23549">
      <c r="B23549" s="4"/>
    </row>
    <row r="23550">
      <c r="B23550" s="4"/>
    </row>
    <row r="23551">
      <c r="B23551" s="4"/>
    </row>
    <row r="23552">
      <c r="B23552" s="4"/>
    </row>
    <row r="23553">
      <c r="B23553" s="4"/>
    </row>
    <row r="23554">
      <c r="B23554" s="4"/>
    </row>
    <row r="23555">
      <c r="B23555" s="4"/>
    </row>
    <row r="23556">
      <c r="B23556" s="4"/>
    </row>
    <row r="23557">
      <c r="B23557" s="4"/>
    </row>
    <row r="23558">
      <c r="B23558" s="4"/>
    </row>
    <row r="23559">
      <c r="B23559" s="4"/>
    </row>
    <row r="23560">
      <c r="B23560" s="4"/>
    </row>
    <row r="23561">
      <c r="B23561" s="4"/>
    </row>
    <row r="23562">
      <c r="B23562" s="4"/>
    </row>
    <row r="23563">
      <c r="B23563" s="4"/>
    </row>
    <row r="23564">
      <c r="B23564" s="4"/>
    </row>
    <row r="23565">
      <c r="B23565" s="4"/>
    </row>
    <row r="23566">
      <c r="B23566" s="4"/>
    </row>
    <row r="23567">
      <c r="B23567" s="4"/>
    </row>
    <row r="23568">
      <c r="B23568" s="4"/>
    </row>
    <row r="23569">
      <c r="B23569" s="4"/>
    </row>
    <row r="23570">
      <c r="B23570" s="4"/>
    </row>
    <row r="23571">
      <c r="B23571" s="4"/>
    </row>
    <row r="23572">
      <c r="B23572" s="4"/>
    </row>
    <row r="23573">
      <c r="B23573" s="4"/>
    </row>
    <row r="23574">
      <c r="B23574" s="4"/>
    </row>
    <row r="23575">
      <c r="B23575" s="4"/>
    </row>
    <row r="23576">
      <c r="B23576" s="4"/>
    </row>
    <row r="23577">
      <c r="B23577" s="4"/>
    </row>
    <row r="23578">
      <c r="B23578" s="4"/>
    </row>
    <row r="23579">
      <c r="B23579" s="4"/>
    </row>
    <row r="23580">
      <c r="B23580" s="4"/>
    </row>
    <row r="23581">
      <c r="B23581" s="4"/>
    </row>
    <row r="23582">
      <c r="B23582" s="4"/>
    </row>
    <row r="23583">
      <c r="B23583" s="4"/>
    </row>
    <row r="23584">
      <c r="B23584" s="4"/>
    </row>
    <row r="23585">
      <c r="B23585" s="4"/>
    </row>
    <row r="23586">
      <c r="B23586" s="4"/>
    </row>
    <row r="23587">
      <c r="B23587" s="4"/>
    </row>
    <row r="23588">
      <c r="B23588" s="4"/>
    </row>
    <row r="23589">
      <c r="B23589" s="4"/>
    </row>
    <row r="23590">
      <c r="B23590" s="4"/>
    </row>
    <row r="23591">
      <c r="B23591" s="4"/>
    </row>
    <row r="23592">
      <c r="B23592" s="4"/>
    </row>
    <row r="23593">
      <c r="B23593" s="4"/>
    </row>
    <row r="23594">
      <c r="B23594" s="4"/>
    </row>
    <row r="23595">
      <c r="B23595" s="4"/>
    </row>
    <row r="23596">
      <c r="B23596" s="4"/>
    </row>
    <row r="23597">
      <c r="B23597" s="4"/>
    </row>
    <row r="23598">
      <c r="B23598" s="4"/>
    </row>
    <row r="23599">
      <c r="B23599" s="4"/>
    </row>
    <row r="23600">
      <c r="B23600" s="4"/>
    </row>
    <row r="23601">
      <c r="B23601" s="4"/>
    </row>
    <row r="23602">
      <c r="B23602" s="4"/>
    </row>
    <row r="23603">
      <c r="B23603" s="4"/>
    </row>
    <row r="23604">
      <c r="B23604" s="4"/>
    </row>
    <row r="23605">
      <c r="B23605" s="4"/>
    </row>
    <row r="23606">
      <c r="B23606" s="4"/>
    </row>
    <row r="23607">
      <c r="B23607" s="4"/>
    </row>
    <row r="23608">
      <c r="B23608" s="4"/>
    </row>
    <row r="23609">
      <c r="B23609" s="4"/>
    </row>
    <row r="23610">
      <c r="B23610" s="4"/>
    </row>
    <row r="23611">
      <c r="B23611" s="4"/>
    </row>
    <row r="23612">
      <c r="B23612" s="4"/>
    </row>
    <row r="23613">
      <c r="B23613" s="4"/>
    </row>
    <row r="23614">
      <c r="B23614" s="4"/>
    </row>
    <row r="23615">
      <c r="B23615" s="4"/>
    </row>
    <row r="23616">
      <c r="B23616" s="4"/>
    </row>
    <row r="23617">
      <c r="B23617" s="4"/>
    </row>
    <row r="23618">
      <c r="B23618" s="4"/>
    </row>
    <row r="23619">
      <c r="B23619" s="4"/>
    </row>
    <row r="23620">
      <c r="B23620" s="4"/>
    </row>
    <row r="23621">
      <c r="B23621" s="4"/>
    </row>
    <row r="23622">
      <c r="B23622" s="4"/>
    </row>
    <row r="23623">
      <c r="B23623" s="4"/>
    </row>
    <row r="23624">
      <c r="B23624" s="4"/>
    </row>
    <row r="23625">
      <c r="B23625" s="4"/>
    </row>
    <row r="23626">
      <c r="B23626" s="4"/>
    </row>
    <row r="23627">
      <c r="B23627" s="4"/>
    </row>
    <row r="23628">
      <c r="B23628" s="4"/>
    </row>
    <row r="23629">
      <c r="B23629" s="4"/>
    </row>
    <row r="23630">
      <c r="B23630" s="4"/>
    </row>
    <row r="23631">
      <c r="B23631" s="4"/>
    </row>
    <row r="23632">
      <c r="B23632" s="4"/>
    </row>
    <row r="23633">
      <c r="B23633" s="4"/>
    </row>
    <row r="23634">
      <c r="B23634" s="4"/>
    </row>
    <row r="23635">
      <c r="B23635" s="4"/>
    </row>
    <row r="23636">
      <c r="B23636" s="4"/>
    </row>
    <row r="23637">
      <c r="B23637" s="4"/>
    </row>
    <row r="23638">
      <c r="B23638" s="4"/>
    </row>
    <row r="23639">
      <c r="B23639" s="4"/>
    </row>
    <row r="23640">
      <c r="B23640" s="4"/>
    </row>
    <row r="23641">
      <c r="B23641" s="4"/>
    </row>
    <row r="23642">
      <c r="B23642" s="4"/>
    </row>
    <row r="23643">
      <c r="B23643" s="4"/>
    </row>
    <row r="23644">
      <c r="B23644" s="4"/>
    </row>
    <row r="23645">
      <c r="B23645" s="4"/>
    </row>
    <row r="23646">
      <c r="B23646" s="4"/>
    </row>
    <row r="23647">
      <c r="B23647" s="4"/>
    </row>
    <row r="23648">
      <c r="B23648" s="4"/>
    </row>
    <row r="23649">
      <c r="B23649" s="4"/>
    </row>
    <row r="23650">
      <c r="B23650" s="4"/>
    </row>
    <row r="23651">
      <c r="B23651" s="4"/>
    </row>
    <row r="23652">
      <c r="B23652" s="4"/>
    </row>
    <row r="23653">
      <c r="B23653" s="4"/>
    </row>
    <row r="23654">
      <c r="B23654" s="4"/>
    </row>
    <row r="23655">
      <c r="B23655" s="4"/>
    </row>
    <row r="23656">
      <c r="B23656" s="4"/>
    </row>
    <row r="23657">
      <c r="B23657" s="4"/>
    </row>
    <row r="23658">
      <c r="B23658" s="4"/>
    </row>
    <row r="23659">
      <c r="B23659" s="4"/>
    </row>
    <row r="23660">
      <c r="B23660" s="4"/>
    </row>
    <row r="23661">
      <c r="B23661" s="4"/>
    </row>
    <row r="23662">
      <c r="B23662" s="4"/>
    </row>
    <row r="23663">
      <c r="B23663" s="4"/>
    </row>
    <row r="23664">
      <c r="B23664" s="4"/>
    </row>
    <row r="23665">
      <c r="B23665" s="4"/>
    </row>
    <row r="23666">
      <c r="B23666" s="4"/>
    </row>
    <row r="23667">
      <c r="B23667" s="4"/>
    </row>
    <row r="23668">
      <c r="B23668" s="4"/>
    </row>
    <row r="23669">
      <c r="B23669" s="4"/>
    </row>
    <row r="23670">
      <c r="B23670" s="4"/>
    </row>
    <row r="23671">
      <c r="B23671" s="4"/>
    </row>
    <row r="23672">
      <c r="B23672" s="4"/>
    </row>
    <row r="23673">
      <c r="B23673" s="4"/>
    </row>
    <row r="23674">
      <c r="B23674" s="4"/>
    </row>
    <row r="23675">
      <c r="B23675" s="4"/>
    </row>
    <row r="23676">
      <c r="B23676" s="4"/>
    </row>
    <row r="23677">
      <c r="B23677" s="4"/>
    </row>
    <row r="23678">
      <c r="B23678" s="4"/>
    </row>
    <row r="23679">
      <c r="B23679" s="4"/>
    </row>
    <row r="23680">
      <c r="B23680" s="4"/>
    </row>
    <row r="23681">
      <c r="B23681" s="4"/>
    </row>
    <row r="23682">
      <c r="B23682" s="4"/>
    </row>
    <row r="23683">
      <c r="B23683" s="4"/>
    </row>
    <row r="23684">
      <c r="B23684" s="4"/>
    </row>
    <row r="23685">
      <c r="B23685" s="4"/>
    </row>
    <row r="23686">
      <c r="B23686" s="4"/>
    </row>
    <row r="23687">
      <c r="B23687" s="4"/>
    </row>
    <row r="23688">
      <c r="B23688" s="4"/>
    </row>
    <row r="23689">
      <c r="B23689" s="4"/>
    </row>
    <row r="23690">
      <c r="B23690" s="4"/>
    </row>
    <row r="23691">
      <c r="B23691" s="4"/>
    </row>
    <row r="23692">
      <c r="B23692" s="4"/>
    </row>
    <row r="23693">
      <c r="B23693" s="4"/>
    </row>
    <row r="23694">
      <c r="B23694" s="4"/>
    </row>
    <row r="23695">
      <c r="B23695" s="4"/>
    </row>
    <row r="23696">
      <c r="B23696" s="4"/>
    </row>
    <row r="23697">
      <c r="B23697" s="4"/>
    </row>
    <row r="23698">
      <c r="B23698" s="4"/>
    </row>
    <row r="23699">
      <c r="B23699" s="4"/>
    </row>
    <row r="23700">
      <c r="B23700" s="4"/>
    </row>
    <row r="23701">
      <c r="B23701" s="4"/>
    </row>
    <row r="23702">
      <c r="B23702" s="4"/>
    </row>
    <row r="23703">
      <c r="B23703" s="4"/>
    </row>
    <row r="23704">
      <c r="B23704" s="4"/>
    </row>
    <row r="23705">
      <c r="B23705" s="4"/>
    </row>
    <row r="23706">
      <c r="B23706" s="4"/>
    </row>
    <row r="23707">
      <c r="B23707" s="4"/>
    </row>
    <row r="23708">
      <c r="B23708" s="4"/>
    </row>
    <row r="23709">
      <c r="B23709" s="4"/>
    </row>
    <row r="23710">
      <c r="B23710" s="4"/>
    </row>
    <row r="23711">
      <c r="B23711" s="4"/>
    </row>
    <row r="23712">
      <c r="B23712" s="4"/>
    </row>
    <row r="23713">
      <c r="B23713" s="4"/>
    </row>
    <row r="23714">
      <c r="B23714" s="4"/>
    </row>
    <row r="23715">
      <c r="B23715" s="4"/>
    </row>
    <row r="23716">
      <c r="B23716" s="4"/>
    </row>
    <row r="23717">
      <c r="B23717" s="4"/>
    </row>
    <row r="23718">
      <c r="B23718" s="4"/>
    </row>
    <row r="23719">
      <c r="B23719" s="4"/>
    </row>
    <row r="23720">
      <c r="B23720" s="4"/>
    </row>
    <row r="23721">
      <c r="B23721" s="4"/>
    </row>
    <row r="23722">
      <c r="B23722" s="4"/>
    </row>
    <row r="23723">
      <c r="B23723" s="4"/>
    </row>
    <row r="23724">
      <c r="B23724" s="4"/>
    </row>
    <row r="23725">
      <c r="B23725" s="4"/>
    </row>
    <row r="23726">
      <c r="B23726" s="4"/>
    </row>
    <row r="23727">
      <c r="B23727" s="4"/>
    </row>
    <row r="23728">
      <c r="B23728" s="4"/>
    </row>
    <row r="23729">
      <c r="B23729" s="4"/>
    </row>
    <row r="23730">
      <c r="B23730" s="4"/>
    </row>
    <row r="23731">
      <c r="B23731" s="4"/>
    </row>
    <row r="23732">
      <c r="B23732" s="4"/>
    </row>
    <row r="23733">
      <c r="B23733" s="4"/>
    </row>
    <row r="23734">
      <c r="B23734" s="4"/>
    </row>
    <row r="23735">
      <c r="B23735" s="4"/>
    </row>
    <row r="23736">
      <c r="B23736" s="4"/>
    </row>
    <row r="23737">
      <c r="B23737" s="4"/>
    </row>
    <row r="23738">
      <c r="B23738" s="4"/>
    </row>
    <row r="23739">
      <c r="B23739" s="4"/>
    </row>
    <row r="23740">
      <c r="B23740" s="4"/>
    </row>
    <row r="23741">
      <c r="B23741" s="4"/>
    </row>
    <row r="23742">
      <c r="B23742" s="4"/>
    </row>
    <row r="23743">
      <c r="B23743" s="4"/>
    </row>
    <row r="23744">
      <c r="B23744" s="4"/>
    </row>
    <row r="23745">
      <c r="B23745" s="4"/>
    </row>
    <row r="23746">
      <c r="B23746" s="4"/>
    </row>
    <row r="23747">
      <c r="B23747" s="4"/>
    </row>
    <row r="23748">
      <c r="B23748" s="4"/>
    </row>
    <row r="23749">
      <c r="B23749" s="4"/>
    </row>
    <row r="23750">
      <c r="B23750" s="4"/>
    </row>
    <row r="23751">
      <c r="B23751" s="4"/>
    </row>
    <row r="23752">
      <c r="B23752" s="4"/>
    </row>
    <row r="23753">
      <c r="B23753" s="4"/>
    </row>
    <row r="23754">
      <c r="B23754" s="4"/>
    </row>
    <row r="23755">
      <c r="B23755" s="4"/>
    </row>
    <row r="23756">
      <c r="B23756" s="4"/>
    </row>
    <row r="23757">
      <c r="B23757" s="4"/>
    </row>
    <row r="23758">
      <c r="B23758" s="4"/>
    </row>
    <row r="23759">
      <c r="B23759" s="4"/>
    </row>
    <row r="23760">
      <c r="B23760" s="4"/>
    </row>
    <row r="23761">
      <c r="B23761" s="4"/>
    </row>
    <row r="23762">
      <c r="B23762" s="4"/>
    </row>
    <row r="23763">
      <c r="B23763" s="4"/>
    </row>
    <row r="23764">
      <c r="B23764" s="4"/>
    </row>
    <row r="23765">
      <c r="B23765" s="4"/>
    </row>
    <row r="23766">
      <c r="B23766" s="4"/>
    </row>
    <row r="23767">
      <c r="B23767" s="4"/>
    </row>
    <row r="23768">
      <c r="B23768" s="4"/>
    </row>
    <row r="23769">
      <c r="B23769" s="4"/>
    </row>
    <row r="23770">
      <c r="B23770" s="4"/>
    </row>
    <row r="23771">
      <c r="B23771" s="4"/>
    </row>
    <row r="23772">
      <c r="B23772" s="4"/>
    </row>
    <row r="23773">
      <c r="B23773" s="4"/>
    </row>
    <row r="23774">
      <c r="B23774" s="4"/>
    </row>
    <row r="23775">
      <c r="B23775" s="4"/>
    </row>
    <row r="23776">
      <c r="B23776" s="4"/>
    </row>
    <row r="23777">
      <c r="B23777" s="4"/>
    </row>
    <row r="23778">
      <c r="B23778" s="4"/>
    </row>
    <row r="23779">
      <c r="B23779" s="4"/>
    </row>
    <row r="23780">
      <c r="B23780" s="4"/>
    </row>
    <row r="23781">
      <c r="B23781" s="4"/>
    </row>
    <row r="23782">
      <c r="B23782" s="4"/>
    </row>
    <row r="23783">
      <c r="B23783" s="4"/>
    </row>
    <row r="23784">
      <c r="B23784" s="4"/>
    </row>
    <row r="23785">
      <c r="B23785" s="4"/>
    </row>
    <row r="23786">
      <c r="B23786" s="4"/>
    </row>
    <row r="23787">
      <c r="B23787" s="4"/>
    </row>
    <row r="23788">
      <c r="B23788" s="4"/>
    </row>
    <row r="23789">
      <c r="B23789" s="4"/>
    </row>
    <row r="23790">
      <c r="B23790" s="4"/>
    </row>
    <row r="23791">
      <c r="B23791" s="4"/>
    </row>
    <row r="23792">
      <c r="B23792" s="4"/>
    </row>
    <row r="23793">
      <c r="B23793" s="4"/>
    </row>
    <row r="23794">
      <c r="B23794" s="4"/>
    </row>
    <row r="23795">
      <c r="B23795" s="4"/>
    </row>
    <row r="23796">
      <c r="B23796" s="4"/>
    </row>
    <row r="23797">
      <c r="B23797" s="4"/>
    </row>
    <row r="23798">
      <c r="B23798" s="4"/>
    </row>
    <row r="23799">
      <c r="B23799" s="4"/>
    </row>
    <row r="23800">
      <c r="B23800" s="4"/>
    </row>
    <row r="23801">
      <c r="B23801" s="4"/>
    </row>
    <row r="23802">
      <c r="B23802" s="4"/>
    </row>
    <row r="23803">
      <c r="B23803" s="4"/>
    </row>
    <row r="23804">
      <c r="B23804" s="4"/>
    </row>
    <row r="23805">
      <c r="B23805" s="4"/>
    </row>
    <row r="23806">
      <c r="B23806" s="4"/>
    </row>
    <row r="23807">
      <c r="B23807" s="4"/>
    </row>
    <row r="23808">
      <c r="B23808" s="4"/>
    </row>
    <row r="23809">
      <c r="B23809" s="4"/>
    </row>
    <row r="23810">
      <c r="B23810" s="4"/>
    </row>
    <row r="23811">
      <c r="B23811" s="4"/>
    </row>
    <row r="23812">
      <c r="B23812" s="4"/>
    </row>
    <row r="23813">
      <c r="B23813" s="4"/>
    </row>
    <row r="23814">
      <c r="B23814" s="4"/>
    </row>
    <row r="23815">
      <c r="B23815" s="4"/>
    </row>
    <row r="23816">
      <c r="B23816" s="4"/>
    </row>
    <row r="23817">
      <c r="B23817" s="4"/>
    </row>
    <row r="23818">
      <c r="B23818" s="4"/>
    </row>
    <row r="23819">
      <c r="B23819" s="4"/>
    </row>
    <row r="23820">
      <c r="B23820" s="4"/>
    </row>
    <row r="23821">
      <c r="B23821" s="4"/>
    </row>
    <row r="23822">
      <c r="B23822" s="4"/>
    </row>
    <row r="23823">
      <c r="B23823" s="4"/>
    </row>
    <row r="23824">
      <c r="B23824" s="4"/>
    </row>
    <row r="23825">
      <c r="B23825" s="4"/>
    </row>
    <row r="23826">
      <c r="B23826" s="4"/>
    </row>
    <row r="23827">
      <c r="B23827" s="4"/>
    </row>
    <row r="23828">
      <c r="B23828" s="4"/>
    </row>
    <row r="23829">
      <c r="B23829" s="4"/>
    </row>
    <row r="23830">
      <c r="B23830" s="4"/>
    </row>
    <row r="23831">
      <c r="B23831" s="4"/>
    </row>
    <row r="23832">
      <c r="B23832" s="4"/>
    </row>
    <row r="23833">
      <c r="B23833" s="4"/>
    </row>
    <row r="23834">
      <c r="B23834" s="4"/>
    </row>
    <row r="23835">
      <c r="B23835" s="4"/>
    </row>
    <row r="23836">
      <c r="B23836" s="4"/>
    </row>
    <row r="23837">
      <c r="B23837" s="4"/>
    </row>
    <row r="23838">
      <c r="B23838" s="4"/>
    </row>
    <row r="23839">
      <c r="B23839" s="4"/>
    </row>
    <row r="23840">
      <c r="B23840" s="4"/>
    </row>
    <row r="23841">
      <c r="B23841" s="4"/>
    </row>
    <row r="23842">
      <c r="B23842" s="4"/>
    </row>
    <row r="23843">
      <c r="B23843" s="4"/>
    </row>
    <row r="23844">
      <c r="B23844" s="4"/>
    </row>
    <row r="23845">
      <c r="B23845" s="4"/>
    </row>
    <row r="23846">
      <c r="B23846" s="4"/>
    </row>
    <row r="23847">
      <c r="B23847" s="4"/>
    </row>
    <row r="23848">
      <c r="B23848" s="4"/>
    </row>
    <row r="23849">
      <c r="B23849" s="4"/>
    </row>
    <row r="23850">
      <c r="B23850" s="4"/>
    </row>
    <row r="23851">
      <c r="B23851" s="4"/>
    </row>
    <row r="23852">
      <c r="B23852" s="4"/>
    </row>
    <row r="23853">
      <c r="B23853" s="4"/>
    </row>
    <row r="23854">
      <c r="B23854" s="4"/>
    </row>
    <row r="23855">
      <c r="B23855" s="4"/>
    </row>
    <row r="23856">
      <c r="B23856" s="4"/>
    </row>
    <row r="23857">
      <c r="B23857" s="4"/>
    </row>
    <row r="23858">
      <c r="B23858" s="4"/>
    </row>
    <row r="23859">
      <c r="B23859" s="4"/>
    </row>
    <row r="23860">
      <c r="B23860" s="4"/>
    </row>
    <row r="23861">
      <c r="B23861" s="4"/>
    </row>
    <row r="23862">
      <c r="B23862" s="4"/>
    </row>
    <row r="23863">
      <c r="B23863" s="4"/>
    </row>
    <row r="23864">
      <c r="B23864" s="4"/>
    </row>
    <row r="23865">
      <c r="B23865" s="4"/>
    </row>
    <row r="23866">
      <c r="B23866" s="4"/>
    </row>
    <row r="23867">
      <c r="B23867" s="4"/>
    </row>
    <row r="23868">
      <c r="B23868" s="4"/>
    </row>
    <row r="23869">
      <c r="B23869" s="4"/>
    </row>
    <row r="23870">
      <c r="B23870" s="4"/>
    </row>
    <row r="23871">
      <c r="B23871" s="4"/>
    </row>
    <row r="23872">
      <c r="B23872" s="4"/>
    </row>
    <row r="23873">
      <c r="B23873" s="4"/>
    </row>
    <row r="23874">
      <c r="B23874" s="4"/>
    </row>
    <row r="23875">
      <c r="B23875" s="4"/>
    </row>
    <row r="23876">
      <c r="B23876" s="4"/>
    </row>
    <row r="23877">
      <c r="B23877" s="4"/>
    </row>
    <row r="23878">
      <c r="B23878" s="4"/>
    </row>
    <row r="23879">
      <c r="B23879" s="4"/>
    </row>
    <row r="23880">
      <c r="B23880" s="4"/>
    </row>
    <row r="23881">
      <c r="B23881" s="4"/>
    </row>
    <row r="23882">
      <c r="B23882" s="4"/>
    </row>
    <row r="23883">
      <c r="B23883" s="4"/>
    </row>
    <row r="23884">
      <c r="B23884" s="4"/>
    </row>
    <row r="23885">
      <c r="B23885" s="4"/>
    </row>
    <row r="23886">
      <c r="B23886" s="4"/>
    </row>
    <row r="23887">
      <c r="B23887" s="4"/>
    </row>
    <row r="23888">
      <c r="B23888" s="4"/>
    </row>
    <row r="23889">
      <c r="B23889" s="4"/>
    </row>
    <row r="23890">
      <c r="B23890" s="4"/>
    </row>
    <row r="23891">
      <c r="B23891" s="4"/>
    </row>
    <row r="23892">
      <c r="B23892" s="4"/>
    </row>
    <row r="23893">
      <c r="B23893" s="4"/>
    </row>
    <row r="23894">
      <c r="B23894" s="4"/>
    </row>
    <row r="23895">
      <c r="B23895" s="4"/>
    </row>
    <row r="23896">
      <c r="B23896" s="4"/>
    </row>
    <row r="23897">
      <c r="B23897" s="4"/>
    </row>
    <row r="23898">
      <c r="B23898" s="4"/>
    </row>
    <row r="23899">
      <c r="B23899" s="4"/>
    </row>
    <row r="23900">
      <c r="B23900" s="4"/>
    </row>
    <row r="23901">
      <c r="B23901" s="4"/>
    </row>
    <row r="23902">
      <c r="B23902" s="4"/>
    </row>
    <row r="23903">
      <c r="B23903" s="4"/>
    </row>
    <row r="23904">
      <c r="B23904" s="4"/>
    </row>
    <row r="23905">
      <c r="B23905" s="4"/>
    </row>
    <row r="23906">
      <c r="B23906" s="4"/>
    </row>
    <row r="23907">
      <c r="B23907" s="4"/>
    </row>
    <row r="23908">
      <c r="B23908" s="4"/>
    </row>
    <row r="23909">
      <c r="B23909" s="4"/>
    </row>
    <row r="23910">
      <c r="B23910" s="4"/>
    </row>
    <row r="23911">
      <c r="B23911" s="4"/>
    </row>
    <row r="23912">
      <c r="B23912" s="4"/>
    </row>
    <row r="23913">
      <c r="B23913" s="4"/>
    </row>
    <row r="23914">
      <c r="B23914" s="4"/>
    </row>
    <row r="23915">
      <c r="B23915" s="4"/>
    </row>
    <row r="23916">
      <c r="B23916" s="4"/>
    </row>
    <row r="23917">
      <c r="B23917" s="4"/>
    </row>
    <row r="23918">
      <c r="B23918" s="4"/>
    </row>
    <row r="23919">
      <c r="B23919" s="4"/>
    </row>
    <row r="23920">
      <c r="B23920" s="4"/>
    </row>
    <row r="23921">
      <c r="B23921" s="4"/>
    </row>
    <row r="23922">
      <c r="B23922" s="4"/>
    </row>
    <row r="23923">
      <c r="B23923" s="4"/>
    </row>
    <row r="23924">
      <c r="B23924" s="4"/>
    </row>
    <row r="23925">
      <c r="B23925" s="4"/>
    </row>
    <row r="23926">
      <c r="B23926" s="4"/>
    </row>
    <row r="23927">
      <c r="B23927" s="4"/>
    </row>
    <row r="23928">
      <c r="B23928" s="4"/>
    </row>
    <row r="23929">
      <c r="B23929" s="4"/>
    </row>
    <row r="23930">
      <c r="B23930" s="4"/>
    </row>
    <row r="23931">
      <c r="B23931" s="4"/>
    </row>
    <row r="23932">
      <c r="B23932" s="4"/>
    </row>
    <row r="23933">
      <c r="B23933" s="4"/>
    </row>
    <row r="23934">
      <c r="B23934" s="4"/>
    </row>
    <row r="23935">
      <c r="B23935" s="4"/>
    </row>
    <row r="23936">
      <c r="B23936" s="4"/>
    </row>
    <row r="23937">
      <c r="B23937" s="4"/>
    </row>
    <row r="23938">
      <c r="B23938" s="4"/>
    </row>
    <row r="23939">
      <c r="B23939" s="4"/>
    </row>
    <row r="23940">
      <c r="B23940" s="4"/>
    </row>
    <row r="23941">
      <c r="B23941" s="4"/>
    </row>
    <row r="23942">
      <c r="B23942" s="4"/>
    </row>
    <row r="23943">
      <c r="B23943" s="4"/>
    </row>
    <row r="23944">
      <c r="B23944" s="4"/>
    </row>
    <row r="23945">
      <c r="B23945" s="4"/>
    </row>
    <row r="23946">
      <c r="B23946" s="4"/>
    </row>
    <row r="23947">
      <c r="B23947" s="4"/>
    </row>
    <row r="23948">
      <c r="B23948" s="4"/>
    </row>
    <row r="23949">
      <c r="B23949" s="4"/>
    </row>
    <row r="23950">
      <c r="B23950" s="4"/>
    </row>
    <row r="23951">
      <c r="B23951" s="4"/>
    </row>
    <row r="23952">
      <c r="B23952" s="4"/>
    </row>
    <row r="23953">
      <c r="B23953" s="4"/>
    </row>
    <row r="23954">
      <c r="B23954" s="4"/>
    </row>
    <row r="23955">
      <c r="B23955" s="4"/>
    </row>
    <row r="23956">
      <c r="B23956" s="4"/>
    </row>
    <row r="23957">
      <c r="B23957" s="4"/>
    </row>
    <row r="23958">
      <c r="B23958" s="4"/>
    </row>
    <row r="23959">
      <c r="B23959" s="4"/>
    </row>
    <row r="23960">
      <c r="B23960" s="4"/>
    </row>
    <row r="23961">
      <c r="B23961" s="4"/>
    </row>
    <row r="23962">
      <c r="B23962" s="4"/>
    </row>
    <row r="23963">
      <c r="B23963" s="4"/>
    </row>
    <row r="23964">
      <c r="B23964" s="4"/>
    </row>
    <row r="23965">
      <c r="B23965" s="4"/>
    </row>
    <row r="23966">
      <c r="B23966" s="4"/>
    </row>
    <row r="23967">
      <c r="B23967" s="4"/>
    </row>
    <row r="23968">
      <c r="B23968" s="4"/>
    </row>
    <row r="23969">
      <c r="B23969" s="4"/>
    </row>
    <row r="23970">
      <c r="B23970" s="4"/>
    </row>
    <row r="23971">
      <c r="B23971" s="4"/>
    </row>
    <row r="23972">
      <c r="B23972" s="4"/>
    </row>
    <row r="23973">
      <c r="B23973" s="4"/>
    </row>
    <row r="23974">
      <c r="B23974" s="4"/>
    </row>
    <row r="23975">
      <c r="B23975" s="4"/>
    </row>
    <row r="23976">
      <c r="B23976" s="4"/>
    </row>
    <row r="23977">
      <c r="B23977" s="4"/>
    </row>
    <row r="23978">
      <c r="B23978" s="4"/>
    </row>
    <row r="23979">
      <c r="B23979" s="4"/>
    </row>
    <row r="23980">
      <c r="B23980" s="4"/>
    </row>
    <row r="23981">
      <c r="B23981" s="4"/>
    </row>
    <row r="23982">
      <c r="B23982" s="4"/>
    </row>
    <row r="23983">
      <c r="B23983" s="4"/>
    </row>
    <row r="23984">
      <c r="B23984" s="4"/>
    </row>
    <row r="23985">
      <c r="B23985" s="4"/>
    </row>
    <row r="23986">
      <c r="B23986" s="4"/>
    </row>
    <row r="23987">
      <c r="B23987" s="4"/>
    </row>
    <row r="23988">
      <c r="B23988" s="4"/>
    </row>
    <row r="23989">
      <c r="B23989" s="4"/>
    </row>
    <row r="23990">
      <c r="B23990" s="4"/>
    </row>
    <row r="23991">
      <c r="B23991" s="4"/>
    </row>
    <row r="23992">
      <c r="B23992" s="4"/>
    </row>
    <row r="23993">
      <c r="B23993" s="4"/>
    </row>
    <row r="23994">
      <c r="B23994" s="4"/>
    </row>
    <row r="23995">
      <c r="B23995" s="4"/>
    </row>
    <row r="23996">
      <c r="B23996" s="4"/>
    </row>
    <row r="23997">
      <c r="B23997" s="4"/>
    </row>
    <row r="23998">
      <c r="B23998" s="4"/>
    </row>
    <row r="23999">
      <c r="B23999" s="4"/>
    </row>
    <row r="24000">
      <c r="B24000" s="4"/>
    </row>
    <row r="24001">
      <c r="B24001" s="4"/>
    </row>
    <row r="24002">
      <c r="B24002" s="4"/>
    </row>
    <row r="24003">
      <c r="B24003" s="4"/>
    </row>
    <row r="24004">
      <c r="B24004" s="4"/>
    </row>
    <row r="24005">
      <c r="B24005" s="4"/>
    </row>
    <row r="24006">
      <c r="B24006" s="4"/>
    </row>
    <row r="24007">
      <c r="B24007" s="4"/>
    </row>
    <row r="24008">
      <c r="B24008" s="4"/>
    </row>
    <row r="24009">
      <c r="B24009" s="4"/>
    </row>
    <row r="24010">
      <c r="B24010" s="4"/>
    </row>
    <row r="24011">
      <c r="B24011" s="4"/>
    </row>
    <row r="24012">
      <c r="B24012" s="4"/>
    </row>
    <row r="24013">
      <c r="B24013" s="4"/>
    </row>
    <row r="24014">
      <c r="B24014" s="4"/>
    </row>
    <row r="24015">
      <c r="B24015" s="4"/>
    </row>
    <row r="24016">
      <c r="B24016" s="4"/>
    </row>
    <row r="24017">
      <c r="B24017" s="4"/>
    </row>
    <row r="24018">
      <c r="B24018" s="4"/>
    </row>
    <row r="24019">
      <c r="B24019" s="4"/>
    </row>
    <row r="24020">
      <c r="B24020" s="4"/>
    </row>
    <row r="24021">
      <c r="B24021" s="4"/>
    </row>
    <row r="24022">
      <c r="B24022" s="4"/>
    </row>
    <row r="24023">
      <c r="B24023" s="4"/>
    </row>
    <row r="24024">
      <c r="B24024" s="4"/>
    </row>
    <row r="24025">
      <c r="B24025" s="4"/>
    </row>
    <row r="24026">
      <c r="B24026" s="4"/>
    </row>
    <row r="24027">
      <c r="B24027" s="4"/>
    </row>
    <row r="24028">
      <c r="B24028" s="4"/>
    </row>
    <row r="24029">
      <c r="B24029" s="4"/>
    </row>
    <row r="24030">
      <c r="B24030" s="4"/>
    </row>
    <row r="24031">
      <c r="B24031" s="4"/>
    </row>
    <row r="24032">
      <c r="B24032" s="4"/>
    </row>
    <row r="24033">
      <c r="B24033" s="4"/>
    </row>
    <row r="24034">
      <c r="B24034" s="4"/>
    </row>
    <row r="24035">
      <c r="B24035" s="4"/>
    </row>
    <row r="24036">
      <c r="B24036" s="4"/>
    </row>
    <row r="24037">
      <c r="B24037" s="4"/>
    </row>
    <row r="24038">
      <c r="B24038" s="4"/>
    </row>
    <row r="24039">
      <c r="B24039" s="4"/>
    </row>
    <row r="24040">
      <c r="B24040" s="4"/>
    </row>
    <row r="24041">
      <c r="B24041" s="4"/>
    </row>
    <row r="24042">
      <c r="B24042" s="4"/>
    </row>
    <row r="24043">
      <c r="B24043" s="4"/>
    </row>
    <row r="24044">
      <c r="B24044" s="4"/>
    </row>
    <row r="24045">
      <c r="B24045" s="4"/>
    </row>
    <row r="24046">
      <c r="B24046" s="4"/>
    </row>
    <row r="24047">
      <c r="B24047" s="4"/>
    </row>
    <row r="24048">
      <c r="B24048" s="4"/>
    </row>
    <row r="24049">
      <c r="B24049" s="4"/>
    </row>
    <row r="24050">
      <c r="B24050" s="4"/>
    </row>
    <row r="24051">
      <c r="B24051" s="4"/>
    </row>
    <row r="24052">
      <c r="B24052" s="4"/>
    </row>
    <row r="24053">
      <c r="B24053" s="4"/>
    </row>
    <row r="24054">
      <c r="B24054" s="4"/>
    </row>
    <row r="24055">
      <c r="B24055" s="4"/>
    </row>
    <row r="24056">
      <c r="B24056" s="4"/>
    </row>
    <row r="24057">
      <c r="B24057" s="4"/>
    </row>
    <row r="24058">
      <c r="B24058" s="4"/>
    </row>
    <row r="24059">
      <c r="B24059" s="4"/>
    </row>
    <row r="24060">
      <c r="B24060" s="4"/>
    </row>
    <row r="24061">
      <c r="B24061" s="4"/>
    </row>
    <row r="24062">
      <c r="B24062" s="4"/>
    </row>
    <row r="24063">
      <c r="B24063" s="4"/>
    </row>
    <row r="24064">
      <c r="B24064" s="4"/>
    </row>
    <row r="24065">
      <c r="B24065" s="4"/>
    </row>
    <row r="24066">
      <c r="B24066" s="4"/>
    </row>
    <row r="24067">
      <c r="B24067" s="4"/>
    </row>
    <row r="24068">
      <c r="B24068" s="4"/>
    </row>
    <row r="24069">
      <c r="B24069" s="4"/>
    </row>
    <row r="24070">
      <c r="B24070" s="4"/>
    </row>
    <row r="24071">
      <c r="B24071" s="4"/>
    </row>
    <row r="24072">
      <c r="B24072" s="4"/>
    </row>
    <row r="24073">
      <c r="B24073" s="4"/>
    </row>
    <row r="24074">
      <c r="B24074" s="4"/>
    </row>
    <row r="24075">
      <c r="B24075" s="4"/>
    </row>
    <row r="24076">
      <c r="B24076" s="4"/>
    </row>
    <row r="24077">
      <c r="B24077" s="4"/>
    </row>
    <row r="24078">
      <c r="B24078" s="4"/>
    </row>
    <row r="24079">
      <c r="B24079" s="4"/>
    </row>
    <row r="24080">
      <c r="B24080" s="4"/>
    </row>
    <row r="24081">
      <c r="B24081" s="4"/>
    </row>
    <row r="24082">
      <c r="B24082" s="4"/>
    </row>
    <row r="24083">
      <c r="B24083" s="4"/>
    </row>
    <row r="24084">
      <c r="B24084" s="4"/>
    </row>
    <row r="24085">
      <c r="B24085" s="4"/>
    </row>
    <row r="24086">
      <c r="B24086" s="4"/>
    </row>
    <row r="24087">
      <c r="B24087" s="4"/>
    </row>
    <row r="24088">
      <c r="B24088" s="4"/>
    </row>
    <row r="24089">
      <c r="B24089" s="4"/>
    </row>
    <row r="24090">
      <c r="B24090" s="4"/>
    </row>
    <row r="24091">
      <c r="B24091" s="4"/>
    </row>
    <row r="24092">
      <c r="B24092" s="4"/>
    </row>
    <row r="24093">
      <c r="B24093" s="4"/>
    </row>
    <row r="24094">
      <c r="B24094" s="4"/>
    </row>
    <row r="24095">
      <c r="B24095" s="4"/>
    </row>
    <row r="24096">
      <c r="B24096" s="4"/>
    </row>
    <row r="24097">
      <c r="B24097" s="4"/>
    </row>
    <row r="24098">
      <c r="B24098" s="4"/>
    </row>
    <row r="24099">
      <c r="B24099" s="4"/>
    </row>
    <row r="24100">
      <c r="B24100" s="4"/>
    </row>
    <row r="24101">
      <c r="B24101" s="4"/>
    </row>
    <row r="24102">
      <c r="B24102" s="4"/>
    </row>
    <row r="24103">
      <c r="B24103" s="4"/>
    </row>
    <row r="24104">
      <c r="B24104" s="4"/>
    </row>
    <row r="24105">
      <c r="B24105" s="4"/>
    </row>
    <row r="24106">
      <c r="B24106" s="4"/>
    </row>
    <row r="24107">
      <c r="B24107" s="4"/>
    </row>
    <row r="24108">
      <c r="B24108" s="4"/>
    </row>
    <row r="24109">
      <c r="B24109" s="4"/>
    </row>
    <row r="24110">
      <c r="B24110" s="4"/>
    </row>
    <row r="24111">
      <c r="B24111" s="4"/>
    </row>
    <row r="24112">
      <c r="B24112" s="4"/>
    </row>
    <row r="24113">
      <c r="B24113" s="4"/>
    </row>
    <row r="24114">
      <c r="B24114" s="4"/>
    </row>
    <row r="24115">
      <c r="B24115" s="4"/>
    </row>
    <row r="24116">
      <c r="B24116" s="4"/>
    </row>
    <row r="24117">
      <c r="B24117" s="4"/>
    </row>
    <row r="24118">
      <c r="B24118" s="4"/>
    </row>
    <row r="24119">
      <c r="B24119" s="4"/>
    </row>
    <row r="24120">
      <c r="B24120" s="4"/>
    </row>
    <row r="24121">
      <c r="B24121" s="4"/>
    </row>
    <row r="24122">
      <c r="B24122" s="4"/>
    </row>
    <row r="24123">
      <c r="B24123" s="4"/>
    </row>
    <row r="24124">
      <c r="B24124" s="4"/>
    </row>
    <row r="24125">
      <c r="B24125" s="4"/>
    </row>
    <row r="24126">
      <c r="B24126" s="4"/>
    </row>
    <row r="24127">
      <c r="B24127" s="4"/>
    </row>
    <row r="24128">
      <c r="B24128" s="4"/>
    </row>
    <row r="24129">
      <c r="B24129" s="4"/>
    </row>
    <row r="24130">
      <c r="B24130" s="4"/>
    </row>
    <row r="24131">
      <c r="B24131" s="4"/>
    </row>
    <row r="24132">
      <c r="B24132" s="4"/>
    </row>
    <row r="24133">
      <c r="B24133" s="4"/>
    </row>
    <row r="24134">
      <c r="B24134" s="4"/>
    </row>
    <row r="24135">
      <c r="B24135" s="4"/>
    </row>
    <row r="24136">
      <c r="B24136" s="4"/>
    </row>
    <row r="24137">
      <c r="B24137" s="4"/>
    </row>
    <row r="24138">
      <c r="B24138" s="4"/>
    </row>
    <row r="24139">
      <c r="B24139" s="4"/>
    </row>
    <row r="24140">
      <c r="B24140" s="4"/>
    </row>
    <row r="24141">
      <c r="B24141" s="4"/>
    </row>
    <row r="24142">
      <c r="B24142" s="4"/>
    </row>
    <row r="24143">
      <c r="B24143" s="4"/>
    </row>
    <row r="24144">
      <c r="B24144" s="4"/>
    </row>
    <row r="24145">
      <c r="B24145" s="4"/>
    </row>
    <row r="24146">
      <c r="B24146" s="4"/>
    </row>
    <row r="24147">
      <c r="B24147" s="4"/>
    </row>
    <row r="24148">
      <c r="B24148" s="4"/>
    </row>
    <row r="24149">
      <c r="B24149" s="4"/>
    </row>
    <row r="24150">
      <c r="B24150" s="4"/>
    </row>
    <row r="24151">
      <c r="B24151" s="4"/>
    </row>
    <row r="24152">
      <c r="B24152" s="4"/>
    </row>
    <row r="24153">
      <c r="B24153" s="4"/>
    </row>
    <row r="24154">
      <c r="B24154" s="4"/>
    </row>
    <row r="24155">
      <c r="B24155" s="4"/>
    </row>
    <row r="24156">
      <c r="B24156" s="4"/>
    </row>
    <row r="24157">
      <c r="B24157" s="4"/>
    </row>
    <row r="24158">
      <c r="B24158" s="4"/>
    </row>
    <row r="24159">
      <c r="B24159" s="4"/>
    </row>
    <row r="24160">
      <c r="B24160" s="4"/>
    </row>
    <row r="24161">
      <c r="B24161" s="4"/>
    </row>
    <row r="24162">
      <c r="B24162" s="4"/>
    </row>
    <row r="24163">
      <c r="B24163" s="4"/>
    </row>
    <row r="24164">
      <c r="B24164" s="4"/>
    </row>
    <row r="24165">
      <c r="B24165" s="4"/>
    </row>
    <row r="24166">
      <c r="B24166" s="4"/>
    </row>
    <row r="24167">
      <c r="B24167" s="4"/>
    </row>
    <row r="24168">
      <c r="B24168" s="4"/>
    </row>
    <row r="24169">
      <c r="B24169" s="4"/>
    </row>
    <row r="24170">
      <c r="B24170" s="4"/>
    </row>
    <row r="24171">
      <c r="B24171" s="4"/>
    </row>
    <row r="24172">
      <c r="B24172" s="4"/>
    </row>
    <row r="24173">
      <c r="B24173" s="4"/>
    </row>
    <row r="24174">
      <c r="B24174" s="4"/>
    </row>
    <row r="24175">
      <c r="B24175" s="4"/>
    </row>
    <row r="24176">
      <c r="B24176" s="4"/>
    </row>
    <row r="24177">
      <c r="B24177" s="4"/>
    </row>
    <row r="24178">
      <c r="B24178" s="4"/>
    </row>
    <row r="24179">
      <c r="B24179" s="4"/>
    </row>
    <row r="24180">
      <c r="B24180" s="4"/>
    </row>
    <row r="24181">
      <c r="B24181" s="4"/>
    </row>
    <row r="24182">
      <c r="B24182" s="4"/>
    </row>
    <row r="24183">
      <c r="B24183" s="4"/>
    </row>
    <row r="24184">
      <c r="B24184" s="4"/>
    </row>
    <row r="24185">
      <c r="B24185" s="4"/>
    </row>
    <row r="24186">
      <c r="B24186" s="4"/>
    </row>
    <row r="24187">
      <c r="B24187" s="4"/>
    </row>
    <row r="24188">
      <c r="B24188" s="4"/>
    </row>
    <row r="24189">
      <c r="B24189" s="4"/>
    </row>
    <row r="24190">
      <c r="B24190" s="4"/>
    </row>
    <row r="24191">
      <c r="B24191" s="4"/>
    </row>
    <row r="24192">
      <c r="B24192" s="4"/>
    </row>
    <row r="24193">
      <c r="B24193" s="4"/>
    </row>
    <row r="24194">
      <c r="B24194" s="4"/>
    </row>
    <row r="24195">
      <c r="B24195" s="4"/>
    </row>
    <row r="24196">
      <c r="B24196" s="4"/>
    </row>
    <row r="24197">
      <c r="B24197" s="4"/>
    </row>
    <row r="24198">
      <c r="B24198" s="4"/>
    </row>
    <row r="24199">
      <c r="B24199" s="4"/>
    </row>
    <row r="24200">
      <c r="B24200" s="4"/>
    </row>
    <row r="24201">
      <c r="B24201" s="4"/>
    </row>
    <row r="24202">
      <c r="B24202" s="4"/>
    </row>
    <row r="24203">
      <c r="B24203" s="4"/>
    </row>
    <row r="24204">
      <c r="B24204" s="4"/>
    </row>
    <row r="24205">
      <c r="B24205" s="4"/>
    </row>
    <row r="24206">
      <c r="B24206" s="4"/>
    </row>
    <row r="24207">
      <c r="B24207" s="4"/>
    </row>
    <row r="24208">
      <c r="B24208" s="4"/>
    </row>
    <row r="24209">
      <c r="B24209" s="4"/>
    </row>
    <row r="24210">
      <c r="B24210" s="4"/>
    </row>
    <row r="24211">
      <c r="B24211" s="4"/>
    </row>
    <row r="24212">
      <c r="B24212" s="4"/>
    </row>
    <row r="24213">
      <c r="B24213" s="4"/>
    </row>
    <row r="24214">
      <c r="B24214" s="4"/>
    </row>
    <row r="24215">
      <c r="B24215" s="4"/>
    </row>
    <row r="24216">
      <c r="B24216" s="4"/>
    </row>
    <row r="24217">
      <c r="B24217" s="4"/>
    </row>
    <row r="24218">
      <c r="B24218" s="4"/>
    </row>
    <row r="24219">
      <c r="B24219" s="4"/>
    </row>
    <row r="24220">
      <c r="B24220" s="4"/>
    </row>
    <row r="24221">
      <c r="B24221" s="4"/>
    </row>
    <row r="24222">
      <c r="B24222" s="4"/>
    </row>
    <row r="24223">
      <c r="B24223" s="4"/>
    </row>
    <row r="24224">
      <c r="B24224" s="4"/>
    </row>
    <row r="24225">
      <c r="B24225" s="4"/>
    </row>
    <row r="24226">
      <c r="B24226" s="4"/>
    </row>
    <row r="24227">
      <c r="B24227" s="4"/>
    </row>
    <row r="24228">
      <c r="B24228" s="4"/>
    </row>
    <row r="24229">
      <c r="B24229" s="4"/>
    </row>
    <row r="24230">
      <c r="B24230" s="4"/>
    </row>
    <row r="24231">
      <c r="B24231" s="4"/>
    </row>
    <row r="24232">
      <c r="B24232" s="4"/>
    </row>
    <row r="24233">
      <c r="B24233" s="4"/>
    </row>
    <row r="24234">
      <c r="B24234" s="4"/>
    </row>
    <row r="24235">
      <c r="B24235" s="4"/>
    </row>
    <row r="24236">
      <c r="B24236" s="4"/>
    </row>
    <row r="24237">
      <c r="B24237" s="4"/>
    </row>
    <row r="24238">
      <c r="B24238" s="4"/>
    </row>
    <row r="24239">
      <c r="B24239" s="4"/>
    </row>
    <row r="24240">
      <c r="B24240" s="4"/>
    </row>
    <row r="24241">
      <c r="B24241" s="4"/>
    </row>
    <row r="24242">
      <c r="B24242" s="4"/>
    </row>
    <row r="24243">
      <c r="B24243" s="4"/>
    </row>
    <row r="24244">
      <c r="B24244" s="4"/>
    </row>
    <row r="24245">
      <c r="B24245" s="4"/>
    </row>
    <row r="24246">
      <c r="B24246" s="4"/>
    </row>
    <row r="24247">
      <c r="B24247" s="4"/>
    </row>
    <row r="24248">
      <c r="B24248" s="4"/>
    </row>
    <row r="24249">
      <c r="B24249" s="4"/>
    </row>
    <row r="24250">
      <c r="B24250" s="4"/>
    </row>
    <row r="24251">
      <c r="B24251" s="4"/>
    </row>
    <row r="24252">
      <c r="B24252" s="4"/>
    </row>
    <row r="24253">
      <c r="B24253" s="4"/>
    </row>
    <row r="24254">
      <c r="B24254" s="4"/>
    </row>
    <row r="24255">
      <c r="B24255" s="4"/>
    </row>
    <row r="24256">
      <c r="B24256" s="4"/>
    </row>
    <row r="24257">
      <c r="B24257" s="4"/>
    </row>
    <row r="24258">
      <c r="B24258" s="4"/>
    </row>
    <row r="24259">
      <c r="B24259" s="4"/>
    </row>
    <row r="24260">
      <c r="B24260" s="4"/>
    </row>
    <row r="24261">
      <c r="B24261" s="4"/>
    </row>
    <row r="24262">
      <c r="B24262" s="4"/>
    </row>
    <row r="24263">
      <c r="B24263" s="4"/>
    </row>
    <row r="24264">
      <c r="B24264" s="4"/>
    </row>
    <row r="24265">
      <c r="B24265" s="4"/>
    </row>
    <row r="24266">
      <c r="B24266" s="4"/>
    </row>
    <row r="24267">
      <c r="B24267" s="4"/>
    </row>
    <row r="24268">
      <c r="B24268" s="4"/>
    </row>
    <row r="24269">
      <c r="B24269" s="4"/>
    </row>
    <row r="24270">
      <c r="B24270" s="4"/>
    </row>
    <row r="24271">
      <c r="B24271" s="4"/>
    </row>
    <row r="24272">
      <c r="B24272" s="4"/>
    </row>
    <row r="24273">
      <c r="B24273" s="4"/>
    </row>
    <row r="24274">
      <c r="B24274" s="4"/>
    </row>
    <row r="24275">
      <c r="B24275" s="4"/>
    </row>
    <row r="24276">
      <c r="B24276" s="4"/>
    </row>
    <row r="24277">
      <c r="B24277" s="4"/>
    </row>
    <row r="24278">
      <c r="B24278" s="4"/>
    </row>
    <row r="24279">
      <c r="B24279" s="4"/>
    </row>
    <row r="24280">
      <c r="B24280" s="4"/>
    </row>
    <row r="24281">
      <c r="B24281" s="4"/>
    </row>
    <row r="24282">
      <c r="B24282" s="4"/>
    </row>
    <row r="24283">
      <c r="B24283" s="4"/>
    </row>
    <row r="24284">
      <c r="B24284" s="4"/>
    </row>
    <row r="24285">
      <c r="B24285" s="4"/>
    </row>
    <row r="24286">
      <c r="B24286" s="4"/>
    </row>
    <row r="24287">
      <c r="B24287" s="4"/>
    </row>
    <row r="24288">
      <c r="B24288" s="4"/>
    </row>
    <row r="24289">
      <c r="B24289" s="4"/>
    </row>
    <row r="24290">
      <c r="B24290" s="4"/>
    </row>
    <row r="24291">
      <c r="B24291" s="4"/>
    </row>
    <row r="24292">
      <c r="B24292" s="4"/>
    </row>
    <row r="24293">
      <c r="B24293" s="4"/>
    </row>
    <row r="24294">
      <c r="B24294" s="4"/>
    </row>
    <row r="24295">
      <c r="B24295" s="4"/>
    </row>
    <row r="24296">
      <c r="B24296" s="4"/>
    </row>
    <row r="24297">
      <c r="B24297" s="4"/>
    </row>
    <row r="24298">
      <c r="B24298" s="4"/>
    </row>
    <row r="24299">
      <c r="B24299" s="4"/>
    </row>
    <row r="24300">
      <c r="B24300" s="4"/>
    </row>
    <row r="24301">
      <c r="B24301" s="4"/>
    </row>
    <row r="24302">
      <c r="B24302" s="4"/>
    </row>
    <row r="24303">
      <c r="B24303" s="4"/>
    </row>
    <row r="24304">
      <c r="B24304" s="4"/>
    </row>
    <row r="24305">
      <c r="B24305" s="4"/>
    </row>
    <row r="24306">
      <c r="B24306" s="4"/>
    </row>
    <row r="24307">
      <c r="B24307" s="4"/>
    </row>
    <row r="24308">
      <c r="B24308" s="4"/>
    </row>
    <row r="24309">
      <c r="B24309" s="4"/>
    </row>
    <row r="24310">
      <c r="B24310" s="4"/>
    </row>
    <row r="24311">
      <c r="B24311" s="4"/>
    </row>
    <row r="24312">
      <c r="B24312" s="4"/>
    </row>
    <row r="24313">
      <c r="B24313" s="4"/>
    </row>
    <row r="24314">
      <c r="B24314" s="4"/>
    </row>
    <row r="24315">
      <c r="B24315" s="4"/>
    </row>
    <row r="24316">
      <c r="B24316" s="4"/>
    </row>
    <row r="24317">
      <c r="B24317" s="4"/>
    </row>
    <row r="24318">
      <c r="B24318" s="4"/>
    </row>
    <row r="24319">
      <c r="B24319" s="4"/>
    </row>
    <row r="24320">
      <c r="B24320" s="4"/>
    </row>
    <row r="24321">
      <c r="B24321" s="4"/>
    </row>
    <row r="24322">
      <c r="B24322" s="4"/>
    </row>
    <row r="24323">
      <c r="B24323" s="4"/>
    </row>
    <row r="24324">
      <c r="B24324" s="4"/>
    </row>
    <row r="24325">
      <c r="B24325" s="4"/>
    </row>
    <row r="24326">
      <c r="B24326" s="4"/>
    </row>
    <row r="24327">
      <c r="B24327" s="4"/>
    </row>
    <row r="24328">
      <c r="B24328" s="4"/>
    </row>
    <row r="24329">
      <c r="B24329" s="4"/>
    </row>
    <row r="24330">
      <c r="B24330" s="4"/>
    </row>
    <row r="24331">
      <c r="B24331" s="4"/>
    </row>
    <row r="24332">
      <c r="B24332" s="4"/>
    </row>
    <row r="24333">
      <c r="B24333" s="4"/>
    </row>
    <row r="24334">
      <c r="B24334" s="4"/>
    </row>
    <row r="24335">
      <c r="B24335" s="4"/>
    </row>
    <row r="24336">
      <c r="B24336" s="4"/>
    </row>
    <row r="24337">
      <c r="B24337" s="4"/>
    </row>
    <row r="24338">
      <c r="B24338" s="4"/>
    </row>
    <row r="24339">
      <c r="B24339" s="4"/>
    </row>
    <row r="24340">
      <c r="B24340" s="4"/>
    </row>
    <row r="24341">
      <c r="B24341" s="4"/>
    </row>
    <row r="24342">
      <c r="B24342" s="4"/>
    </row>
    <row r="24343">
      <c r="B24343" s="4"/>
    </row>
    <row r="24344">
      <c r="B24344" s="4"/>
    </row>
    <row r="24345">
      <c r="B24345" s="4"/>
    </row>
    <row r="24346">
      <c r="B24346" s="4"/>
    </row>
    <row r="24347">
      <c r="B24347" s="4"/>
    </row>
    <row r="24348">
      <c r="B24348" s="4"/>
    </row>
    <row r="24349">
      <c r="B24349" s="4"/>
    </row>
    <row r="24350">
      <c r="B24350" s="4"/>
    </row>
    <row r="24351">
      <c r="B24351" s="4"/>
    </row>
    <row r="24352">
      <c r="B24352" s="4"/>
    </row>
    <row r="24353">
      <c r="B24353" s="4"/>
    </row>
    <row r="24354">
      <c r="B24354" s="4"/>
    </row>
    <row r="24355">
      <c r="B24355" s="4"/>
    </row>
    <row r="24356">
      <c r="B24356" s="4"/>
    </row>
    <row r="24357">
      <c r="B24357" s="4"/>
    </row>
    <row r="24358">
      <c r="B24358" s="4"/>
    </row>
    <row r="24359">
      <c r="B24359" s="4"/>
    </row>
    <row r="24360">
      <c r="B24360" s="4"/>
    </row>
    <row r="24361">
      <c r="B24361" s="4"/>
    </row>
    <row r="24362">
      <c r="B24362" s="4"/>
    </row>
    <row r="24363">
      <c r="B24363" s="4"/>
    </row>
    <row r="24364">
      <c r="B24364" s="4"/>
    </row>
    <row r="24365">
      <c r="B24365" s="4"/>
    </row>
    <row r="24366">
      <c r="B24366" s="4"/>
    </row>
    <row r="24367">
      <c r="B24367" s="4"/>
    </row>
    <row r="24368">
      <c r="B24368" s="4"/>
    </row>
    <row r="24369">
      <c r="B24369" s="4"/>
    </row>
    <row r="24370">
      <c r="B24370" s="4"/>
    </row>
    <row r="24371">
      <c r="B24371" s="4"/>
    </row>
    <row r="24372">
      <c r="B24372" s="4"/>
    </row>
    <row r="24373">
      <c r="B24373" s="4"/>
    </row>
    <row r="24374">
      <c r="B24374" s="4"/>
    </row>
    <row r="24375">
      <c r="B24375" s="4"/>
    </row>
    <row r="24376">
      <c r="B24376" s="4"/>
    </row>
    <row r="24377">
      <c r="B24377" s="4"/>
    </row>
    <row r="24378">
      <c r="B24378" s="4"/>
    </row>
    <row r="24379">
      <c r="B24379" s="4"/>
    </row>
    <row r="24380">
      <c r="B24380" s="4"/>
    </row>
    <row r="24381">
      <c r="B24381" s="4"/>
    </row>
    <row r="24382">
      <c r="B24382" s="4"/>
    </row>
    <row r="24383">
      <c r="B24383" s="4"/>
    </row>
    <row r="24384">
      <c r="B24384" s="4"/>
    </row>
    <row r="24385">
      <c r="B24385" s="4"/>
    </row>
    <row r="24386">
      <c r="B24386" s="4"/>
    </row>
    <row r="24387">
      <c r="B24387" s="4"/>
    </row>
    <row r="24388">
      <c r="B24388" s="4"/>
    </row>
    <row r="24389">
      <c r="B24389" s="4"/>
    </row>
    <row r="24390">
      <c r="B24390" s="4"/>
    </row>
    <row r="24391">
      <c r="B24391" s="4"/>
    </row>
    <row r="24392">
      <c r="B24392" s="4"/>
    </row>
    <row r="24393">
      <c r="B24393" s="4"/>
    </row>
    <row r="24394">
      <c r="B24394" s="4"/>
    </row>
    <row r="24395">
      <c r="B24395" s="4"/>
    </row>
    <row r="24396">
      <c r="B24396" s="4"/>
    </row>
    <row r="24397">
      <c r="B24397" s="4"/>
    </row>
    <row r="24398">
      <c r="B24398" s="4"/>
    </row>
    <row r="24399">
      <c r="B24399" s="4"/>
    </row>
    <row r="24400">
      <c r="B24400" s="4"/>
    </row>
    <row r="24401">
      <c r="B24401" s="4"/>
    </row>
    <row r="24402">
      <c r="B24402" s="4"/>
    </row>
    <row r="24403">
      <c r="B24403" s="4"/>
    </row>
    <row r="24404">
      <c r="B24404" s="4"/>
    </row>
    <row r="24405">
      <c r="B24405" s="4"/>
    </row>
    <row r="24406">
      <c r="B24406" s="4"/>
    </row>
    <row r="24407">
      <c r="B24407" s="4"/>
    </row>
    <row r="24408">
      <c r="B24408" s="4"/>
    </row>
    <row r="24409">
      <c r="B24409" s="4"/>
    </row>
    <row r="24410">
      <c r="B24410" s="4"/>
    </row>
    <row r="24411">
      <c r="B24411" s="4"/>
    </row>
    <row r="24412">
      <c r="B24412" s="4"/>
    </row>
    <row r="24413">
      <c r="B24413" s="4"/>
    </row>
    <row r="24414">
      <c r="B24414" s="4"/>
    </row>
    <row r="24415">
      <c r="B24415" s="4"/>
    </row>
    <row r="24416">
      <c r="B24416" s="4"/>
    </row>
    <row r="24417">
      <c r="B24417" s="4"/>
    </row>
    <row r="24418">
      <c r="B24418" s="4"/>
    </row>
    <row r="24419">
      <c r="B24419" s="4"/>
    </row>
    <row r="24420">
      <c r="B24420" s="4"/>
    </row>
    <row r="24421">
      <c r="B24421" s="4"/>
    </row>
    <row r="24422">
      <c r="B24422" s="4"/>
    </row>
    <row r="24423">
      <c r="B24423" s="4"/>
    </row>
    <row r="24424">
      <c r="B24424" s="4"/>
    </row>
    <row r="24425">
      <c r="B24425" s="4"/>
    </row>
    <row r="24426">
      <c r="B24426" s="4"/>
    </row>
    <row r="24427">
      <c r="B24427" s="4"/>
    </row>
    <row r="24428">
      <c r="B24428" s="4"/>
    </row>
    <row r="24429">
      <c r="B24429" s="4"/>
    </row>
    <row r="24430">
      <c r="B24430" s="4"/>
    </row>
    <row r="24431">
      <c r="B24431" s="4"/>
    </row>
    <row r="24432">
      <c r="B24432" s="4"/>
    </row>
    <row r="24433">
      <c r="B24433" s="4"/>
    </row>
    <row r="24434">
      <c r="B24434" s="4"/>
    </row>
    <row r="24435">
      <c r="B24435" s="4"/>
    </row>
    <row r="24436">
      <c r="B24436" s="4"/>
    </row>
    <row r="24437">
      <c r="B24437" s="4"/>
    </row>
    <row r="24438">
      <c r="B24438" s="4"/>
    </row>
    <row r="24439">
      <c r="B24439" s="4"/>
    </row>
    <row r="24440">
      <c r="B24440" s="4"/>
    </row>
    <row r="24441">
      <c r="B24441" s="4"/>
    </row>
    <row r="24442">
      <c r="B24442" s="4"/>
    </row>
    <row r="24443">
      <c r="B24443" s="4"/>
    </row>
    <row r="24444">
      <c r="B24444" s="4"/>
    </row>
    <row r="24445">
      <c r="B24445" s="4"/>
    </row>
    <row r="24446">
      <c r="B24446" s="4"/>
    </row>
    <row r="24447">
      <c r="B24447" s="4"/>
    </row>
    <row r="24448">
      <c r="B24448" s="4"/>
    </row>
    <row r="24449">
      <c r="B24449" s="4"/>
    </row>
    <row r="24450">
      <c r="B24450" s="4"/>
    </row>
    <row r="24451">
      <c r="B24451" s="4"/>
    </row>
    <row r="24452">
      <c r="B24452" s="4"/>
    </row>
    <row r="24453">
      <c r="B24453" s="4"/>
    </row>
    <row r="24454">
      <c r="B24454" s="4"/>
    </row>
    <row r="24455">
      <c r="B24455" s="4"/>
    </row>
    <row r="24456">
      <c r="B24456" s="4"/>
    </row>
    <row r="24457">
      <c r="B24457" s="4"/>
    </row>
    <row r="24458">
      <c r="B24458" s="4"/>
    </row>
    <row r="24459">
      <c r="B24459" s="4"/>
    </row>
    <row r="24460">
      <c r="B24460" s="4"/>
    </row>
    <row r="24461">
      <c r="B24461" s="4"/>
    </row>
    <row r="24462">
      <c r="B24462" s="4"/>
    </row>
    <row r="24463">
      <c r="B24463" s="4"/>
    </row>
    <row r="24464">
      <c r="B24464" s="4"/>
    </row>
    <row r="24465">
      <c r="B24465" s="4"/>
    </row>
    <row r="24466">
      <c r="B24466" s="4"/>
    </row>
    <row r="24467">
      <c r="B24467" s="4"/>
    </row>
    <row r="24468">
      <c r="B24468" s="4"/>
    </row>
    <row r="24469">
      <c r="B24469" s="4"/>
    </row>
    <row r="24470">
      <c r="B24470" s="4"/>
    </row>
    <row r="24471">
      <c r="B24471" s="4"/>
    </row>
    <row r="24472">
      <c r="B24472" s="4"/>
    </row>
    <row r="24473">
      <c r="B24473" s="4"/>
    </row>
    <row r="24474">
      <c r="B24474" s="4"/>
    </row>
    <row r="24475">
      <c r="B24475" s="4"/>
    </row>
    <row r="24476">
      <c r="B24476" s="4"/>
    </row>
    <row r="24477">
      <c r="B24477" s="4"/>
    </row>
    <row r="24478">
      <c r="B24478" s="4"/>
    </row>
    <row r="24479">
      <c r="B24479" s="4"/>
    </row>
    <row r="24480">
      <c r="B24480" s="4"/>
    </row>
    <row r="24481">
      <c r="B24481" s="4"/>
    </row>
    <row r="24482">
      <c r="B24482" s="4"/>
    </row>
    <row r="24483">
      <c r="B24483" s="4"/>
    </row>
    <row r="24484">
      <c r="B24484" s="4"/>
    </row>
    <row r="24485">
      <c r="B24485" s="4"/>
    </row>
    <row r="24486">
      <c r="B24486" s="4"/>
    </row>
    <row r="24487">
      <c r="B24487" s="4"/>
    </row>
    <row r="24488">
      <c r="B24488" s="4"/>
    </row>
    <row r="24489">
      <c r="B24489" s="4"/>
    </row>
    <row r="24490">
      <c r="B24490" s="4"/>
    </row>
    <row r="24491">
      <c r="B24491" s="4"/>
    </row>
    <row r="24492">
      <c r="B24492" s="4"/>
    </row>
    <row r="24493">
      <c r="B24493" s="4"/>
    </row>
    <row r="24494">
      <c r="B24494" s="4"/>
    </row>
    <row r="24495">
      <c r="B24495" s="4"/>
    </row>
    <row r="24496">
      <c r="B24496" s="4"/>
    </row>
    <row r="24497">
      <c r="B24497" s="4"/>
    </row>
    <row r="24498">
      <c r="B24498" s="4"/>
    </row>
    <row r="24499">
      <c r="B24499" s="4"/>
    </row>
    <row r="24500">
      <c r="B24500" s="4"/>
    </row>
    <row r="24501">
      <c r="B24501" s="4"/>
    </row>
    <row r="24502">
      <c r="B24502" s="4"/>
    </row>
    <row r="24503">
      <c r="B24503" s="4"/>
    </row>
    <row r="24504">
      <c r="B24504" s="4"/>
    </row>
    <row r="24505">
      <c r="B24505" s="4"/>
    </row>
    <row r="24506">
      <c r="B24506" s="4"/>
    </row>
    <row r="24507">
      <c r="B24507" s="4"/>
    </row>
    <row r="24508">
      <c r="B24508" s="4"/>
    </row>
    <row r="24509">
      <c r="B24509" s="4"/>
    </row>
    <row r="24510">
      <c r="B24510" s="4"/>
    </row>
    <row r="24511">
      <c r="B24511" s="4"/>
    </row>
    <row r="24512">
      <c r="B24512" s="4"/>
    </row>
    <row r="24513">
      <c r="B24513" s="4"/>
    </row>
    <row r="24514">
      <c r="B24514" s="4"/>
    </row>
    <row r="24515">
      <c r="B24515" s="4"/>
    </row>
    <row r="24516">
      <c r="B24516" s="4"/>
    </row>
    <row r="24517">
      <c r="B24517" s="4"/>
    </row>
    <row r="24518">
      <c r="B24518" s="4"/>
    </row>
    <row r="24519">
      <c r="B24519" s="4"/>
    </row>
    <row r="24520">
      <c r="B24520" s="4"/>
    </row>
    <row r="24521">
      <c r="B24521" s="4"/>
    </row>
    <row r="24522">
      <c r="B24522" s="4"/>
    </row>
    <row r="24523">
      <c r="B24523" s="4"/>
    </row>
    <row r="24524">
      <c r="B24524" s="4"/>
    </row>
    <row r="24525">
      <c r="B24525" s="4"/>
    </row>
    <row r="24526">
      <c r="B24526" s="4"/>
    </row>
    <row r="24527">
      <c r="B24527" s="4"/>
    </row>
    <row r="24528">
      <c r="B24528" s="4"/>
    </row>
    <row r="24529">
      <c r="B24529" s="4"/>
    </row>
    <row r="24530">
      <c r="B24530" s="4"/>
    </row>
    <row r="24531">
      <c r="B24531" s="4"/>
    </row>
    <row r="24532">
      <c r="B24532" s="4"/>
    </row>
    <row r="24533">
      <c r="B24533" s="4"/>
    </row>
    <row r="24534">
      <c r="B24534" s="4"/>
    </row>
    <row r="24535">
      <c r="B24535" s="4"/>
    </row>
    <row r="24536">
      <c r="B24536" s="4"/>
    </row>
    <row r="24537">
      <c r="B24537" s="4"/>
    </row>
    <row r="24538">
      <c r="B24538" s="4"/>
    </row>
    <row r="24539">
      <c r="B24539" s="4"/>
    </row>
    <row r="24540">
      <c r="B24540" s="4"/>
    </row>
    <row r="24541">
      <c r="B24541" s="4"/>
    </row>
    <row r="24542">
      <c r="B24542" s="4"/>
    </row>
    <row r="24543">
      <c r="B24543" s="4"/>
    </row>
    <row r="24544">
      <c r="B24544" s="4"/>
    </row>
    <row r="24545">
      <c r="B24545" s="4"/>
    </row>
    <row r="24546">
      <c r="B24546" s="4"/>
    </row>
    <row r="24547">
      <c r="B24547" s="4"/>
    </row>
    <row r="24548">
      <c r="B24548" s="4"/>
    </row>
    <row r="24549">
      <c r="B24549" s="4"/>
    </row>
    <row r="24550">
      <c r="B24550" s="4"/>
    </row>
    <row r="24551">
      <c r="B24551" s="4"/>
    </row>
    <row r="24552">
      <c r="B24552" s="4"/>
    </row>
    <row r="24553">
      <c r="B24553" s="4"/>
    </row>
    <row r="24554">
      <c r="B24554" s="4"/>
    </row>
    <row r="24555">
      <c r="B24555" s="4"/>
    </row>
    <row r="24556">
      <c r="B24556" s="4"/>
    </row>
    <row r="24557">
      <c r="B24557" s="4"/>
    </row>
    <row r="24558">
      <c r="B24558" s="4"/>
    </row>
    <row r="24559">
      <c r="B24559" s="4"/>
    </row>
    <row r="24560">
      <c r="B24560" s="4"/>
    </row>
    <row r="24561">
      <c r="B24561" s="4"/>
    </row>
    <row r="24562">
      <c r="B24562" s="4"/>
    </row>
    <row r="24563">
      <c r="B24563" s="4"/>
    </row>
    <row r="24564">
      <c r="B24564" s="4"/>
    </row>
    <row r="24565">
      <c r="B24565" s="4"/>
    </row>
    <row r="24566">
      <c r="B24566" s="4"/>
    </row>
    <row r="24567">
      <c r="B24567" s="4"/>
    </row>
    <row r="24568">
      <c r="B24568" s="4"/>
    </row>
    <row r="24569">
      <c r="B24569" s="4"/>
    </row>
    <row r="24570">
      <c r="B24570" s="4"/>
    </row>
    <row r="24571">
      <c r="B24571" s="4"/>
    </row>
    <row r="24572">
      <c r="B24572" s="4"/>
    </row>
    <row r="24573">
      <c r="B24573" s="4"/>
    </row>
    <row r="24574">
      <c r="B24574" s="4"/>
    </row>
    <row r="24575">
      <c r="B24575" s="4"/>
    </row>
    <row r="24576">
      <c r="B24576" s="4"/>
    </row>
    <row r="24577">
      <c r="B24577" s="4"/>
    </row>
    <row r="24578">
      <c r="B24578" s="4"/>
    </row>
    <row r="24579">
      <c r="B24579" s="4"/>
    </row>
    <row r="24580">
      <c r="B24580" s="4"/>
    </row>
    <row r="24581">
      <c r="B24581" s="4"/>
    </row>
    <row r="24582">
      <c r="B24582" s="4"/>
    </row>
    <row r="24583">
      <c r="B24583" s="4"/>
    </row>
    <row r="24584">
      <c r="B24584" s="4"/>
    </row>
    <row r="24585">
      <c r="B24585" s="4"/>
    </row>
    <row r="24586">
      <c r="B24586" s="4"/>
    </row>
    <row r="24587">
      <c r="B24587" s="4"/>
    </row>
    <row r="24588">
      <c r="B24588" s="4"/>
    </row>
    <row r="24589">
      <c r="B24589" s="4"/>
    </row>
    <row r="24590">
      <c r="B24590" s="4"/>
    </row>
    <row r="24591">
      <c r="B24591" s="4"/>
    </row>
    <row r="24592">
      <c r="B24592" s="4"/>
    </row>
    <row r="24593">
      <c r="B24593" s="4"/>
    </row>
    <row r="24594">
      <c r="B24594" s="4"/>
    </row>
    <row r="24595">
      <c r="B24595" s="4"/>
    </row>
    <row r="24596">
      <c r="B24596" s="4"/>
    </row>
    <row r="24597">
      <c r="B24597" s="4"/>
    </row>
    <row r="24598">
      <c r="B24598" s="4"/>
    </row>
    <row r="24599">
      <c r="B24599" s="4"/>
    </row>
    <row r="24600">
      <c r="B24600" s="4"/>
    </row>
    <row r="24601">
      <c r="B24601" s="4"/>
    </row>
    <row r="24602">
      <c r="B24602" s="4"/>
    </row>
    <row r="24603">
      <c r="B24603" s="4"/>
    </row>
    <row r="24604">
      <c r="B24604" s="4"/>
    </row>
    <row r="24605">
      <c r="B24605" s="4"/>
    </row>
    <row r="24606">
      <c r="B24606" s="4"/>
    </row>
    <row r="24607">
      <c r="B24607" s="4"/>
    </row>
    <row r="24608">
      <c r="B24608" s="4"/>
    </row>
    <row r="24609">
      <c r="B24609" s="4"/>
    </row>
    <row r="24610">
      <c r="B24610" s="4"/>
    </row>
    <row r="24611">
      <c r="B24611" s="4"/>
    </row>
    <row r="24612">
      <c r="B24612" s="4"/>
    </row>
    <row r="24613">
      <c r="B24613" s="4"/>
    </row>
    <row r="24614">
      <c r="B24614" s="4"/>
    </row>
    <row r="24615">
      <c r="B24615" s="4"/>
    </row>
    <row r="24616">
      <c r="B24616" s="4"/>
    </row>
    <row r="24617">
      <c r="B24617" s="4"/>
    </row>
    <row r="24618">
      <c r="B24618" s="4"/>
    </row>
    <row r="24619">
      <c r="B24619" s="4"/>
    </row>
    <row r="24620">
      <c r="B24620" s="4"/>
    </row>
    <row r="24621">
      <c r="B24621" s="4"/>
    </row>
    <row r="24622">
      <c r="B24622" s="4"/>
    </row>
    <row r="24623">
      <c r="B24623" s="4"/>
    </row>
    <row r="24624">
      <c r="B24624" s="4"/>
    </row>
    <row r="24625">
      <c r="B24625" s="4"/>
    </row>
    <row r="24626">
      <c r="B24626" s="4"/>
    </row>
    <row r="24627">
      <c r="B24627" s="4"/>
    </row>
    <row r="24628">
      <c r="B24628" s="4"/>
    </row>
    <row r="24629">
      <c r="B24629" s="4"/>
    </row>
    <row r="24630">
      <c r="B24630" s="4"/>
    </row>
    <row r="24631">
      <c r="B24631" s="4"/>
    </row>
    <row r="24632">
      <c r="B24632" s="4"/>
    </row>
    <row r="24633">
      <c r="B24633" s="4"/>
    </row>
    <row r="24634">
      <c r="B24634" s="4"/>
    </row>
    <row r="24635">
      <c r="B24635" s="4"/>
    </row>
    <row r="24636">
      <c r="B24636" s="4"/>
    </row>
    <row r="24637">
      <c r="B24637" s="4"/>
    </row>
    <row r="24638">
      <c r="B24638" s="4"/>
    </row>
    <row r="24639">
      <c r="B24639" s="4"/>
    </row>
    <row r="24640">
      <c r="B24640" s="4"/>
    </row>
    <row r="24641">
      <c r="B24641" s="4"/>
    </row>
    <row r="24642">
      <c r="B24642" s="4"/>
    </row>
    <row r="24643">
      <c r="B24643" s="4"/>
    </row>
    <row r="24644">
      <c r="B24644" s="4"/>
    </row>
    <row r="24645">
      <c r="B24645" s="4"/>
    </row>
    <row r="24646">
      <c r="B24646" s="4"/>
    </row>
    <row r="24647">
      <c r="B24647" s="4"/>
    </row>
    <row r="24648">
      <c r="B24648" s="4"/>
    </row>
    <row r="24649">
      <c r="B24649" s="4"/>
    </row>
    <row r="24650">
      <c r="B24650" s="4"/>
    </row>
    <row r="24651">
      <c r="B24651" s="4"/>
    </row>
    <row r="24652">
      <c r="B24652" s="4"/>
    </row>
    <row r="24653">
      <c r="B24653" s="4"/>
    </row>
    <row r="24654">
      <c r="B24654" s="4"/>
    </row>
    <row r="24655">
      <c r="B24655" s="4"/>
    </row>
    <row r="24656">
      <c r="B24656" s="4"/>
    </row>
    <row r="24657">
      <c r="B24657" s="4"/>
    </row>
    <row r="24658">
      <c r="B24658" s="4"/>
    </row>
    <row r="24659">
      <c r="B24659" s="4"/>
    </row>
    <row r="24660">
      <c r="B24660" s="4"/>
    </row>
    <row r="24661">
      <c r="B24661" s="4"/>
    </row>
    <row r="24662">
      <c r="B24662" s="4"/>
    </row>
    <row r="24663">
      <c r="B24663" s="4"/>
    </row>
    <row r="24664">
      <c r="B24664" s="4"/>
    </row>
    <row r="24665">
      <c r="B24665" s="4"/>
    </row>
    <row r="24666">
      <c r="B24666" s="4"/>
    </row>
    <row r="24667">
      <c r="B24667" s="4"/>
    </row>
    <row r="24668">
      <c r="B24668" s="4"/>
    </row>
    <row r="24669">
      <c r="B24669" s="4"/>
    </row>
    <row r="24670">
      <c r="B24670" s="4"/>
    </row>
    <row r="24671">
      <c r="B24671" s="4"/>
    </row>
    <row r="24672">
      <c r="B24672" s="4"/>
    </row>
    <row r="24673">
      <c r="B24673" s="4"/>
    </row>
    <row r="24674">
      <c r="B24674" s="4"/>
    </row>
    <row r="24675">
      <c r="B24675" s="4"/>
    </row>
    <row r="24676">
      <c r="B24676" s="4"/>
    </row>
    <row r="24677">
      <c r="B24677" s="4"/>
    </row>
    <row r="24678">
      <c r="B24678" s="4"/>
    </row>
    <row r="24679">
      <c r="B24679" s="4"/>
    </row>
    <row r="24680">
      <c r="B24680" s="4"/>
    </row>
    <row r="24681">
      <c r="B24681" s="4"/>
    </row>
    <row r="24682">
      <c r="B24682" s="4"/>
    </row>
    <row r="24683">
      <c r="B24683" s="4"/>
    </row>
    <row r="24684">
      <c r="B24684" s="4"/>
    </row>
    <row r="24685">
      <c r="B24685" s="4"/>
    </row>
    <row r="24686">
      <c r="B24686" s="4"/>
    </row>
    <row r="24687">
      <c r="B24687" s="4"/>
    </row>
    <row r="24688">
      <c r="B24688" s="4"/>
    </row>
    <row r="24689">
      <c r="B24689" s="4"/>
    </row>
    <row r="24690">
      <c r="B24690" s="4"/>
    </row>
    <row r="24691">
      <c r="B24691" s="4"/>
    </row>
    <row r="24692">
      <c r="B24692" s="4"/>
    </row>
    <row r="24693">
      <c r="B24693" s="4"/>
    </row>
    <row r="24694">
      <c r="B24694" s="4"/>
    </row>
    <row r="24695">
      <c r="B24695" s="4"/>
    </row>
    <row r="24696">
      <c r="B24696" s="4"/>
    </row>
    <row r="24697">
      <c r="B24697" s="4"/>
    </row>
    <row r="24698">
      <c r="B24698" s="4"/>
    </row>
    <row r="24699">
      <c r="B24699" s="4"/>
    </row>
    <row r="24700">
      <c r="B24700" s="4"/>
    </row>
    <row r="24701">
      <c r="B24701" s="4"/>
    </row>
    <row r="24702">
      <c r="B24702" s="4"/>
    </row>
    <row r="24703">
      <c r="B24703" s="4"/>
    </row>
    <row r="24704">
      <c r="B24704" s="4"/>
    </row>
    <row r="24705">
      <c r="B24705" s="4"/>
    </row>
    <row r="24706">
      <c r="B24706" s="4"/>
    </row>
    <row r="24707">
      <c r="B24707" s="4"/>
    </row>
    <row r="24708">
      <c r="B24708" s="4"/>
    </row>
    <row r="24709">
      <c r="B24709" s="4"/>
    </row>
    <row r="24710">
      <c r="B24710" s="4"/>
    </row>
    <row r="24711">
      <c r="B24711" s="4"/>
    </row>
    <row r="24712">
      <c r="B24712" s="4"/>
    </row>
    <row r="24713">
      <c r="B24713" s="4"/>
    </row>
    <row r="24714">
      <c r="B24714" s="4"/>
    </row>
    <row r="24715">
      <c r="B24715" s="4"/>
    </row>
    <row r="24716">
      <c r="B24716" s="4"/>
    </row>
    <row r="24717">
      <c r="B24717" s="4"/>
    </row>
    <row r="24718">
      <c r="B24718" s="4"/>
    </row>
    <row r="24719">
      <c r="B24719" s="4"/>
    </row>
    <row r="24720">
      <c r="B24720" s="4"/>
    </row>
    <row r="24721">
      <c r="B24721" s="4"/>
    </row>
    <row r="24722">
      <c r="B24722" s="4"/>
    </row>
    <row r="24723">
      <c r="B24723" s="4"/>
    </row>
    <row r="24724">
      <c r="B24724" s="4"/>
    </row>
    <row r="24725">
      <c r="B24725" s="4"/>
    </row>
    <row r="24726">
      <c r="B24726" s="4"/>
    </row>
    <row r="24727">
      <c r="B24727" s="4"/>
    </row>
    <row r="24728">
      <c r="B24728" s="4"/>
    </row>
    <row r="24729">
      <c r="B24729" s="4"/>
    </row>
    <row r="24730">
      <c r="B24730" s="4"/>
    </row>
    <row r="24731">
      <c r="B24731" s="4"/>
    </row>
    <row r="24732">
      <c r="B24732" s="4"/>
    </row>
    <row r="24733">
      <c r="B24733" s="4"/>
    </row>
    <row r="24734">
      <c r="B24734" s="4"/>
    </row>
    <row r="24735">
      <c r="B24735" s="4"/>
    </row>
    <row r="24736">
      <c r="B24736" s="4"/>
    </row>
    <row r="24737">
      <c r="B24737" s="4"/>
    </row>
    <row r="24738">
      <c r="B24738" s="4"/>
    </row>
    <row r="24739">
      <c r="B24739" s="4"/>
    </row>
    <row r="24740">
      <c r="B24740" s="4"/>
    </row>
    <row r="24741">
      <c r="B24741" s="4"/>
    </row>
    <row r="24742">
      <c r="B24742" s="4"/>
    </row>
    <row r="24743">
      <c r="B24743" s="4"/>
    </row>
    <row r="24744">
      <c r="B24744" s="4"/>
    </row>
    <row r="24745">
      <c r="B24745" s="4"/>
    </row>
    <row r="24746">
      <c r="B24746" s="4"/>
    </row>
    <row r="24747">
      <c r="B24747" s="4"/>
    </row>
    <row r="24748">
      <c r="B24748" s="4"/>
    </row>
    <row r="24749">
      <c r="B24749" s="4"/>
    </row>
    <row r="24750">
      <c r="B24750" s="4"/>
    </row>
    <row r="24751">
      <c r="B24751" s="4"/>
    </row>
    <row r="24752">
      <c r="B24752" s="4"/>
    </row>
    <row r="24753">
      <c r="B24753" s="4"/>
    </row>
    <row r="24754">
      <c r="B24754" s="4"/>
    </row>
    <row r="24755">
      <c r="B24755" s="4"/>
    </row>
    <row r="24756">
      <c r="B24756" s="4"/>
    </row>
    <row r="24757">
      <c r="B24757" s="4"/>
    </row>
    <row r="24758">
      <c r="B24758" s="4"/>
    </row>
    <row r="24759">
      <c r="B24759" s="4"/>
    </row>
    <row r="24760">
      <c r="B24760" s="4"/>
    </row>
    <row r="24761">
      <c r="B24761" s="4"/>
    </row>
    <row r="24762">
      <c r="B24762" s="4"/>
    </row>
    <row r="24763">
      <c r="B24763" s="4"/>
    </row>
    <row r="24764">
      <c r="B24764" s="4"/>
    </row>
    <row r="24765">
      <c r="B24765" s="4"/>
    </row>
    <row r="24766">
      <c r="B24766" s="4"/>
    </row>
    <row r="24767">
      <c r="B24767" s="4"/>
    </row>
    <row r="24768">
      <c r="B24768" s="4"/>
    </row>
    <row r="24769">
      <c r="B24769" s="4"/>
    </row>
    <row r="24770">
      <c r="B24770" s="4"/>
    </row>
    <row r="24771">
      <c r="B24771" s="4"/>
    </row>
    <row r="24772">
      <c r="B24772" s="4"/>
    </row>
    <row r="24773">
      <c r="B24773" s="4"/>
    </row>
    <row r="24774">
      <c r="B24774" s="4"/>
    </row>
    <row r="24775">
      <c r="B24775" s="4"/>
    </row>
    <row r="24776">
      <c r="B24776" s="4"/>
    </row>
    <row r="24777">
      <c r="B24777" s="4"/>
    </row>
    <row r="24778">
      <c r="B24778" s="4"/>
    </row>
    <row r="24779">
      <c r="B24779" s="4"/>
    </row>
    <row r="24780">
      <c r="B24780" s="4"/>
    </row>
    <row r="24781">
      <c r="B24781" s="4"/>
    </row>
    <row r="24782">
      <c r="B24782" s="4"/>
    </row>
    <row r="24783">
      <c r="B24783" s="4"/>
    </row>
    <row r="24784">
      <c r="B24784" s="4"/>
    </row>
    <row r="24785">
      <c r="B24785" s="4"/>
    </row>
    <row r="24786">
      <c r="B24786" s="4"/>
    </row>
    <row r="24787">
      <c r="B24787" s="4"/>
    </row>
    <row r="24788">
      <c r="B24788" s="4"/>
    </row>
    <row r="24789">
      <c r="B24789" s="4"/>
    </row>
    <row r="24790">
      <c r="B24790" s="4"/>
    </row>
    <row r="24791">
      <c r="B24791" s="4"/>
    </row>
    <row r="24792">
      <c r="B24792" s="4"/>
    </row>
    <row r="24793">
      <c r="B24793" s="4"/>
    </row>
    <row r="24794">
      <c r="B24794" s="4"/>
    </row>
    <row r="24795">
      <c r="B24795" s="4"/>
    </row>
    <row r="24796">
      <c r="B24796" s="4"/>
    </row>
    <row r="24797">
      <c r="B24797" s="4"/>
    </row>
    <row r="24798">
      <c r="B24798" s="4"/>
    </row>
    <row r="24799">
      <c r="B24799" s="4"/>
    </row>
    <row r="24800">
      <c r="B24800" s="4"/>
    </row>
    <row r="24801">
      <c r="B24801" s="4"/>
    </row>
    <row r="24802">
      <c r="B24802" s="4"/>
    </row>
    <row r="24803">
      <c r="B24803" s="4"/>
    </row>
    <row r="24804">
      <c r="B24804" s="4"/>
    </row>
    <row r="24805">
      <c r="B24805" s="4"/>
    </row>
    <row r="24806">
      <c r="B24806" s="4"/>
    </row>
    <row r="24807">
      <c r="B24807" s="4"/>
    </row>
    <row r="24808">
      <c r="B24808" s="4"/>
    </row>
    <row r="24809">
      <c r="B24809" s="4"/>
    </row>
    <row r="24810">
      <c r="B24810" s="4"/>
    </row>
    <row r="24811">
      <c r="B24811" s="4"/>
    </row>
    <row r="24812">
      <c r="B24812" s="4"/>
    </row>
    <row r="24813">
      <c r="B24813" s="4"/>
    </row>
    <row r="24814">
      <c r="B24814" s="4"/>
    </row>
    <row r="24815">
      <c r="B24815" s="4"/>
    </row>
    <row r="24816">
      <c r="B24816" s="4"/>
    </row>
    <row r="24817">
      <c r="B24817" s="4"/>
    </row>
    <row r="24818">
      <c r="B24818" s="4"/>
    </row>
    <row r="24819">
      <c r="B24819" s="4"/>
    </row>
    <row r="24820">
      <c r="B24820" s="4"/>
    </row>
    <row r="24821">
      <c r="B24821" s="4"/>
    </row>
    <row r="24822">
      <c r="B24822" s="4"/>
    </row>
    <row r="24823">
      <c r="B24823" s="4"/>
    </row>
    <row r="24824">
      <c r="B24824" s="4"/>
    </row>
    <row r="24825">
      <c r="B24825" s="4"/>
    </row>
    <row r="24826">
      <c r="B24826" s="4"/>
    </row>
    <row r="24827">
      <c r="B24827" s="4"/>
    </row>
    <row r="24828">
      <c r="B24828" s="4"/>
    </row>
    <row r="24829">
      <c r="B24829" s="4"/>
    </row>
    <row r="24830">
      <c r="B24830" s="4"/>
    </row>
    <row r="24831">
      <c r="B24831" s="4"/>
    </row>
    <row r="24832">
      <c r="B24832" s="4"/>
    </row>
    <row r="24833">
      <c r="B24833" s="4"/>
    </row>
    <row r="24834">
      <c r="B24834" s="4"/>
    </row>
    <row r="24835">
      <c r="B24835" s="4"/>
    </row>
    <row r="24836">
      <c r="B24836" s="4"/>
    </row>
    <row r="24837">
      <c r="B24837" s="4"/>
    </row>
    <row r="24838">
      <c r="B24838" s="4"/>
    </row>
    <row r="24839">
      <c r="B24839" s="4"/>
    </row>
    <row r="24840">
      <c r="B24840" s="4"/>
    </row>
    <row r="24841">
      <c r="B24841" s="4"/>
    </row>
    <row r="24842">
      <c r="B24842" s="4"/>
    </row>
    <row r="24843">
      <c r="B24843" s="4"/>
    </row>
    <row r="24844">
      <c r="B24844" s="4"/>
    </row>
    <row r="24845">
      <c r="B24845" s="4"/>
    </row>
    <row r="24846">
      <c r="B24846" s="4"/>
    </row>
    <row r="24847">
      <c r="B24847" s="4"/>
    </row>
    <row r="24848">
      <c r="B24848" s="4"/>
    </row>
    <row r="24849">
      <c r="B24849" s="4"/>
    </row>
    <row r="24850">
      <c r="B24850" s="4"/>
    </row>
    <row r="24851">
      <c r="B24851" s="4"/>
    </row>
    <row r="24852">
      <c r="B24852" s="4"/>
    </row>
    <row r="24853">
      <c r="B24853" s="4"/>
    </row>
    <row r="24854">
      <c r="B24854" s="4"/>
    </row>
    <row r="24855">
      <c r="B24855" s="4"/>
    </row>
    <row r="24856">
      <c r="B24856" s="4"/>
    </row>
    <row r="24857">
      <c r="B24857" s="4"/>
    </row>
    <row r="24858">
      <c r="B24858" s="4"/>
    </row>
    <row r="24859">
      <c r="B24859" s="4"/>
    </row>
    <row r="24860">
      <c r="B24860" s="4"/>
    </row>
    <row r="24861">
      <c r="B24861" s="4"/>
    </row>
    <row r="24862">
      <c r="B24862" s="4"/>
    </row>
    <row r="24863">
      <c r="B24863" s="4"/>
    </row>
    <row r="24864">
      <c r="B24864" s="4"/>
    </row>
    <row r="24865">
      <c r="B24865" s="4"/>
    </row>
    <row r="24866">
      <c r="B24866" s="4"/>
    </row>
    <row r="24867">
      <c r="B24867" s="4"/>
    </row>
    <row r="24868">
      <c r="B24868" s="4"/>
    </row>
    <row r="24869">
      <c r="B24869" s="4"/>
    </row>
    <row r="24870">
      <c r="B24870" s="4"/>
    </row>
    <row r="24871">
      <c r="B24871" s="4"/>
    </row>
    <row r="24872">
      <c r="B24872" s="4"/>
    </row>
    <row r="24873">
      <c r="B24873" s="4"/>
    </row>
    <row r="24874">
      <c r="B24874" s="4"/>
    </row>
    <row r="24875">
      <c r="B24875" s="4"/>
    </row>
    <row r="24876">
      <c r="B24876" s="4"/>
    </row>
    <row r="24877">
      <c r="B24877" s="4"/>
    </row>
    <row r="24878">
      <c r="B24878" s="4"/>
    </row>
    <row r="24879">
      <c r="B24879" s="4"/>
    </row>
    <row r="24880">
      <c r="B24880" s="4"/>
    </row>
    <row r="24881">
      <c r="B24881" s="4"/>
    </row>
    <row r="24882">
      <c r="B24882" s="4"/>
    </row>
    <row r="24883">
      <c r="B24883" s="4"/>
    </row>
    <row r="24884">
      <c r="B24884" s="4"/>
    </row>
    <row r="24885">
      <c r="B24885" s="4"/>
    </row>
    <row r="24886">
      <c r="B24886" s="4"/>
    </row>
    <row r="24887">
      <c r="B24887" s="4"/>
    </row>
    <row r="24888">
      <c r="B24888" s="4"/>
    </row>
    <row r="24889">
      <c r="B24889" s="4"/>
    </row>
    <row r="24890">
      <c r="B24890" s="4"/>
    </row>
    <row r="24891">
      <c r="B24891" s="4"/>
    </row>
    <row r="24892">
      <c r="B24892" s="4"/>
    </row>
    <row r="24893">
      <c r="B24893" s="4"/>
    </row>
    <row r="24894">
      <c r="B24894" s="4"/>
    </row>
    <row r="24895">
      <c r="B24895" s="4"/>
    </row>
    <row r="24896">
      <c r="B24896" s="4"/>
    </row>
    <row r="24897">
      <c r="B24897" s="4"/>
    </row>
    <row r="24898">
      <c r="B24898" s="4"/>
    </row>
    <row r="24899">
      <c r="B24899" s="4"/>
    </row>
    <row r="24900">
      <c r="B24900" s="4"/>
    </row>
    <row r="24901">
      <c r="B24901" s="4"/>
    </row>
    <row r="24902">
      <c r="B24902" s="4"/>
    </row>
    <row r="24903">
      <c r="B24903" s="4"/>
    </row>
    <row r="24904">
      <c r="B24904" s="4"/>
    </row>
    <row r="24905">
      <c r="B24905" s="4"/>
    </row>
    <row r="24906">
      <c r="B24906" s="4"/>
    </row>
    <row r="24907">
      <c r="B24907" s="4"/>
    </row>
    <row r="24908">
      <c r="B24908" s="4"/>
    </row>
    <row r="24909">
      <c r="B24909" s="4"/>
    </row>
    <row r="24910">
      <c r="B24910" s="4"/>
    </row>
    <row r="24911">
      <c r="B24911" s="4"/>
    </row>
    <row r="24912">
      <c r="B24912" s="4"/>
    </row>
    <row r="24913">
      <c r="B24913" s="4"/>
    </row>
    <row r="24914">
      <c r="B24914" s="4"/>
    </row>
    <row r="24915">
      <c r="B24915" s="4"/>
    </row>
    <row r="24916">
      <c r="B24916" s="4"/>
    </row>
    <row r="24917">
      <c r="B24917" s="4"/>
    </row>
    <row r="24918">
      <c r="B24918" s="4"/>
    </row>
    <row r="24919">
      <c r="B24919" s="4"/>
    </row>
    <row r="24920">
      <c r="B24920" s="4"/>
    </row>
    <row r="24921">
      <c r="B24921" s="4"/>
    </row>
    <row r="24922">
      <c r="B24922" s="4"/>
    </row>
    <row r="24923">
      <c r="B24923" s="4"/>
    </row>
    <row r="24924">
      <c r="B24924" s="4"/>
    </row>
    <row r="24925">
      <c r="B24925" s="4"/>
    </row>
    <row r="24926">
      <c r="B24926" s="4"/>
    </row>
    <row r="24927">
      <c r="B24927" s="4"/>
    </row>
    <row r="24928">
      <c r="B24928" s="4"/>
    </row>
    <row r="24929">
      <c r="B24929" s="4"/>
    </row>
    <row r="24930">
      <c r="B24930" s="4"/>
    </row>
    <row r="24931">
      <c r="B24931" s="4"/>
    </row>
    <row r="24932">
      <c r="B24932" s="4"/>
    </row>
    <row r="24933">
      <c r="B24933" s="4"/>
    </row>
    <row r="24934">
      <c r="B24934" s="4"/>
    </row>
    <row r="24935">
      <c r="B24935" s="4"/>
    </row>
    <row r="24936">
      <c r="B24936" s="4"/>
    </row>
    <row r="24937">
      <c r="B24937" s="4"/>
    </row>
    <row r="24938">
      <c r="B24938" s="4"/>
    </row>
    <row r="24939">
      <c r="B24939" s="4"/>
    </row>
    <row r="24940">
      <c r="B24940" s="4"/>
    </row>
    <row r="24941">
      <c r="B24941" s="4"/>
    </row>
    <row r="24942">
      <c r="B24942" s="4"/>
    </row>
    <row r="24943">
      <c r="B24943" s="4"/>
    </row>
    <row r="24944">
      <c r="B24944" s="4"/>
    </row>
    <row r="24945">
      <c r="B24945" s="4"/>
    </row>
    <row r="24946">
      <c r="B24946" s="4"/>
    </row>
    <row r="24947">
      <c r="B24947" s="4"/>
    </row>
    <row r="24948">
      <c r="B24948" s="4"/>
    </row>
    <row r="24949">
      <c r="B24949" s="4"/>
    </row>
    <row r="24950">
      <c r="B24950" s="4"/>
    </row>
    <row r="24951">
      <c r="B24951" s="4"/>
    </row>
    <row r="24952">
      <c r="B24952" s="4"/>
    </row>
    <row r="24953">
      <c r="B24953" s="4"/>
    </row>
    <row r="24954">
      <c r="B24954" s="4"/>
    </row>
    <row r="24955">
      <c r="B24955" s="4"/>
    </row>
    <row r="24956">
      <c r="B24956" s="4"/>
    </row>
    <row r="24957">
      <c r="B24957" s="4"/>
    </row>
    <row r="24958">
      <c r="B24958" s="4"/>
    </row>
    <row r="24959">
      <c r="B24959" s="4"/>
    </row>
    <row r="24960">
      <c r="B24960" s="4"/>
    </row>
    <row r="24961">
      <c r="B24961" s="4"/>
    </row>
    <row r="24962">
      <c r="B24962" s="4"/>
    </row>
    <row r="24963">
      <c r="B24963" s="4"/>
    </row>
    <row r="24964">
      <c r="B24964" s="4"/>
    </row>
    <row r="24965">
      <c r="B24965" s="4"/>
    </row>
    <row r="24966">
      <c r="B24966" s="4"/>
    </row>
    <row r="24967">
      <c r="B24967" s="4"/>
    </row>
    <row r="24968">
      <c r="B24968" s="4"/>
    </row>
    <row r="24969">
      <c r="B24969" s="4"/>
    </row>
    <row r="24970">
      <c r="B24970" s="4"/>
    </row>
    <row r="24971">
      <c r="B24971" s="4"/>
    </row>
    <row r="24972">
      <c r="B24972" s="4"/>
    </row>
    <row r="24973">
      <c r="B24973" s="4"/>
    </row>
    <row r="24974">
      <c r="B24974" s="4"/>
    </row>
    <row r="24975">
      <c r="B24975" s="4"/>
    </row>
    <row r="24976">
      <c r="B24976" s="4"/>
    </row>
    <row r="24977">
      <c r="B24977" s="4"/>
    </row>
    <row r="24978">
      <c r="B24978" s="4"/>
    </row>
    <row r="24979">
      <c r="B24979" s="4"/>
    </row>
    <row r="24980">
      <c r="B24980" s="4"/>
    </row>
    <row r="24981">
      <c r="B24981" s="4"/>
    </row>
    <row r="24982">
      <c r="B24982" s="4"/>
    </row>
    <row r="24983">
      <c r="B24983" s="4"/>
    </row>
    <row r="24984">
      <c r="B24984" s="4"/>
    </row>
    <row r="24985">
      <c r="B24985" s="4"/>
    </row>
    <row r="24986">
      <c r="B24986" s="4"/>
    </row>
    <row r="24987">
      <c r="B24987" s="4"/>
    </row>
    <row r="24988">
      <c r="B24988" s="4"/>
    </row>
    <row r="24989">
      <c r="B24989" s="4"/>
    </row>
    <row r="24990">
      <c r="B24990" s="4"/>
    </row>
    <row r="24991">
      <c r="B24991" s="4"/>
    </row>
    <row r="24992">
      <c r="B24992" s="4"/>
    </row>
    <row r="24993">
      <c r="B24993" s="4"/>
    </row>
    <row r="24994">
      <c r="B24994" s="4"/>
    </row>
    <row r="24995">
      <c r="B24995" s="4"/>
    </row>
    <row r="24996">
      <c r="B24996" s="4"/>
    </row>
    <row r="24997">
      <c r="B24997" s="4"/>
    </row>
    <row r="24998">
      <c r="B24998" s="4"/>
    </row>
    <row r="24999">
      <c r="B24999" s="4"/>
    </row>
    <row r="25000">
      <c r="B25000" s="4"/>
    </row>
    <row r="25001">
      <c r="B25001" s="4"/>
    </row>
    <row r="25002">
      <c r="B25002" s="4"/>
    </row>
    <row r="25003">
      <c r="B25003" s="4"/>
    </row>
    <row r="25004">
      <c r="B25004" s="4"/>
    </row>
    <row r="25005">
      <c r="B25005" s="4"/>
    </row>
    <row r="25006">
      <c r="B25006" s="4"/>
    </row>
    <row r="25007">
      <c r="B25007" s="4"/>
    </row>
    <row r="25008">
      <c r="B25008" s="4"/>
    </row>
    <row r="25009">
      <c r="B25009" s="4"/>
    </row>
    <row r="25010">
      <c r="B25010" s="4"/>
    </row>
    <row r="25011">
      <c r="B25011" s="4"/>
    </row>
    <row r="25012">
      <c r="B25012" s="4"/>
    </row>
    <row r="25013">
      <c r="B25013" s="4"/>
    </row>
    <row r="25014">
      <c r="B25014" s="4"/>
    </row>
    <row r="25015">
      <c r="B25015" s="4"/>
    </row>
    <row r="25016">
      <c r="B25016" s="4"/>
    </row>
    <row r="25017">
      <c r="B25017" s="4"/>
    </row>
    <row r="25018">
      <c r="B25018" s="4"/>
    </row>
    <row r="25019">
      <c r="B25019" s="4"/>
    </row>
    <row r="25020">
      <c r="B25020" s="4"/>
    </row>
    <row r="25021">
      <c r="B25021" s="4"/>
    </row>
    <row r="25022">
      <c r="B25022" s="4"/>
    </row>
    <row r="25023">
      <c r="B25023" s="4"/>
    </row>
    <row r="25024">
      <c r="B25024" s="4"/>
    </row>
    <row r="25025">
      <c r="B25025" s="4"/>
    </row>
    <row r="25026">
      <c r="B25026" s="4"/>
    </row>
    <row r="25027">
      <c r="B25027" s="4"/>
    </row>
    <row r="25028">
      <c r="B25028" s="4"/>
    </row>
    <row r="25029">
      <c r="B25029" s="4"/>
    </row>
    <row r="25030">
      <c r="B25030" s="4"/>
    </row>
    <row r="25031">
      <c r="B25031" s="4"/>
    </row>
    <row r="25032">
      <c r="B25032" s="4"/>
    </row>
    <row r="25033">
      <c r="B25033" s="4"/>
    </row>
    <row r="25034">
      <c r="B25034" s="4"/>
    </row>
    <row r="25035">
      <c r="B25035" s="4"/>
    </row>
    <row r="25036">
      <c r="B25036" s="4"/>
    </row>
    <row r="25037">
      <c r="B25037" s="4"/>
    </row>
    <row r="25038">
      <c r="B25038" s="4"/>
    </row>
    <row r="25039">
      <c r="B25039" s="4"/>
    </row>
    <row r="25040">
      <c r="B25040" s="4"/>
    </row>
    <row r="25041">
      <c r="B25041" s="4"/>
    </row>
    <row r="25042">
      <c r="B25042" s="4"/>
    </row>
    <row r="25043">
      <c r="B25043" s="4"/>
    </row>
    <row r="25044">
      <c r="B25044" s="4"/>
    </row>
    <row r="25045">
      <c r="B25045" s="4"/>
    </row>
    <row r="25046">
      <c r="B25046" s="4"/>
    </row>
    <row r="25047">
      <c r="B25047" s="4"/>
    </row>
    <row r="25048">
      <c r="B25048" s="4"/>
    </row>
    <row r="25049">
      <c r="B25049" s="4"/>
    </row>
    <row r="25050">
      <c r="B25050" s="4"/>
    </row>
    <row r="25051">
      <c r="B25051" s="4"/>
    </row>
    <row r="25052">
      <c r="B25052" s="4"/>
    </row>
    <row r="25053">
      <c r="B25053" s="4"/>
    </row>
    <row r="25054">
      <c r="B25054" s="4"/>
    </row>
    <row r="25055">
      <c r="B25055" s="4"/>
    </row>
    <row r="25056">
      <c r="B25056" s="4"/>
    </row>
    <row r="25057">
      <c r="B25057" s="4"/>
    </row>
    <row r="25058">
      <c r="B25058" s="4"/>
    </row>
    <row r="25059">
      <c r="B25059" s="4"/>
    </row>
    <row r="25060">
      <c r="B25060" s="4"/>
    </row>
    <row r="25061">
      <c r="B25061" s="4"/>
    </row>
    <row r="25062">
      <c r="B25062" s="4"/>
    </row>
    <row r="25063">
      <c r="B25063" s="4"/>
    </row>
    <row r="25064">
      <c r="B25064" s="4"/>
    </row>
    <row r="25065">
      <c r="B25065" s="4"/>
    </row>
    <row r="25066">
      <c r="B25066" s="4"/>
    </row>
    <row r="25067">
      <c r="B25067" s="4"/>
    </row>
    <row r="25068">
      <c r="B25068" s="4"/>
    </row>
    <row r="25069">
      <c r="B25069" s="4"/>
    </row>
    <row r="25070">
      <c r="B25070" s="4"/>
    </row>
    <row r="25071">
      <c r="B25071" s="4"/>
    </row>
    <row r="25072">
      <c r="B25072" s="4"/>
    </row>
    <row r="25073">
      <c r="B25073" s="4"/>
    </row>
    <row r="25074">
      <c r="B25074" s="4"/>
    </row>
    <row r="25075">
      <c r="B25075" s="4"/>
    </row>
    <row r="25076">
      <c r="B25076" s="4"/>
    </row>
    <row r="25077">
      <c r="B25077" s="4"/>
    </row>
    <row r="25078">
      <c r="B25078" s="4"/>
    </row>
    <row r="25079">
      <c r="B25079" s="4"/>
    </row>
    <row r="25080">
      <c r="B25080" s="4"/>
    </row>
    <row r="25081">
      <c r="B25081" s="4"/>
    </row>
    <row r="25082">
      <c r="B25082" s="4"/>
    </row>
    <row r="25083">
      <c r="B25083" s="4"/>
    </row>
    <row r="25084">
      <c r="B25084" s="4"/>
    </row>
    <row r="25085">
      <c r="B25085" s="4"/>
    </row>
    <row r="25086">
      <c r="B25086" s="4"/>
    </row>
    <row r="25087">
      <c r="B25087" s="4"/>
    </row>
    <row r="25088">
      <c r="B25088" s="4"/>
    </row>
    <row r="25089">
      <c r="B25089" s="4"/>
    </row>
    <row r="25090">
      <c r="B25090" s="4"/>
    </row>
    <row r="25091">
      <c r="B25091" s="4"/>
    </row>
    <row r="25092">
      <c r="B25092" s="4"/>
    </row>
    <row r="25093">
      <c r="B25093" s="4"/>
    </row>
    <row r="25094">
      <c r="B25094" s="4"/>
    </row>
    <row r="25095">
      <c r="B25095" s="4"/>
    </row>
    <row r="25096">
      <c r="B25096" s="4"/>
    </row>
    <row r="25097">
      <c r="B25097" s="4"/>
    </row>
    <row r="25098">
      <c r="B25098" s="4"/>
    </row>
    <row r="25099">
      <c r="B25099" s="4"/>
    </row>
    <row r="25100">
      <c r="B25100" s="4"/>
    </row>
    <row r="25101">
      <c r="B25101" s="4"/>
    </row>
    <row r="25102">
      <c r="B25102" s="4"/>
    </row>
    <row r="25103">
      <c r="B25103" s="4"/>
    </row>
    <row r="25104">
      <c r="B25104" s="4"/>
    </row>
    <row r="25105">
      <c r="B25105" s="4"/>
    </row>
    <row r="25106">
      <c r="B25106" s="4"/>
    </row>
    <row r="25107">
      <c r="B25107" s="4"/>
    </row>
    <row r="25108">
      <c r="B25108" s="4"/>
    </row>
    <row r="25109">
      <c r="B25109" s="4"/>
    </row>
    <row r="25110">
      <c r="B25110" s="4"/>
    </row>
    <row r="25111">
      <c r="B25111" s="4"/>
    </row>
    <row r="25112">
      <c r="B25112" s="4"/>
    </row>
    <row r="25113">
      <c r="B25113" s="4"/>
    </row>
    <row r="25114">
      <c r="B25114" s="4"/>
    </row>
    <row r="25115">
      <c r="B25115" s="4"/>
    </row>
    <row r="25116">
      <c r="B25116" s="4"/>
    </row>
    <row r="25117">
      <c r="B25117" s="4"/>
    </row>
    <row r="25118">
      <c r="B25118" s="4"/>
    </row>
    <row r="25119">
      <c r="B25119" s="4"/>
    </row>
    <row r="25120">
      <c r="B25120" s="4"/>
    </row>
    <row r="25121">
      <c r="B25121" s="4"/>
    </row>
    <row r="25122">
      <c r="B25122" s="4"/>
    </row>
    <row r="25123">
      <c r="B25123" s="4"/>
    </row>
    <row r="25124">
      <c r="B25124" s="4"/>
    </row>
    <row r="25125">
      <c r="B25125" s="4"/>
    </row>
    <row r="25126">
      <c r="B25126" s="4"/>
    </row>
    <row r="25127">
      <c r="B25127" s="4"/>
    </row>
    <row r="25128">
      <c r="B25128" s="4"/>
    </row>
    <row r="25129">
      <c r="B25129" s="4"/>
    </row>
    <row r="25130">
      <c r="B25130" s="4"/>
    </row>
    <row r="25131">
      <c r="B25131" s="4"/>
    </row>
    <row r="25132">
      <c r="B25132" s="4"/>
    </row>
    <row r="25133">
      <c r="B25133" s="4"/>
    </row>
    <row r="25134">
      <c r="B25134" s="4"/>
    </row>
    <row r="25135">
      <c r="B25135" s="4"/>
    </row>
    <row r="25136">
      <c r="B25136" s="4"/>
    </row>
    <row r="25137">
      <c r="B25137" s="4"/>
    </row>
    <row r="25138">
      <c r="B25138" s="4"/>
    </row>
    <row r="25139">
      <c r="B25139" s="4"/>
    </row>
    <row r="25140">
      <c r="B25140" s="4"/>
    </row>
    <row r="25141">
      <c r="B25141" s="4"/>
    </row>
    <row r="25142">
      <c r="B25142" s="4"/>
    </row>
    <row r="25143">
      <c r="B25143" s="4"/>
    </row>
    <row r="25144">
      <c r="B25144" s="4"/>
    </row>
    <row r="25145">
      <c r="B25145" s="4"/>
    </row>
    <row r="25146">
      <c r="B25146" s="4"/>
    </row>
    <row r="25147">
      <c r="B25147" s="4"/>
    </row>
    <row r="25148">
      <c r="B25148" s="4"/>
    </row>
    <row r="25149">
      <c r="B25149" s="4"/>
    </row>
    <row r="25150">
      <c r="B25150" s="4"/>
    </row>
    <row r="25151">
      <c r="B25151" s="4"/>
    </row>
    <row r="25152">
      <c r="B25152" s="4"/>
    </row>
    <row r="25153">
      <c r="B25153" s="4"/>
    </row>
    <row r="25154">
      <c r="B25154" s="4"/>
    </row>
    <row r="25155">
      <c r="B25155" s="4"/>
    </row>
    <row r="25156">
      <c r="B25156" s="4"/>
    </row>
    <row r="25157">
      <c r="B25157" s="4"/>
    </row>
    <row r="25158">
      <c r="B25158" s="4"/>
    </row>
    <row r="25159">
      <c r="B25159" s="4"/>
    </row>
    <row r="25160">
      <c r="B25160" s="4"/>
    </row>
    <row r="25161">
      <c r="B25161" s="4"/>
    </row>
    <row r="25162">
      <c r="B25162" s="4"/>
    </row>
    <row r="25163">
      <c r="B25163" s="4"/>
    </row>
    <row r="25164">
      <c r="B25164" s="4"/>
    </row>
    <row r="25165">
      <c r="B25165" s="4"/>
    </row>
    <row r="25166">
      <c r="B25166" s="4"/>
    </row>
    <row r="25167">
      <c r="B25167" s="4"/>
    </row>
    <row r="25168">
      <c r="B25168" s="4"/>
    </row>
    <row r="25169">
      <c r="B25169" s="4"/>
    </row>
    <row r="25170">
      <c r="B25170" s="4"/>
    </row>
    <row r="25171">
      <c r="B25171" s="4"/>
    </row>
    <row r="25172">
      <c r="B25172" s="4"/>
    </row>
    <row r="25173">
      <c r="B25173" s="4"/>
    </row>
    <row r="25174">
      <c r="B25174" s="4"/>
    </row>
    <row r="25175">
      <c r="B25175" s="4"/>
    </row>
    <row r="25176">
      <c r="B25176" s="4"/>
    </row>
    <row r="25177">
      <c r="B25177" s="4"/>
    </row>
    <row r="25178">
      <c r="B25178" s="4"/>
    </row>
    <row r="25179">
      <c r="B25179" s="4"/>
    </row>
    <row r="25180">
      <c r="B25180" s="4"/>
    </row>
    <row r="25181">
      <c r="B25181" s="4"/>
    </row>
    <row r="25182">
      <c r="B25182" s="4"/>
    </row>
    <row r="25183">
      <c r="B25183" s="4"/>
    </row>
    <row r="25184">
      <c r="B25184" s="4"/>
    </row>
    <row r="25185">
      <c r="B25185" s="4"/>
    </row>
    <row r="25186">
      <c r="B25186" s="4"/>
    </row>
    <row r="25187">
      <c r="B25187" s="4"/>
    </row>
    <row r="25188">
      <c r="B25188" s="4"/>
    </row>
    <row r="25189">
      <c r="B25189" s="4"/>
    </row>
    <row r="25190">
      <c r="B25190" s="4"/>
    </row>
    <row r="25191">
      <c r="B25191" s="4"/>
    </row>
    <row r="25192">
      <c r="B25192" s="4"/>
    </row>
    <row r="25193">
      <c r="B25193" s="4"/>
    </row>
    <row r="25194">
      <c r="B25194" s="4"/>
    </row>
    <row r="25195">
      <c r="B25195" s="4"/>
    </row>
    <row r="25196">
      <c r="B25196" s="4"/>
    </row>
    <row r="25197">
      <c r="B25197" s="4"/>
    </row>
    <row r="25198">
      <c r="B25198" s="4"/>
    </row>
    <row r="25199">
      <c r="B25199" s="4"/>
    </row>
    <row r="25200">
      <c r="B25200" s="4"/>
    </row>
    <row r="25201">
      <c r="B25201" s="4"/>
    </row>
    <row r="25202">
      <c r="B25202" s="4"/>
    </row>
    <row r="25203">
      <c r="B25203" s="4"/>
    </row>
    <row r="25204">
      <c r="B25204" s="4"/>
    </row>
    <row r="25205">
      <c r="B25205" s="4"/>
    </row>
    <row r="25206">
      <c r="B25206" s="4"/>
    </row>
    <row r="25207">
      <c r="B25207" s="4"/>
    </row>
    <row r="25208">
      <c r="B25208" s="4"/>
    </row>
    <row r="25209">
      <c r="B25209" s="4"/>
    </row>
    <row r="25210">
      <c r="B25210" s="4"/>
    </row>
    <row r="25211">
      <c r="B25211" s="4"/>
    </row>
    <row r="25212">
      <c r="B25212" s="4"/>
    </row>
    <row r="25213">
      <c r="B25213" s="4"/>
    </row>
    <row r="25214">
      <c r="B25214" s="4"/>
    </row>
    <row r="25215">
      <c r="B25215" s="4"/>
    </row>
    <row r="25216">
      <c r="B25216" s="4"/>
    </row>
    <row r="25217">
      <c r="B25217" s="4"/>
    </row>
    <row r="25218">
      <c r="B25218" s="4"/>
    </row>
    <row r="25219">
      <c r="B25219" s="4"/>
    </row>
    <row r="25220">
      <c r="B25220" s="4"/>
    </row>
    <row r="25221">
      <c r="B25221" s="4"/>
    </row>
    <row r="25222">
      <c r="B25222" s="4"/>
    </row>
    <row r="25223">
      <c r="B25223" s="4"/>
    </row>
    <row r="25224">
      <c r="B25224" s="4"/>
    </row>
    <row r="25225">
      <c r="B25225" s="4"/>
    </row>
    <row r="25226">
      <c r="B25226" s="4"/>
    </row>
    <row r="25227">
      <c r="B25227" s="4"/>
    </row>
    <row r="25228">
      <c r="B25228" s="4"/>
    </row>
    <row r="25229">
      <c r="B25229" s="4"/>
    </row>
    <row r="25230">
      <c r="B25230" s="4"/>
    </row>
    <row r="25231">
      <c r="B25231" s="4"/>
    </row>
    <row r="25232">
      <c r="B25232" s="4"/>
    </row>
    <row r="25233">
      <c r="B25233" s="4"/>
    </row>
    <row r="25234">
      <c r="B25234" s="4"/>
    </row>
    <row r="25235">
      <c r="B25235" s="4"/>
    </row>
    <row r="25236">
      <c r="B25236" s="4"/>
    </row>
    <row r="25237">
      <c r="B25237" s="4"/>
    </row>
    <row r="25238">
      <c r="B25238" s="4"/>
    </row>
    <row r="25239">
      <c r="B25239" s="4"/>
    </row>
    <row r="25240">
      <c r="B25240" s="4"/>
    </row>
    <row r="25241">
      <c r="B25241" s="4"/>
    </row>
    <row r="25242">
      <c r="B25242" s="4"/>
    </row>
    <row r="25243">
      <c r="B25243" s="4"/>
    </row>
    <row r="25244">
      <c r="B25244" s="4"/>
    </row>
    <row r="25245">
      <c r="B25245" s="4"/>
    </row>
    <row r="25246">
      <c r="B25246" s="4"/>
    </row>
    <row r="25247">
      <c r="B25247" s="4"/>
    </row>
    <row r="25248">
      <c r="B25248" s="4"/>
    </row>
    <row r="25249">
      <c r="B25249" s="4"/>
    </row>
    <row r="25250">
      <c r="B25250" s="4"/>
    </row>
    <row r="25251">
      <c r="B25251" s="4"/>
    </row>
    <row r="25252">
      <c r="B25252" s="4"/>
    </row>
    <row r="25253">
      <c r="B25253" s="4"/>
    </row>
    <row r="25254">
      <c r="B25254" s="4"/>
    </row>
    <row r="25255">
      <c r="B25255" s="4"/>
    </row>
    <row r="25256">
      <c r="B25256" s="4"/>
    </row>
    <row r="25257">
      <c r="B25257" s="4"/>
    </row>
    <row r="25258">
      <c r="B25258" s="4"/>
    </row>
    <row r="25259">
      <c r="B25259" s="4"/>
    </row>
    <row r="25260">
      <c r="B25260" s="4"/>
    </row>
    <row r="25261">
      <c r="B25261" s="4"/>
    </row>
    <row r="25262">
      <c r="B25262" s="4"/>
    </row>
    <row r="25263">
      <c r="B25263" s="4"/>
    </row>
    <row r="25264">
      <c r="B25264" s="4"/>
    </row>
    <row r="25265">
      <c r="B25265" s="4"/>
    </row>
    <row r="25266">
      <c r="B25266" s="4"/>
    </row>
    <row r="25267">
      <c r="B25267" s="4"/>
    </row>
    <row r="25268">
      <c r="B25268" s="4"/>
    </row>
    <row r="25269">
      <c r="B25269" s="4"/>
    </row>
    <row r="25270">
      <c r="B25270" s="4"/>
    </row>
    <row r="25271">
      <c r="B25271" s="4"/>
    </row>
    <row r="25272">
      <c r="B25272" s="4"/>
    </row>
    <row r="25273">
      <c r="B25273" s="4"/>
    </row>
    <row r="25274">
      <c r="B25274" s="4"/>
    </row>
    <row r="25275">
      <c r="B25275" s="4"/>
    </row>
    <row r="25276">
      <c r="B25276" s="4"/>
    </row>
    <row r="25277">
      <c r="B25277" s="4"/>
    </row>
    <row r="25278">
      <c r="B25278" s="4"/>
    </row>
    <row r="25279">
      <c r="B25279" s="4"/>
    </row>
    <row r="25280">
      <c r="B25280" s="4"/>
    </row>
    <row r="25281">
      <c r="B25281" s="4"/>
    </row>
    <row r="25282">
      <c r="B25282" s="4"/>
    </row>
    <row r="25283">
      <c r="B25283" s="4"/>
    </row>
    <row r="25284">
      <c r="B25284" s="4"/>
    </row>
    <row r="25285">
      <c r="B25285" s="4"/>
    </row>
    <row r="25286">
      <c r="B25286" s="4"/>
    </row>
    <row r="25287">
      <c r="B25287" s="4"/>
    </row>
    <row r="25288">
      <c r="B25288" s="4"/>
    </row>
    <row r="25289">
      <c r="B25289" s="4"/>
    </row>
    <row r="25290">
      <c r="B25290" s="4"/>
    </row>
    <row r="25291">
      <c r="B25291" s="4"/>
    </row>
    <row r="25292">
      <c r="B25292" s="4"/>
    </row>
    <row r="25293">
      <c r="B25293" s="4"/>
    </row>
    <row r="25294">
      <c r="B25294" s="4"/>
    </row>
    <row r="25295">
      <c r="B25295" s="4"/>
    </row>
    <row r="25296">
      <c r="B25296" s="4"/>
    </row>
    <row r="25297">
      <c r="B25297" s="4"/>
    </row>
    <row r="25298">
      <c r="B25298" s="4"/>
    </row>
    <row r="25299">
      <c r="B25299" s="4"/>
    </row>
    <row r="25300">
      <c r="B25300" s="4"/>
    </row>
    <row r="25301">
      <c r="B25301" s="4"/>
    </row>
    <row r="25302">
      <c r="B25302" s="4"/>
    </row>
    <row r="25303">
      <c r="B25303" s="4"/>
    </row>
    <row r="25304">
      <c r="B25304" s="4"/>
    </row>
    <row r="25305">
      <c r="B25305" s="4"/>
    </row>
    <row r="25306">
      <c r="B25306" s="4"/>
    </row>
    <row r="25307">
      <c r="B25307" s="4"/>
    </row>
    <row r="25308">
      <c r="B25308" s="4"/>
    </row>
    <row r="25309">
      <c r="B25309" s="4"/>
    </row>
    <row r="25310">
      <c r="B25310" s="4"/>
    </row>
    <row r="25311">
      <c r="B25311" s="4"/>
    </row>
    <row r="25312">
      <c r="B25312" s="4"/>
    </row>
    <row r="25313">
      <c r="B25313" s="4"/>
    </row>
    <row r="25314">
      <c r="B25314" s="4"/>
    </row>
    <row r="25315">
      <c r="B25315" s="4"/>
    </row>
    <row r="25316">
      <c r="B25316" s="4"/>
    </row>
    <row r="25317">
      <c r="B25317" s="4"/>
    </row>
    <row r="25318">
      <c r="B25318" s="4"/>
    </row>
    <row r="25319">
      <c r="B25319" s="4"/>
    </row>
    <row r="25320">
      <c r="B25320" s="4"/>
    </row>
    <row r="25321">
      <c r="B25321" s="4"/>
    </row>
    <row r="25322">
      <c r="B25322" s="4"/>
    </row>
    <row r="25323">
      <c r="B25323" s="4"/>
    </row>
    <row r="25324">
      <c r="B25324" s="4"/>
    </row>
    <row r="25325">
      <c r="B25325" s="4"/>
    </row>
    <row r="25326">
      <c r="B25326" s="4"/>
    </row>
    <row r="25327">
      <c r="B25327" s="4"/>
    </row>
    <row r="25328">
      <c r="B25328" s="4"/>
    </row>
    <row r="25329">
      <c r="B25329" s="4"/>
    </row>
    <row r="25330">
      <c r="B25330" s="4"/>
    </row>
    <row r="25331">
      <c r="B25331" s="4"/>
    </row>
    <row r="25332">
      <c r="B25332" s="4"/>
    </row>
    <row r="25333">
      <c r="B25333" s="4"/>
    </row>
    <row r="25334">
      <c r="B25334" s="4"/>
    </row>
    <row r="25335">
      <c r="B25335" s="4"/>
    </row>
    <row r="25336">
      <c r="B25336" s="4"/>
    </row>
    <row r="25337">
      <c r="B25337" s="4"/>
    </row>
    <row r="25338">
      <c r="B25338" s="4"/>
    </row>
    <row r="25339">
      <c r="B25339" s="4"/>
    </row>
    <row r="25340">
      <c r="B25340" s="4"/>
    </row>
    <row r="25341">
      <c r="B25341" s="4"/>
    </row>
    <row r="25342">
      <c r="B25342" s="4"/>
    </row>
    <row r="25343">
      <c r="B25343" s="4"/>
    </row>
    <row r="25344">
      <c r="B25344" s="4"/>
    </row>
    <row r="25345">
      <c r="B25345" s="4"/>
    </row>
    <row r="25346">
      <c r="B25346" s="4"/>
    </row>
    <row r="25347">
      <c r="B25347" s="4"/>
    </row>
    <row r="25348">
      <c r="B25348" s="4"/>
    </row>
    <row r="25349">
      <c r="B25349" s="4"/>
    </row>
    <row r="25350">
      <c r="B25350" s="4"/>
    </row>
    <row r="25351">
      <c r="B25351" s="4"/>
    </row>
    <row r="25352">
      <c r="B25352" s="4"/>
    </row>
    <row r="25353">
      <c r="B25353" s="4"/>
    </row>
    <row r="25354">
      <c r="B25354" s="4"/>
    </row>
    <row r="25355">
      <c r="B25355" s="4"/>
    </row>
    <row r="25356">
      <c r="B25356" s="4"/>
    </row>
    <row r="25357">
      <c r="B25357" s="4"/>
    </row>
    <row r="25358">
      <c r="B25358" s="4"/>
    </row>
    <row r="25359">
      <c r="B25359" s="4"/>
    </row>
    <row r="25360">
      <c r="B25360" s="4"/>
    </row>
    <row r="25361">
      <c r="B25361" s="4"/>
    </row>
    <row r="25362">
      <c r="B25362" s="4"/>
    </row>
    <row r="25363">
      <c r="B25363" s="4"/>
    </row>
    <row r="25364">
      <c r="B25364" s="4"/>
    </row>
    <row r="25365">
      <c r="B25365" s="4"/>
    </row>
    <row r="25366">
      <c r="B25366" s="4"/>
    </row>
    <row r="25367">
      <c r="B25367" s="4"/>
    </row>
    <row r="25368">
      <c r="B25368" s="4"/>
    </row>
    <row r="25369">
      <c r="B25369" s="4"/>
    </row>
    <row r="25370">
      <c r="B25370" s="4"/>
    </row>
    <row r="25371">
      <c r="B25371" s="4"/>
    </row>
    <row r="25372">
      <c r="B25372" s="4"/>
    </row>
    <row r="25373">
      <c r="B25373" s="4"/>
    </row>
    <row r="25374">
      <c r="B25374" s="4"/>
    </row>
    <row r="25375">
      <c r="B25375" s="4"/>
    </row>
    <row r="25376">
      <c r="B25376" s="4"/>
    </row>
    <row r="25377">
      <c r="B25377" s="4"/>
    </row>
    <row r="25378">
      <c r="B25378" s="4"/>
    </row>
    <row r="25379">
      <c r="B25379" s="4"/>
    </row>
    <row r="25380">
      <c r="B25380" s="4"/>
    </row>
    <row r="25381">
      <c r="B25381" s="4"/>
    </row>
    <row r="25382">
      <c r="B25382" s="4"/>
    </row>
    <row r="25383">
      <c r="B25383" s="4"/>
    </row>
    <row r="25384">
      <c r="B25384" s="4"/>
    </row>
    <row r="25385">
      <c r="B25385" s="4"/>
    </row>
    <row r="25386">
      <c r="B25386" s="4"/>
    </row>
    <row r="25387">
      <c r="B25387" s="4"/>
    </row>
    <row r="25388">
      <c r="B25388" s="4"/>
    </row>
    <row r="25389">
      <c r="B25389" s="4"/>
    </row>
    <row r="25390">
      <c r="B25390" s="4"/>
    </row>
    <row r="25391">
      <c r="B25391" s="4"/>
    </row>
    <row r="25392">
      <c r="B25392" s="4"/>
    </row>
    <row r="25393">
      <c r="B25393" s="4"/>
    </row>
    <row r="25394">
      <c r="B25394" s="4"/>
    </row>
    <row r="25395">
      <c r="B25395" s="4"/>
    </row>
    <row r="25396">
      <c r="B25396" s="4"/>
    </row>
    <row r="25397">
      <c r="B25397" s="4"/>
    </row>
    <row r="25398">
      <c r="B25398" s="4"/>
    </row>
    <row r="25399">
      <c r="B25399" s="4"/>
    </row>
    <row r="25400">
      <c r="B25400" s="4"/>
    </row>
    <row r="25401">
      <c r="B25401" s="4"/>
    </row>
    <row r="25402">
      <c r="B25402" s="4"/>
    </row>
    <row r="25403">
      <c r="B25403" s="4"/>
    </row>
    <row r="25404">
      <c r="B25404" s="4"/>
    </row>
    <row r="25405">
      <c r="B25405" s="4"/>
    </row>
    <row r="25406">
      <c r="B25406" s="4"/>
    </row>
    <row r="25407">
      <c r="B25407" s="4"/>
    </row>
    <row r="25408">
      <c r="B25408" s="4"/>
    </row>
    <row r="25409">
      <c r="B25409" s="4"/>
    </row>
    <row r="25410">
      <c r="B25410" s="4"/>
    </row>
    <row r="25411">
      <c r="B25411" s="4"/>
    </row>
    <row r="25412">
      <c r="B25412" s="4"/>
    </row>
    <row r="25413">
      <c r="B25413" s="4"/>
    </row>
    <row r="25414">
      <c r="B25414" s="4"/>
    </row>
    <row r="25415">
      <c r="B25415" s="4"/>
    </row>
    <row r="25416">
      <c r="B25416" s="4"/>
    </row>
    <row r="25417">
      <c r="B25417" s="4"/>
    </row>
    <row r="25418">
      <c r="B25418" s="4"/>
    </row>
    <row r="25419">
      <c r="B25419" s="4"/>
    </row>
    <row r="25420">
      <c r="B25420" s="4"/>
    </row>
    <row r="25421">
      <c r="B25421" s="4"/>
    </row>
    <row r="25422">
      <c r="B25422" s="4"/>
    </row>
    <row r="25423">
      <c r="B25423" s="4"/>
    </row>
    <row r="25424">
      <c r="B25424" s="4"/>
    </row>
    <row r="25425">
      <c r="B25425" s="4"/>
    </row>
    <row r="25426">
      <c r="B25426" s="4"/>
    </row>
    <row r="25427">
      <c r="B25427" s="4"/>
    </row>
    <row r="25428">
      <c r="B25428" s="4"/>
    </row>
    <row r="25429">
      <c r="B25429" s="4"/>
    </row>
    <row r="25430">
      <c r="B25430" s="4"/>
    </row>
    <row r="25431">
      <c r="B25431" s="4"/>
    </row>
    <row r="25432">
      <c r="B25432" s="4"/>
    </row>
    <row r="25433">
      <c r="B25433" s="4"/>
    </row>
    <row r="25434">
      <c r="B25434" s="4"/>
    </row>
    <row r="25435">
      <c r="B25435" s="4"/>
    </row>
    <row r="25436">
      <c r="B25436" s="4"/>
    </row>
    <row r="25437">
      <c r="B25437" s="4"/>
    </row>
    <row r="25438">
      <c r="B25438" s="4"/>
    </row>
    <row r="25439">
      <c r="B25439" s="4"/>
    </row>
    <row r="25440">
      <c r="B25440" s="4"/>
    </row>
    <row r="25441">
      <c r="B25441" s="4"/>
    </row>
    <row r="25442">
      <c r="B25442" s="4"/>
    </row>
    <row r="25443">
      <c r="B25443" s="4"/>
    </row>
    <row r="25444">
      <c r="B25444" s="4"/>
    </row>
    <row r="25445">
      <c r="B25445" s="4"/>
    </row>
    <row r="25446">
      <c r="B25446" s="4"/>
    </row>
    <row r="25447">
      <c r="B25447" s="4"/>
    </row>
    <row r="25448">
      <c r="B25448" s="4"/>
    </row>
    <row r="25449">
      <c r="B25449" s="4"/>
    </row>
    <row r="25450">
      <c r="B25450" s="4"/>
    </row>
    <row r="25451">
      <c r="B25451" s="4"/>
    </row>
    <row r="25452">
      <c r="B25452" s="4"/>
    </row>
    <row r="25453">
      <c r="B25453" s="4"/>
    </row>
    <row r="25454">
      <c r="B25454" s="4"/>
    </row>
    <row r="25455">
      <c r="B25455" s="4"/>
    </row>
    <row r="25456">
      <c r="B25456" s="4"/>
    </row>
    <row r="25457">
      <c r="B25457" s="4"/>
    </row>
    <row r="25458">
      <c r="B25458" s="4"/>
    </row>
    <row r="25459">
      <c r="B25459" s="4"/>
    </row>
    <row r="25460">
      <c r="B25460" s="4"/>
    </row>
    <row r="25461">
      <c r="B25461" s="4"/>
    </row>
    <row r="25462">
      <c r="B25462" s="4"/>
    </row>
    <row r="25463">
      <c r="B25463" s="4"/>
    </row>
    <row r="25464">
      <c r="B25464" s="4"/>
    </row>
    <row r="25465">
      <c r="B25465" s="4"/>
    </row>
    <row r="25466">
      <c r="B25466" s="4"/>
    </row>
    <row r="25467">
      <c r="B25467" s="4"/>
    </row>
    <row r="25468">
      <c r="B25468" s="4"/>
    </row>
    <row r="25469">
      <c r="B25469" s="4"/>
    </row>
    <row r="25470">
      <c r="B25470" s="4"/>
    </row>
    <row r="25471">
      <c r="B25471" s="4"/>
    </row>
    <row r="25472">
      <c r="B25472" s="4"/>
    </row>
    <row r="25473">
      <c r="B25473" s="4"/>
    </row>
    <row r="25474">
      <c r="B25474" s="4"/>
    </row>
    <row r="25475">
      <c r="B25475" s="4"/>
    </row>
    <row r="25476">
      <c r="B25476" s="4"/>
    </row>
    <row r="25477">
      <c r="B25477" s="4"/>
    </row>
    <row r="25478">
      <c r="B25478" s="4"/>
    </row>
    <row r="25479">
      <c r="B25479" s="4"/>
    </row>
    <row r="25480">
      <c r="B25480" s="4"/>
    </row>
    <row r="25481">
      <c r="B25481" s="4"/>
    </row>
    <row r="25482">
      <c r="B25482" s="4"/>
    </row>
    <row r="25483">
      <c r="B25483" s="4"/>
    </row>
    <row r="25484">
      <c r="B25484" s="4"/>
    </row>
    <row r="25485">
      <c r="B25485" s="4"/>
    </row>
    <row r="25486">
      <c r="B25486" s="4"/>
    </row>
    <row r="25487">
      <c r="B25487" s="4"/>
    </row>
    <row r="25488">
      <c r="B25488" s="4"/>
    </row>
    <row r="25489">
      <c r="B25489" s="4"/>
    </row>
    <row r="25490">
      <c r="B25490" s="4"/>
    </row>
    <row r="25491">
      <c r="B25491" s="4"/>
    </row>
    <row r="25492">
      <c r="B25492" s="4"/>
    </row>
    <row r="25493">
      <c r="B25493" s="4"/>
    </row>
    <row r="25494">
      <c r="B25494" s="4"/>
    </row>
    <row r="25495">
      <c r="B25495" s="4"/>
    </row>
    <row r="25496">
      <c r="B25496" s="4"/>
    </row>
    <row r="25497">
      <c r="B25497" s="4"/>
    </row>
    <row r="25498">
      <c r="B25498" s="4"/>
    </row>
    <row r="25499">
      <c r="B25499" s="4"/>
    </row>
    <row r="25500">
      <c r="B25500" s="4"/>
    </row>
    <row r="25501">
      <c r="B25501" s="4"/>
    </row>
    <row r="25502">
      <c r="B25502" s="4"/>
    </row>
    <row r="25503">
      <c r="B25503" s="4"/>
    </row>
    <row r="25504">
      <c r="B25504" s="4"/>
    </row>
    <row r="25505">
      <c r="B25505" s="4"/>
    </row>
    <row r="25506">
      <c r="B25506" s="4"/>
    </row>
    <row r="25507">
      <c r="B25507" s="4"/>
    </row>
    <row r="25508">
      <c r="B25508" s="4"/>
    </row>
    <row r="25509">
      <c r="B25509" s="4"/>
    </row>
    <row r="25510">
      <c r="B25510" s="4"/>
    </row>
    <row r="25511">
      <c r="B25511" s="4"/>
    </row>
    <row r="25512">
      <c r="B25512" s="4"/>
    </row>
    <row r="25513">
      <c r="B25513" s="4"/>
    </row>
    <row r="25514">
      <c r="B25514" s="4"/>
    </row>
    <row r="25515">
      <c r="B25515" s="4"/>
    </row>
    <row r="25516">
      <c r="B25516" s="4"/>
    </row>
    <row r="25517">
      <c r="B25517" s="4"/>
    </row>
    <row r="25518">
      <c r="B25518" s="4"/>
    </row>
    <row r="25519">
      <c r="B25519" s="4"/>
    </row>
    <row r="25520">
      <c r="B25520" s="4"/>
    </row>
    <row r="25521">
      <c r="B25521" s="4"/>
    </row>
    <row r="25522">
      <c r="B25522" s="4"/>
    </row>
    <row r="25523">
      <c r="B25523" s="4"/>
    </row>
    <row r="25524">
      <c r="B25524" s="4"/>
    </row>
    <row r="25525">
      <c r="B25525" s="4"/>
    </row>
    <row r="25526">
      <c r="B25526" s="4"/>
    </row>
    <row r="25527">
      <c r="B25527" s="4"/>
    </row>
    <row r="25528">
      <c r="B25528" s="4"/>
    </row>
    <row r="25529">
      <c r="B25529" s="4"/>
    </row>
    <row r="25530">
      <c r="B25530" s="4"/>
    </row>
    <row r="25531">
      <c r="B25531" s="4"/>
    </row>
    <row r="25532">
      <c r="B25532" s="4"/>
    </row>
    <row r="25533">
      <c r="B25533" s="4"/>
    </row>
    <row r="25534">
      <c r="B25534" s="4"/>
    </row>
    <row r="25535">
      <c r="B25535" s="4"/>
    </row>
    <row r="25536">
      <c r="B25536" s="4"/>
    </row>
    <row r="25537">
      <c r="B25537" s="4"/>
    </row>
    <row r="25538">
      <c r="B25538" s="4"/>
    </row>
    <row r="25539">
      <c r="B25539" s="4"/>
    </row>
    <row r="25540">
      <c r="B25540" s="4"/>
    </row>
    <row r="25541">
      <c r="B25541" s="4"/>
    </row>
    <row r="25542">
      <c r="B25542" s="4"/>
    </row>
    <row r="25543">
      <c r="B25543" s="4"/>
    </row>
    <row r="25544">
      <c r="B25544" s="4"/>
    </row>
    <row r="25545">
      <c r="B25545" s="4"/>
    </row>
    <row r="25546">
      <c r="B25546" s="4"/>
    </row>
    <row r="25547">
      <c r="B25547" s="4"/>
    </row>
    <row r="25548">
      <c r="B25548" s="4"/>
    </row>
    <row r="25549">
      <c r="B25549" s="4"/>
    </row>
    <row r="25550">
      <c r="B25550" s="4"/>
    </row>
    <row r="25551">
      <c r="B25551" s="4"/>
    </row>
    <row r="25552">
      <c r="B25552" s="4"/>
    </row>
    <row r="25553">
      <c r="B25553" s="4"/>
    </row>
    <row r="25554">
      <c r="B25554" s="4"/>
    </row>
    <row r="25555">
      <c r="B25555" s="4"/>
    </row>
    <row r="25556">
      <c r="B25556" s="4"/>
    </row>
    <row r="25557">
      <c r="B25557" s="4"/>
    </row>
    <row r="25558">
      <c r="B25558" s="4"/>
    </row>
    <row r="25559">
      <c r="B25559" s="4"/>
    </row>
    <row r="25560">
      <c r="B25560" s="4"/>
    </row>
    <row r="25561">
      <c r="B25561" s="4"/>
    </row>
    <row r="25562">
      <c r="B25562" s="4"/>
    </row>
    <row r="25563">
      <c r="B25563" s="4"/>
    </row>
    <row r="25564">
      <c r="B25564" s="4"/>
    </row>
    <row r="25565">
      <c r="B25565" s="4"/>
    </row>
    <row r="25566">
      <c r="B25566" s="4"/>
    </row>
    <row r="25567">
      <c r="B25567" s="4"/>
    </row>
    <row r="25568">
      <c r="B25568" s="4"/>
    </row>
    <row r="25569">
      <c r="B25569" s="4"/>
    </row>
    <row r="25570">
      <c r="B25570" s="4"/>
    </row>
    <row r="25571">
      <c r="B25571" s="4"/>
    </row>
    <row r="25572">
      <c r="B25572" s="4"/>
    </row>
    <row r="25573">
      <c r="B25573" s="4"/>
    </row>
    <row r="25574">
      <c r="B25574" s="4"/>
    </row>
    <row r="25575">
      <c r="B25575" s="4"/>
    </row>
    <row r="25576">
      <c r="B25576" s="4"/>
    </row>
    <row r="25577">
      <c r="B25577" s="4"/>
    </row>
    <row r="25578">
      <c r="B25578" s="4"/>
    </row>
    <row r="25579">
      <c r="B25579" s="4"/>
    </row>
    <row r="25580">
      <c r="B25580" s="4"/>
    </row>
    <row r="25581">
      <c r="B25581" s="4"/>
    </row>
    <row r="25582">
      <c r="B25582" s="4"/>
    </row>
    <row r="25583">
      <c r="B25583" s="4"/>
    </row>
    <row r="25584">
      <c r="B25584" s="4"/>
    </row>
    <row r="25585">
      <c r="B25585" s="4"/>
    </row>
    <row r="25586">
      <c r="B25586" s="4"/>
    </row>
    <row r="25587">
      <c r="B25587" s="4"/>
    </row>
    <row r="25588">
      <c r="B25588" s="4"/>
    </row>
    <row r="25589">
      <c r="B25589" s="4"/>
    </row>
    <row r="25590">
      <c r="B25590" s="4"/>
    </row>
    <row r="25591">
      <c r="B25591" s="4"/>
    </row>
    <row r="25592">
      <c r="B25592" s="4"/>
    </row>
    <row r="25593">
      <c r="B25593" s="4"/>
    </row>
    <row r="25594">
      <c r="B25594" s="4"/>
    </row>
    <row r="25595">
      <c r="B25595" s="4"/>
    </row>
    <row r="25596">
      <c r="B25596" s="4"/>
    </row>
    <row r="25597">
      <c r="B25597" s="4"/>
    </row>
    <row r="25598">
      <c r="B25598" s="4"/>
    </row>
    <row r="25599">
      <c r="B25599" s="4"/>
    </row>
    <row r="25600">
      <c r="B25600" s="4"/>
    </row>
    <row r="25601">
      <c r="B25601" s="4"/>
    </row>
    <row r="25602">
      <c r="B25602" s="4"/>
    </row>
    <row r="25603">
      <c r="B25603" s="4"/>
    </row>
    <row r="25604">
      <c r="B25604" s="4"/>
    </row>
    <row r="25605">
      <c r="B25605" s="4"/>
    </row>
    <row r="25606">
      <c r="B25606" s="4"/>
    </row>
    <row r="25607">
      <c r="B25607" s="4"/>
    </row>
    <row r="25608">
      <c r="B25608" s="4"/>
    </row>
    <row r="25609">
      <c r="B25609" s="4"/>
    </row>
    <row r="25610">
      <c r="B25610" s="4"/>
    </row>
    <row r="25611">
      <c r="B25611" s="4"/>
    </row>
    <row r="25612">
      <c r="B25612" s="4"/>
    </row>
    <row r="25613">
      <c r="B25613" s="4"/>
    </row>
    <row r="25614">
      <c r="B25614" s="4"/>
    </row>
    <row r="25615">
      <c r="B25615" s="4"/>
    </row>
    <row r="25616">
      <c r="B25616" s="4"/>
    </row>
    <row r="25617">
      <c r="B25617" s="4"/>
    </row>
    <row r="25618">
      <c r="B25618" s="4"/>
    </row>
    <row r="25619">
      <c r="B25619" s="4"/>
    </row>
    <row r="25620">
      <c r="B25620" s="4"/>
    </row>
    <row r="25621">
      <c r="B25621" s="4"/>
    </row>
    <row r="25622">
      <c r="B25622" s="4"/>
    </row>
    <row r="25623">
      <c r="B25623" s="4"/>
    </row>
    <row r="25624">
      <c r="B25624" s="4"/>
    </row>
    <row r="25625">
      <c r="B25625" s="4"/>
    </row>
    <row r="25626">
      <c r="B25626" s="4"/>
    </row>
    <row r="25627">
      <c r="B25627" s="4"/>
    </row>
    <row r="25628">
      <c r="B25628" s="4"/>
    </row>
    <row r="25629">
      <c r="B25629" s="4"/>
    </row>
    <row r="25630">
      <c r="B25630" s="4"/>
    </row>
    <row r="25631">
      <c r="B25631" s="4"/>
    </row>
    <row r="25632">
      <c r="B25632" s="4"/>
    </row>
    <row r="25633">
      <c r="B25633" s="4"/>
    </row>
    <row r="25634">
      <c r="B25634" s="4"/>
    </row>
    <row r="25635">
      <c r="B25635" s="4"/>
    </row>
    <row r="25636">
      <c r="B25636" s="4"/>
    </row>
    <row r="25637">
      <c r="B25637" s="4"/>
    </row>
    <row r="25638">
      <c r="B25638" s="4"/>
    </row>
    <row r="25639">
      <c r="B25639" s="4"/>
    </row>
    <row r="25640">
      <c r="B25640" s="4"/>
    </row>
    <row r="25641">
      <c r="B25641" s="4"/>
    </row>
    <row r="25642">
      <c r="B25642" s="4"/>
    </row>
    <row r="25643">
      <c r="B25643" s="4"/>
    </row>
    <row r="25644">
      <c r="B25644" s="4"/>
    </row>
    <row r="25645">
      <c r="B25645" s="4"/>
    </row>
    <row r="25646">
      <c r="B25646" s="4"/>
    </row>
    <row r="25647">
      <c r="B25647" s="4"/>
    </row>
    <row r="25648">
      <c r="B25648" s="4"/>
    </row>
    <row r="25649">
      <c r="B25649" s="4"/>
    </row>
    <row r="25650">
      <c r="B25650" s="4"/>
    </row>
    <row r="25651">
      <c r="B25651" s="4"/>
    </row>
    <row r="25652">
      <c r="B25652" s="4"/>
    </row>
    <row r="25653">
      <c r="B25653" s="4"/>
    </row>
    <row r="25654">
      <c r="B25654" s="4"/>
    </row>
    <row r="25655">
      <c r="B25655" s="4"/>
    </row>
    <row r="25656">
      <c r="B25656" s="4"/>
    </row>
    <row r="25657">
      <c r="B25657" s="4"/>
    </row>
    <row r="25658">
      <c r="B25658" s="4"/>
    </row>
    <row r="25659">
      <c r="B25659" s="4"/>
    </row>
    <row r="25660">
      <c r="B25660" s="4"/>
    </row>
    <row r="25661">
      <c r="B25661" s="4"/>
    </row>
    <row r="25662">
      <c r="B25662" s="4"/>
    </row>
    <row r="25663">
      <c r="B25663" s="4"/>
    </row>
    <row r="25664">
      <c r="B25664" s="4"/>
    </row>
    <row r="25665">
      <c r="B25665" s="4"/>
    </row>
    <row r="25666">
      <c r="B25666" s="4"/>
    </row>
    <row r="25667">
      <c r="B25667" s="4"/>
    </row>
    <row r="25668">
      <c r="B25668" s="4"/>
    </row>
    <row r="25669">
      <c r="B25669" s="4"/>
    </row>
    <row r="25670">
      <c r="B25670" s="4"/>
    </row>
    <row r="25671">
      <c r="B25671" s="4"/>
    </row>
    <row r="25672">
      <c r="B25672" s="4"/>
    </row>
    <row r="25673">
      <c r="B25673" s="4"/>
    </row>
    <row r="25674">
      <c r="B25674" s="4"/>
    </row>
    <row r="25675">
      <c r="B25675" s="4"/>
    </row>
    <row r="25676">
      <c r="B25676" s="4"/>
    </row>
    <row r="25677">
      <c r="B25677" s="4"/>
    </row>
    <row r="25678">
      <c r="B25678" s="4"/>
    </row>
    <row r="25679">
      <c r="B25679" s="4"/>
    </row>
    <row r="25680">
      <c r="B25680" s="4"/>
    </row>
    <row r="25681">
      <c r="B25681" s="4"/>
    </row>
    <row r="25682">
      <c r="B25682" s="4"/>
    </row>
    <row r="25683">
      <c r="B25683" s="4"/>
    </row>
    <row r="25684">
      <c r="B25684" s="4"/>
    </row>
    <row r="25685">
      <c r="B25685" s="4"/>
    </row>
    <row r="25686">
      <c r="B25686" s="4"/>
    </row>
    <row r="25687">
      <c r="B25687" s="4"/>
    </row>
    <row r="25688">
      <c r="B25688" s="4"/>
    </row>
    <row r="25689">
      <c r="B25689" s="4"/>
    </row>
    <row r="25690">
      <c r="B25690" s="4"/>
    </row>
    <row r="25691">
      <c r="B25691" s="4"/>
    </row>
    <row r="25692">
      <c r="B25692" s="4"/>
    </row>
    <row r="25693">
      <c r="B25693" s="4"/>
    </row>
    <row r="25694">
      <c r="B25694" s="4"/>
    </row>
    <row r="25695">
      <c r="B25695" s="4"/>
    </row>
    <row r="25696">
      <c r="B25696" s="4"/>
    </row>
    <row r="25697">
      <c r="B25697" s="4"/>
    </row>
    <row r="25698">
      <c r="B25698" s="4"/>
    </row>
    <row r="25699">
      <c r="B25699" s="4"/>
    </row>
    <row r="25700">
      <c r="B25700" s="4"/>
    </row>
    <row r="25701">
      <c r="B25701" s="4"/>
    </row>
    <row r="25702">
      <c r="B25702" s="4"/>
    </row>
    <row r="25703">
      <c r="B25703" s="4"/>
    </row>
    <row r="25704">
      <c r="B25704" s="4"/>
    </row>
    <row r="25705">
      <c r="B25705" s="4"/>
    </row>
    <row r="25706">
      <c r="B25706" s="4"/>
    </row>
    <row r="25707">
      <c r="B25707" s="4"/>
    </row>
    <row r="25708">
      <c r="B25708" s="4"/>
    </row>
    <row r="25709">
      <c r="B25709" s="4"/>
    </row>
    <row r="25710">
      <c r="B25710" s="4"/>
    </row>
    <row r="25711">
      <c r="B25711" s="4"/>
    </row>
    <row r="25712">
      <c r="B25712" s="4"/>
    </row>
    <row r="25713">
      <c r="B25713" s="4"/>
    </row>
    <row r="25714">
      <c r="B25714" s="4"/>
    </row>
    <row r="25715">
      <c r="B25715" s="4"/>
    </row>
    <row r="25716">
      <c r="B25716" s="4"/>
    </row>
    <row r="25717">
      <c r="B25717" s="4"/>
    </row>
    <row r="25718">
      <c r="B25718" s="4"/>
    </row>
    <row r="25719">
      <c r="B25719" s="4"/>
    </row>
    <row r="25720">
      <c r="B25720" s="4"/>
    </row>
    <row r="25721">
      <c r="B25721" s="4"/>
    </row>
    <row r="25722">
      <c r="B25722" s="4"/>
    </row>
    <row r="25723">
      <c r="B25723" s="4"/>
    </row>
    <row r="25724">
      <c r="B25724" s="4"/>
    </row>
    <row r="25725">
      <c r="B25725" s="4"/>
    </row>
    <row r="25726">
      <c r="B25726" s="4"/>
    </row>
    <row r="25727">
      <c r="B25727" s="4"/>
    </row>
    <row r="25728">
      <c r="B25728" s="4"/>
    </row>
    <row r="25729">
      <c r="B25729" s="4"/>
    </row>
    <row r="25730">
      <c r="B25730" s="4"/>
    </row>
    <row r="25731">
      <c r="B25731" s="4"/>
    </row>
    <row r="25732">
      <c r="B25732" s="4"/>
    </row>
    <row r="25733">
      <c r="B25733" s="4"/>
    </row>
    <row r="25734">
      <c r="B25734" s="4"/>
    </row>
    <row r="25735">
      <c r="B25735" s="4"/>
    </row>
    <row r="25736">
      <c r="B25736" s="4"/>
    </row>
    <row r="25737">
      <c r="B25737" s="4"/>
    </row>
    <row r="25738">
      <c r="B25738" s="4"/>
    </row>
    <row r="25739">
      <c r="B25739" s="4"/>
    </row>
    <row r="25740">
      <c r="B25740" s="4"/>
    </row>
    <row r="25741">
      <c r="B25741" s="4"/>
    </row>
    <row r="25742">
      <c r="B25742" s="4"/>
    </row>
    <row r="25743">
      <c r="B25743" s="4"/>
    </row>
    <row r="25744">
      <c r="B25744" s="4"/>
    </row>
    <row r="25745">
      <c r="B25745" s="4"/>
    </row>
    <row r="25746">
      <c r="B25746" s="4"/>
    </row>
    <row r="25747">
      <c r="B25747" s="4"/>
    </row>
    <row r="25748">
      <c r="B25748" s="4"/>
    </row>
    <row r="25749">
      <c r="B25749" s="4"/>
    </row>
    <row r="25750">
      <c r="B25750" s="4"/>
    </row>
    <row r="25751">
      <c r="B25751" s="4"/>
    </row>
    <row r="25752">
      <c r="B25752" s="4"/>
    </row>
    <row r="25753">
      <c r="B25753" s="4"/>
    </row>
    <row r="25754">
      <c r="B25754" s="4"/>
    </row>
    <row r="25755">
      <c r="B25755" s="4"/>
    </row>
    <row r="25756">
      <c r="B25756" s="4"/>
    </row>
    <row r="25757">
      <c r="B25757" s="4"/>
    </row>
    <row r="25758">
      <c r="B25758" s="4"/>
    </row>
    <row r="25759">
      <c r="B25759" s="4"/>
    </row>
    <row r="25760">
      <c r="B25760" s="4"/>
    </row>
    <row r="25761">
      <c r="B25761" s="4"/>
    </row>
    <row r="25762">
      <c r="B25762" s="4"/>
    </row>
    <row r="25763">
      <c r="B25763" s="4"/>
    </row>
    <row r="25764">
      <c r="B25764" s="4"/>
    </row>
    <row r="25765">
      <c r="B25765" s="4"/>
    </row>
    <row r="25766">
      <c r="B25766" s="4"/>
    </row>
    <row r="25767">
      <c r="B25767" s="4"/>
    </row>
    <row r="25768">
      <c r="B25768" s="4"/>
    </row>
    <row r="25769">
      <c r="B25769" s="4"/>
    </row>
    <row r="25770">
      <c r="B25770" s="4"/>
    </row>
    <row r="25771">
      <c r="B25771" s="4"/>
    </row>
    <row r="25772">
      <c r="B25772" s="4"/>
    </row>
    <row r="25773">
      <c r="B25773" s="4"/>
    </row>
    <row r="25774">
      <c r="B25774" s="4"/>
    </row>
    <row r="25775">
      <c r="B25775" s="4"/>
    </row>
    <row r="25776">
      <c r="B25776" s="4"/>
    </row>
    <row r="25777">
      <c r="B25777" s="4"/>
    </row>
    <row r="25778">
      <c r="B25778" s="4"/>
    </row>
    <row r="25779">
      <c r="B25779" s="4"/>
    </row>
    <row r="25780">
      <c r="B25780" s="4"/>
    </row>
    <row r="25781">
      <c r="B25781" s="4"/>
    </row>
    <row r="25782">
      <c r="B25782" s="4"/>
    </row>
    <row r="25783">
      <c r="B25783" s="4"/>
    </row>
    <row r="25784">
      <c r="B25784" s="4"/>
    </row>
    <row r="25785">
      <c r="B25785" s="4"/>
    </row>
    <row r="25786">
      <c r="B25786" s="4"/>
    </row>
    <row r="25787">
      <c r="B25787" s="4"/>
    </row>
    <row r="25788">
      <c r="B25788" s="4"/>
    </row>
    <row r="25789">
      <c r="B25789" s="4"/>
    </row>
    <row r="25790">
      <c r="B25790" s="4"/>
    </row>
    <row r="25791">
      <c r="B25791" s="4"/>
    </row>
    <row r="25792">
      <c r="B25792" s="4"/>
    </row>
    <row r="25793">
      <c r="B25793" s="4"/>
    </row>
    <row r="25794">
      <c r="B25794" s="4"/>
    </row>
    <row r="25795">
      <c r="B25795" s="4"/>
    </row>
    <row r="25796">
      <c r="B25796" s="4"/>
    </row>
    <row r="25797">
      <c r="B25797" s="4"/>
    </row>
    <row r="25798">
      <c r="B25798" s="4"/>
    </row>
    <row r="25799">
      <c r="B25799" s="4"/>
    </row>
    <row r="25800">
      <c r="B25800" s="4"/>
    </row>
    <row r="25801">
      <c r="B25801" s="4"/>
    </row>
    <row r="25802">
      <c r="B25802" s="4"/>
    </row>
    <row r="25803">
      <c r="B25803" s="4"/>
    </row>
    <row r="25804">
      <c r="B25804" s="4"/>
    </row>
    <row r="25805">
      <c r="B25805" s="4"/>
    </row>
    <row r="25806">
      <c r="B25806" s="4"/>
    </row>
    <row r="25807">
      <c r="B25807" s="4"/>
    </row>
    <row r="25808">
      <c r="B25808" s="4"/>
    </row>
    <row r="25809">
      <c r="B25809" s="4"/>
    </row>
    <row r="25810">
      <c r="B25810" s="4"/>
    </row>
    <row r="25811">
      <c r="B25811" s="4"/>
    </row>
    <row r="25812">
      <c r="B25812" s="4"/>
    </row>
    <row r="25813">
      <c r="B25813" s="4"/>
    </row>
    <row r="25814">
      <c r="B25814" s="4"/>
    </row>
    <row r="25815">
      <c r="B25815" s="4"/>
    </row>
    <row r="25816">
      <c r="B25816" s="4"/>
    </row>
    <row r="25817">
      <c r="B25817" s="4"/>
    </row>
    <row r="25818">
      <c r="B25818" s="4"/>
    </row>
    <row r="25819">
      <c r="B25819" s="4"/>
    </row>
    <row r="25820">
      <c r="B25820" s="4"/>
    </row>
    <row r="25821">
      <c r="B25821" s="4"/>
    </row>
    <row r="25822">
      <c r="B25822" s="4"/>
    </row>
    <row r="25823">
      <c r="B25823" s="4"/>
    </row>
    <row r="25824">
      <c r="B25824" s="4"/>
    </row>
    <row r="25825">
      <c r="B25825" s="4"/>
    </row>
    <row r="25826">
      <c r="B25826" s="4"/>
    </row>
    <row r="25827">
      <c r="B25827" s="4"/>
    </row>
    <row r="25828">
      <c r="B25828" s="4"/>
    </row>
    <row r="25829">
      <c r="B25829" s="4"/>
    </row>
    <row r="25830">
      <c r="B25830" s="4"/>
    </row>
    <row r="25831">
      <c r="B25831" s="4"/>
    </row>
    <row r="25832">
      <c r="B25832" s="4"/>
    </row>
    <row r="25833">
      <c r="B25833" s="4"/>
    </row>
    <row r="25834">
      <c r="B25834" s="4"/>
    </row>
    <row r="25835">
      <c r="B25835" s="4"/>
    </row>
    <row r="25836">
      <c r="B25836" s="4"/>
    </row>
    <row r="25837">
      <c r="B25837" s="4"/>
    </row>
    <row r="25838">
      <c r="B25838" s="4"/>
    </row>
    <row r="25839">
      <c r="B25839" s="4"/>
    </row>
    <row r="25840">
      <c r="B25840" s="4"/>
    </row>
    <row r="25841">
      <c r="B25841" s="4"/>
    </row>
    <row r="25842">
      <c r="B25842" s="4"/>
    </row>
    <row r="25843">
      <c r="B25843" s="4"/>
    </row>
    <row r="25844">
      <c r="B25844" s="4"/>
    </row>
    <row r="25845">
      <c r="B25845" s="4"/>
    </row>
    <row r="25846">
      <c r="B25846" s="4"/>
    </row>
    <row r="25847">
      <c r="B25847" s="4"/>
    </row>
    <row r="25848">
      <c r="B25848" s="4"/>
    </row>
    <row r="25849">
      <c r="B25849" s="4"/>
    </row>
    <row r="25850">
      <c r="B25850" s="4"/>
    </row>
    <row r="25851">
      <c r="B25851" s="4"/>
    </row>
    <row r="25852">
      <c r="B25852" s="4"/>
    </row>
    <row r="25853">
      <c r="B25853" s="4"/>
    </row>
    <row r="25854">
      <c r="B25854" s="4"/>
    </row>
    <row r="25855">
      <c r="B25855" s="4"/>
    </row>
    <row r="25856">
      <c r="B25856" s="4"/>
    </row>
    <row r="25857">
      <c r="B25857" s="4"/>
    </row>
    <row r="25858">
      <c r="B25858" s="4"/>
    </row>
    <row r="25859">
      <c r="B25859" s="4"/>
    </row>
    <row r="25860">
      <c r="B25860" s="4"/>
    </row>
    <row r="25861">
      <c r="B25861" s="4"/>
    </row>
    <row r="25862">
      <c r="B25862" s="4"/>
    </row>
    <row r="25863">
      <c r="B25863" s="4"/>
    </row>
    <row r="25864">
      <c r="B25864" s="4"/>
    </row>
    <row r="25865">
      <c r="B25865" s="4"/>
    </row>
    <row r="25866">
      <c r="B25866" s="4"/>
    </row>
    <row r="25867">
      <c r="B25867" s="4"/>
    </row>
    <row r="25868">
      <c r="B25868" s="4"/>
    </row>
    <row r="25869">
      <c r="B25869" s="4"/>
    </row>
    <row r="25870">
      <c r="B25870" s="4"/>
    </row>
    <row r="25871">
      <c r="B25871" s="4"/>
    </row>
    <row r="25872">
      <c r="B25872" s="4"/>
    </row>
    <row r="25873">
      <c r="B25873" s="4"/>
    </row>
    <row r="25874">
      <c r="B25874" s="4"/>
    </row>
    <row r="25875">
      <c r="B25875" s="4"/>
    </row>
    <row r="25876">
      <c r="B25876" s="4"/>
    </row>
    <row r="25877">
      <c r="B25877" s="4"/>
    </row>
    <row r="25878">
      <c r="B25878" s="4"/>
    </row>
    <row r="25879">
      <c r="B25879" s="4"/>
    </row>
    <row r="25880">
      <c r="B25880" s="4"/>
    </row>
    <row r="25881">
      <c r="B25881" s="4"/>
    </row>
    <row r="25882">
      <c r="B25882" s="4"/>
    </row>
    <row r="25883">
      <c r="B25883" s="4"/>
    </row>
    <row r="25884">
      <c r="B25884" s="4"/>
    </row>
    <row r="25885">
      <c r="B25885" s="4"/>
    </row>
    <row r="25886">
      <c r="B25886" s="4"/>
    </row>
    <row r="25887">
      <c r="B25887" s="4"/>
    </row>
    <row r="25888">
      <c r="B25888" s="4"/>
    </row>
    <row r="25889">
      <c r="B25889" s="4"/>
    </row>
    <row r="25890">
      <c r="B25890" s="4"/>
    </row>
    <row r="25891">
      <c r="B25891" s="4"/>
    </row>
    <row r="25892">
      <c r="B25892" s="4"/>
    </row>
    <row r="25893">
      <c r="B25893" s="4"/>
    </row>
    <row r="25894">
      <c r="B25894" s="4"/>
    </row>
    <row r="25895">
      <c r="B25895" s="4"/>
    </row>
    <row r="25896">
      <c r="B25896" s="4"/>
    </row>
    <row r="25897">
      <c r="B25897" s="4"/>
    </row>
    <row r="25898">
      <c r="B25898" s="4"/>
    </row>
    <row r="25899">
      <c r="B25899" s="4"/>
    </row>
    <row r="25900">
      <c r="B25900" s="4"/>
    </row>
    <row r="25901">
      <c r="B25901" s="4"/>
    </row>
    <row r="25902">
      <c r="B25902" s="4"/>
    </row>
    <row r="25903">
      <c r="B25903" s="4"/>
    </row>
    <row r="25904">
      <c r="B25904" s="4"/>
    </row>
    <row r="25905">
      <c r="B25905" s="4"/>
    </row>
    <row r="25906">
      <c r="B25906" s="4"/>
    </row>
    <row r="25907">
      <c r="B25907" s="4"/>
    </row>
    <row r="25908">
      <c r="B25908" s="4"/>
    </row>
    <row r="25909">
      <c r="B25909" s="4"/>
    </row>
    <row r="25910">
      <c r="B25910" s="4"/>
    </row>
    <row r="25911">
      <c r="B25911" s="4"/>
    </row>
    <row r="25912">
      <c r="B25912" s="4"/>
    </row>
    <row r="25913">
      <c r="B25913" s="4"/>
    </row>
    <row r="25914">
      <c r="B25914" s="4"/>
    </row>
    <row r="25915">
      <c r="B25915" s="4"/>
    </row>
    <row r="25916">
      <c r="B25916" s="4"/>
    </row>
    <row r="25917">
      <c r="B25917" s="4"/>
    </row>
    <row r="25918">
      <c r="B25918" s="4"/>
    </row>
    <row r="25919">
      <c r="B25919" s="4"/>
    </row>
    <row r="25920">
      <c r="B25920" s="4"/>
    </row>
    <row r="25921">
      <c r="B25921" s="4"/>
    </row>
    <row r="25922">
      <c r="B25922" s="4"/>
    </row>
    <row r="25923">
      <c r="B25923" s="4"/>
    </row>
    <row r="25924">
      <c r="B25924" s="4"/>
    </row>
    <row r="25925">
      <c r="B25925" s="4"/>
    </row>
    <row r="25926">
      <c r="B25926" s="4"/>
    </row>
    <row r="25927">
      <c r="B25927" s="4"/>
    </row>
    <row r="25928">
      <c r="B25928" s="4"/>
    </row>
    <row r="25929">
      <c r="B25929" s="4"/>
    </row>
    <row r="25930">
      <c r="B25930" s="4"/>
    </row>
    <row r="25931">
      <c r="B25931" s="4"/>
    </row>
    <row r="25932">
      <c r="B25932" s="4"/>
    </row>
    <row r="25933">
      <c r="B25933" s="4"/>
    </row>
    <row r="25934">
      <c r="B25934" s="4"/>
    </row>
    <row r="25935">
      <c r="B25935" s="4"/>
    </row>
    <row r="25936">
      <c r="B25936" s="4"/>
    </row>
    <row r="25937">
      <c r="B25937" s="4"/>
    </row>
    <row r="25938">
      <c r="B25938" s="4"/>
    </row>
    <row r="25939">
      <c r="B25939" s="4"/>
    </row>
    <row r="25940">
      <c r="B25940" s="4"/>
    </row>
    <row r="25941">
      <c r="B25941" s="4"/>
    </row>
    <row r="25942">
      <c r="B25942" s="4"/>
    </row>
    <row r="25943">
      <c r="B25943" s="4"/>
    </row>
    <row r="25944">
      <c r="B25944" s="4"/>
    </row>
    <row r="25945">
      <c r="B25945" s="4"/>
    </row>
    <row r="25946">
      <c r="B25946" s="4"/>
    </row>
    <row r="25947">
      <c r="B25947" s="4"/>
    </row>
    <row r="25948">
      <c r="B25948" s="4"/>
    </row>
    <row r="25949">
      <c r="B25949" s="4"/>
    </row>
    <row r="25950">
      <c r="B25950" s="4"/>
    </row>
    <row r="25951">
      <c r="B25951" s="4"/>
    </row>
    <row r="25952">
      <c r="B25952" s="4"/>
    </row>
    <row r="25953">
      <c r="B25953" s="4"/>
    </row>
    <row r="25954">
      <c r="B25954" s="4"/>
    </row>
    <row r="25955">
      <c r="B25955" s="4"/>
    </row>
    <row r="25956">
      <c r="B25956" s="4"/>
    </row>
    <row r="25957">
      <c r="B25957" s="4"/>
    </row>
    <row r="25958">
      <c r="B25958" s="4"/>
    </row>
    <row r="25959">
      <c r="B25959" s="4"/>
    </row>
    <row r="25960">
      <c r="B25960" s="4"/>
    </row>
    <row r="25961">
      <c r="B25961" s="4"/>
    </row>
    <row r="25962">
      <c r="B25962" s="4"/>
    </row>
    <row r="25963">
      <c r="B25963" s="4"/>
    </row>
    <row r="25964">
      <c r="B25964" s="4"/>
    </row>
    <row r="25965">
      <c r="B25965" s="4"/>
    </row>
    <row r="25966">
      <c r="B25966" s="4"/>
    </row>
    <row r="25967">
      <c r="B25967" s="4"/>
    </row>
    <row r="25968">
      <c r="B25968" s="4"/>
    </row>
    <row r="25969">
      <c r="B25969" s="4"/>
    </row>
    <row r="25970">
      <c r="B25970" s="4"/>
    </row>
    <row r="25971">
      <c r="B25971" s="4"/>
    </row>
    <row r="25972">
      <c r="B25972" s="4"/>
    </row>
    <row r="25973">
      <c r="B25973" s="4"/>
    </row>
    <row r="25974">
      <c r="B25974" s="4"/>
    </row>
    <row r="25975">
      <c r="B25975" s="4"/>
    </row>
    <row r="25976">
      <c r="B25976" s="4"/>
    </row>
    <row r="25977">
      <c r="B25977" s="4"/>
    </row>
    <row r="25978">
      <c r="B25978" s="4"/>
    </row>
    <row r="25979">
      <c r="B25979" s="4"/>
    </row>
    <row r="25980">
      <c r="B25980" s="4"/>
    </row>
    <row r="25981">
      <c r="B25981" s="4"/>
    </row>
    <row r="25982">
      <c r="B25982" s="4"/>
    </row>
    <row r="25983">
      <c r="B25983" s="4"/>
    </row>
    <row r="25984">
      <c r="B25984" s="4"/>
    </row>
    <row r="25985">
      <c r="B25985" s="4"/>
    </row>
    <row r="25986">
      <c r="B25986" s="4"/>
    </row>
    <row r="25987">
      <c r="B25987" s="4"/>
    </row>
    <row r="25988">
      <c r="B25988" s="4"/>
    </row>
    <row r="25989">
      <c r="B25989" s="4"/>
    </row>
    <row r="25990">
      <c r="B25990" s="4"/>
    </row>
    <row r="25991">
      <c r="B25991" s="4"/>
    </row>
    <row r="25992">
      <c r="B25992" s="4"/>
    </row>
    <row r="25993">
      <c r="B25993" s="4"/>
    </row>
    <row r="25994">
      <c r="B25994" s="4"/>
    </row>
    <row r="25995">
      <c r="B25995" s="4"/>
    </row>
    <row r="25996">
      <c r="B25996" s="4"/>
    </row>
    <row r="25997">
      <c r="B25997" s="4"/>
    </row>
    <row r="25998">
      <c r="B25998" s="4"/>
    </row>
    <row r="25999">
      <c r="B25999" s="4"/>
    </row>
    <row r="26000">
      <c r="B26000" s="4"/>
    </row>
    <row r="26001">
      <c r="B26001" s="4"/>
    </row>
    <row r="26002">
      <c r="B26002" s="4"/>
    </row>
    <row r="26003">
      <c r="B26003" s="4"/>
    </row>
    <row r="26004">
      <c r="B26004" s="4"/>
    </row>
    <row r="26005">
      <c r="B26005" s="4"/>
    </row>
    <row r="26006">
      <c r="B26006" s="4"/>
    </row>
    <row r="26007">
      <c r="B26007" s="4"/>
    </row>
    <row r="26008">
      <c r="B26008" s="4"/>
    </row>
    <row r="26009">
      <c r="B26009" s="4"/>
    </row>
    <row r="26010">
      <c r="B26010" s="4"/>
    </row>
    <row r="26011">
      <c r="B26011" s="4"/>
    </row>
    <row r="26012">
      <c r="B26012" s="4"/>
    </row>
    <row r="26013">
      <c r="B26013" s="4"/>
    </row>
    <row r="26014">
      <c r="B26014" s="4"/>
    </row>
    <row r="26015">
      <c r="B26015" s="4"/>
    </row>
    <row r="26016">
      <c r="B26016" s="4"/>
    </row>
    <row r="26017">
      <c r="B26017" s="4"/>
    </row>
    <row r="26018">
      <c r="B26018" s="4"/>
    </row>
    <row r="26019">
      <c r="B26019" s="4"/>
    </row>
    <row r="26020">
      <c r="B26020" s="4"/>
    </row>
    <row r="26021">
      <c r="B26021" s="4"/>
    </row>
    <row r="26022">
      <c r="B26022" s="4"/>
    </row>
    <row r="26023">
      <c r="B26023" s="4"/>
    </row>
    <row r="26024">
      <c r="B26024" s="4"/>
    </row>
    <row r="26025">
      <c r="B26025" s="4"/>
    </row>
    <row r="26026">
      <c r="B26026" s="4"/>
    </row>
    <row r="26027">
      <c r="B26027" s="4"/>
    </row>
    <row r="26028">
      <c r="B26028" s="4"/>
    </row>
    <row r="26029">
      <c r="B26029" s="4"/>
    </row>
    <row r="26030">
      <c r="B26030" s="4"/>
    </row>
    <row r="26031">
      <c r="B26031" s="4"/>
    </row>
    <row r="26032">
      <c r="B26032" s="4"/>
    </row>
    <row r="26033">
      <c r="B26033" s="4"/>
    </row>
    <row r="26034">
      <c r="B26034" s="4"/>
    </row>
    <row r="26035">
      <c r="B26035" s="4"/>
    </row>
    <row r="26036">
      <c r="B26036" s="4"/>
    </row>
    <row r="26037">
      <c r="B26037" s="4"/>
    </row>
    <row r="26038">
      <c r="B26038" s="4"/>
    </row>
    <row r="26039">
      <c r="B26039" s="4"/>
    </row>
    <row r="26040">
      <c r="B26040" s="4"/>
    </row>
    <row r="26041">
      <c r="B26041" s="4"/>
    </row>
    <row r="26042">
      <c r="B26042" s="4"/>
    </row>
    <row r="26043">
      <c r="B26043" s="4"/>
    </row>
    <row r="26044">
      <c r="B26044" s="4"/>
    </row>
    <row r="26045">
      <c r="B26045" s="4"/>
    </row>
    <row r="26046">
      <c r="B26046" s="4"/>
    </row>
    <row r="26047">
      <c r="B26047" s="4"/>
    </row>
    <row r="26048">
      <c r="B26048" s="4"/>
    </row>
    <row r="26049">
      <c r="B26049" s="4"/>
    </row>
    <row r="26050">
      <c r="B26050" s="4"/>
    </row>
    <row r="26051">
      <c r="B26051" s="4"/>
    </row>
    <row r="26052">
      <c r="B26052" s="4"/>
    </row>
    <row r="26053">
      <c r="B26053" s="4"/>
    </row>
    <row r="26054">
      <c r="B26054" s="4"/>
    </row>
    <row r="26055">
      <c r="B26055" s="4"/>
    </row>
    <row r="26056">
      <c r="B26056" s="4"/>
    </row>
    <row r="26057">
      <c r="B26057" s="4"/>
    </row>
    <row r="26058">
      <c r="B26058" s="4"/>
    </row>
    <row r="26059">
      <c r="B26059" s="4"/>
    </row>
    <row r="26060">
      <c r="B26060" s="4"/>
    </row>
    <row r="26061">
      <c r="B26061" s="4"/>
    </row>
    <row r="26062">
      <c r="B26062" s="4"/>
    </row>
    <row r="26063">
      <c r="B26063" s="4"/>
    </row>
    <row r="26064">
      <c r="B26064" s="4"/>
    </row>
    <row r="26065">
      <c r="B26065" s="4"/>
    </row>
    <row r="26066">
      <c r="B26066" s="4"/>
    </row>
    <row r="26067">
      <c r="B26067" s="4"/>
    </row>
    <row r="26068">
      <c r="B26068" s="4"/>
    </row>
    <row r="26069">
      <c r="B26069" s="4"/>
    </row>
    <row r="26070">
      <c r="B26070" s="4"/>
    </row>
    <row r="26071">
      <c r="B26071" s="4"/>
    </row>
    <row r="26072">
      <c r="B26072" s="4"/>
    </row>
    <row r="26073">
      <c r="B26073" s="4"/>
    </row>
    <row r="26074">
      <c r="B26074" s="4"/>
    </row>
    <row r="26075">
      <c r="B26075" s="4"/>
    </row>
    <row r="26076">
      <c r="B26076" s="4"/>
    </row>
    <row r="26077">
      <c r="B26077" s="4"/>
    </row>
    <row r="26078">
      <c r="B26078" s="4"/>
    </row>
    <row r="26079">
      <c r="B26079" s="4"/>
    </row>
    <row r="26080">
      <c r="B26080" s="4"/>
    </row>
    <row r="26081">
      <c r="B26081" s="4"/>
    </row>
    <row r="26082">
      <c r="B26082" s="4"/>
    </row>
    <row r="26083">
      <c r="B26083" s="4"/>
    </row>
    <row r="26084">
      <c r="B26084" s="4"/>
    </row>
    <row r="26085">
      <c r="B26085" s="4"/>
    </row>
    <row r="26086">
      <c r="B26086" s="4"/>
    </row>
    <row r="26087">
      <c r="B26087" s="4"/>
    </row>
    <row r="26088">
      <c r="B26088" s="4"/>
    </row>
    <row r="26089">
      <c r="B26089" s="4"/>
    </row>
    <row r="26090">
      <c r="B26090" s="4"/>
    </row>
    <row r="26091">
      <c r="B26091" s="4"/>
    </row>
    <row r="26092">
      <c r="B26092" s="4"/>
    </row>
    <row r="26093">
      <c r="B26093" s="4"/>
    </row>
    <row r="26094">
      <c r="B26094" s="4"/>
    </row>
    <row r="26095">
      <c r="B26095" s="4"/>
    </row>
    <row r="26096">
      <c r="B26096" s="4"/>
    </row>
    <row r="26097">
      <c r="B26097" s="4"/>
    </row>
    <row r="26098">
      <c r="B26098" s="4"/>
    </row>
    <row r="26099">
      <c r="B26099" s="4"/>
    </row>
    <row r="26100">
      <c r="B26100" s="4"/>
    </row>
    <row r="26101">
      <c r="B26101" s="4"/>
    </row>
    <row r="26102">
      <c r="B26102" s="4"/>
    </row>
    <row r="26103">
      <c r="B26103" s="4"/>
    </row>
    <row r="26104">
      <c r="B26104" s="4"/>
    </row>
    <row r="26105">
      <c r="B26105" s="4"/>
    </row>
    <row r="26106">
      <c r="B26106" s="4"/>
    </row>
    <row r="26107">
      <c r="B26107" s="4"/>
    </row>
    <row r="26108">
      <c r="B26108" s="4"/>
    </row>
    <row r="26109">
      <c r="B26109" s="4"/>
    </row>
    <row r="26110">
      <c r="B26110" s="4"/>
    </row>
    <row r="26111">
      <c r="B26111" s="4"/>
    </row>
    <row r="26112">
      <c r="B26112" s="4"/>
    </row>
    <row r="26113">
      <c r="B26113" s="4"/>
    </row>
    <row r="26114">
      <c r="B26114" s="4"/>
    </row>
    <row r="26115">
      <c r="B26115" s="4"/>
    </row>
    <row r="26116">
      <c r="B26116" s="4"/>
    </row>
    <row r="26117">
      <c r="B26117" s="4"/>
    </row>
    <row r="26118">
      <c r="B26118" s="4"/>
    </row>
    <row r="26119">
      <c r="B26119" s="4"/>
    </row>
    <row r="26120">
      <c r="B26120" s="4"/>
    </row>
    <row r="26121">
      <c r="B26121" s="4"/>
    </row>
    <row r="26122">
      <c r="B26122" s="4"/>
    </row>
    <row r="26123">
      <c r="B26123" s="4"/>
    </row>
    <row r="26124">
      <c r="B26124" s="4"/>
    </row>
    <row r="26125">
      <c r="B26125" s="4"/>
    </row>
    <row r="26126">
      <c r="B26126" s="4"/>
    </row>
    <row r="26127">
      <c r="B26127" s="4"/>
    </row>
    <row r="26128">
      <c r="B26128" s="4"/>
    </row>
    <row r="26129">
      <c r="B26129" s="4"/>
    </row>
    <row r="26130">
      <c r="B26130" s="4"/>
    </row>
    <row r="26131">
      <c r="B26131" s="4"/>
    </row>
    <row r="26132">
      <c r="B26132" s="4"/>
    </row>
    <row r="26133">
      <c r="B26133" s="4"/>
    </row>
    <row r="26134">
      <c r="B26134" s="4"/>
    </row>
    <row r="26135">
      <c r="B26135" s="4"/>
    </row>
    <row r="26136">
      <c r="B26136" s="4"/>
    </row>
    <row r="26137">
      <c r="B26137" s="4"/>
    </row>
    <row r="26138">
      <c r="B26138" s="4"/>
    </row>
    <row r="26139">
      <c r="B26139" s="4"/>
    </row>
    <row r="26140">
      <c r="B26140" s="4"/>
    </row>
    <row r="26141">
      <c r="B26141" s="4"/>
    </row>
    <row r="26142">
      <c r="B26142" s="4"/>
    </row>
    <row r="26143">
      <c r="B26143" s="4"/>
    </row>
    <row r="26144">
      <c r="B26144" s="4"/>
    </row>
    <row r="26145">
      <c r="B26145" s="4"/>
    </row>
    <row r="26146">
      <c r="B26146" s="4"/>
    </row>
    <row r="26147">
      <c r="B26147" s="4"/>
    </row>
    <row r="26148">
      <c r="B26148" s="4"/>
    </row>
    <row r="26149">
      <c r="B26149" s="4"/>
    </row>
    <row r="26150">
      <c r="B26150" s="4"/>
    </row>
    <row r="26151">
      <c r="B26151" s="4"/>
    </row>
    <row r="26152">
      <c r="B26152" s="4"/>
    </row>
    <row r="26153">
      <c r="B26153" s="4"/>
    </row>
    <row r="26154">
      <c r="B26154" s="4"/>
    </row>
    <row r="26155">
      <c r="B26155" s="4"/>
    </row>
    <row r="26156">
      <c r="B26156" s="4"/>
    </row>
    <row r="26157">
      <c r="B26157" s="4"/>
    </row>
    <row r="26158">
      <c r="B26158" s="4"/>
    </row>
    <row r="26159">
      <c r="B26159" s="4"/>
    </row>
    <row r="26160">
      <c r="B26160" s="4"/>
    </row>
    <row r="26161">
      <c r="B26161" s="4"/>
    </row>
    <row r="26162">
      <c r="B26162" s="4"/>
    </row>
    <row r="26163">
      <c r="B26163" s="4"/>
    </row>
    <row r="26164">
      <c r="B26164" s="4"/>
    </row>
    <row r="26165">
      <c r="B26165" s="4"/>
    </row>
    <row r="26166">
      <c r="B26166" s="4"/>
    </row>
    <row r="26167">
      <c r="B26167" s="4"/>
    </row>
    <row r="26168">
      <c r="B26168" s="4"/>
    </row>
    <row r="26169">
      <c r="B26169" s="4"/>
    </row>
    <row r="26170">
      <c r="B26170" s="4"/>
    </row>
    <row r="26171">
      <c r="B26171" s="4"/>
    </row>
    <row r="26172">
      <c r="B26172" s="4"/>
    </row>
    <row r="26173">
      <c r="B26173" s="4"/>
    </row>
    <row r="26174">
      <c r="B26174" s="4"/>
    </row>
    <row r="26175">
      <c r="B26175" s="4"/>
    </row>
    <row r="26176">
      <c r="B26176" s="4"/>
    </row>
    <row r="26177">
      <c r="B26177" s="4"/>
    </row>
    <row r="26178">
      <c r="B26178" s="4"/>
    </row>
    <row r="26179">
      <c r="B26179" s="4"/>
    </row>
    <row r="26180">
      <c r="B26180" s="4"/>
    </row>
    <row r="26181">
      <c r="B26181" s="4"/>
    </row>
    <row r="26182">
      <c r="B26182" s="4"/>
    </row>
    <row r="26183">
      <c r="B26183" s="4"/>
    </row>
    <row r="26184">
      <c r="B26184" s="4"/>
    </row>
    <row r="26185">
      <c r="B26185" s="4"/>
    </row>
    <row r="26186">
      <c r="B26186" s="4"/>
    </row>
    <row r="26187">
      <c r="B26187" s="4"/>
    </row>
    <row r="26188">
      <c r="B26188" s="4"/>
    </row>
    <row r="26189">
      <c r="B26189" s="4"/>
    </row>
    <row r="26190">
      <c r="B26190" s="4"/>
    </row>
    <row r="26191">
      <c r="B26191" s="4"/>
    </row>
    <row r="26192">
      <c r="B26192" s="4"/>
    </row>
    <row r="26193">
      <c r="B26193" s="4"/>
    </row>
    <row r="26194">
      <c r="B26194" s="4"/>
    </row>
    <row r="26195">
      <c r="B26195" s="4"/>
    </row>
    <row r="26196">
      <c r="B26196" s="4"/>
    </row>
    <row r="26197">
      <c r="B26197" s="4"/>
    </row>
    <row r="26198">
      <c r="B26198" s="4"/>
    </row>
    <row r="26199">
      <c r="B26199" s="4"/>
    </row>
    <row r="26200">
      <c r="B26200" s="4"/>
    </row>
    <row r="26201">
      <c r="B26201" s="4"/>
    </row>
    <row r="26202">
      <c r="B26202" s="4"/>
    </row>
    <row r="26203">
      <c r="B26203" s="4"/>
    </row>
    <row r="26204">
      <c r="B26204" s="4"/>
    </row>
    <row r="26205">
      <c r="B26205" s="4"/>
    </row>
    <row r="26206">
      <c r="B26206" s="4"/>
    </row>
    <row r="26207">
      <c r="B26207" s="4"/>
    </row>
    <row r="26208">
      <c r="B26208" s="4"/>
    </row>
    <row r="26209">
      <c r="B26209" s="4"/>
    </row>
    <row r="26210">
      <c r="B26210" s="4"/>
    </row>
    <row r="26211">
      <c r="B26211" s="4"/>
    </row>
    <row r="26212">
      <c r="B26212" s="4"/>
    </row>
    <row r="26213">
      <c r="B26213" s="4"/>
    </row>
    <row r="26214">
      <c r="B26214" s="4"/>
    </row>
    <row r="26215">
      <c r="B26215" s="4"/>
    </row>
    <row r="26216">
      <c r="B26216" s="4"/>
    </row>
    <row r="26217">
      <c r="B26217" s="4"/>
    </row>
    <row r="26218">
      <c r="B26218" s="4"/>
    </row>
    <row r="26219">
      <c r="B26219" s="4"/>
    </row>
    <row r="26220">
      <c r="B26220" s="4"/>
    </row>
    <row r="26221">
      <c r="B26221" s="4"/>
    </row>
    <row r="26222">
      <c r="B26222" s="4"/>
    </row>
    <row r="26223">
      <c r="B26223" s="4"/>
    </row>
    <row r="26224">
      <c r="B26224" s="4"/>
    </row>
    <row r="26225">
      <c r="B26225" s="4"/>
    </row>
    <row r="26226">
      <c r="B26226" s="4"/>
    </row>
    <row r="26227">
      <c r="B26227" s="4"/>
    </row>
    <row r="26228">
      <c r="B26228" s="4"/>
    </row>
    <row r="26229">
      <c r="B26229" s="4"/>
    </row>
    <row r="26230">
      <c r="B26230" s="4"/>
    </row>
    <row r="26231">
      <c r="B26231" s="4"/>
    </row>
    <row r="26232">
      <c r="B26232" s="4"/>
    </row>
    <row r="26233">
      <c r="B26233" s="4"/>
    </row>
    <row r="26234">
      <c r="B26234" s="4"/>
    </row>
    <row r="26235">
      <c r="B26235" s="4"/>
    </row>
    <row r="26236">
      <c r="B26236" s="4"/>
    </row>
    <row r="26237">
      <c r="B26237" s="4"/>
    </row>
    <row r="26238">
      <c r="B26238" s="4"/>
    </row>
    <row r="26239">
      <c r="B26239" s="4"/>
    </row>
    <row r="26240">
      <c r="B26240" s="4"/>
    </row>
    <row r="26241">
      <c r="B26241" s="4"/>
    </row>
    <row r="26242">
      <c r="B26242" s="4"/>
    </row>
    <row r="26243">
      <c r="B26243" s="4"/>
    </row>
    <row r="26244">
      <c r="B26244" s="4"/>
    </row>
    <row r="26245">
      <c r="B26245" s="4"/>
    </row>
    <row r="26246">
      <c r="B26246" s="4"/>
    </row>
    <row r="26247">
      <c r="B26247" s="4"/>
    </row>
    <row r="26248">
      <c r="B26248" s="4"/>
    </row>
    <row r="26249">
      <c r="B26249" s="4"/>
    </row>
    <row r="26250">
      <c r="B26250" s="4"/>
    </row>
    <row r="26251">
      <c r="B26251" s="4"/>
    </row>
    <row r="26252">
      <c r="B26252" s="4"/>
    </row>
    <row r="26253">
      <c r="B26253" s="4"/>
    </row>
    <row r="26254">
      <c r="B26254" s="4"/>
    </row>
    <row r="26255">
      <c r="B26255" s="4"/>
    </row>
    <row r="26256">
      <c r="B26256" s="4"/>
    </row>
    <row r="26257">
      <c r="B26257" s="4"/>
    </row>
    <row r="26258">
      <c r="B26258" s="4"/>
    </row>
    <row r="26259">
      <c r="B26259" s="4"/>
    </row>
    <row r="26260">
      <c r="B26260" s="4"/>
    </row>
    <row r="26261">
      <c r="B26261" s="4"/>
    </row>
    <row r="26262">
      <c r="B26262" s="4"/>
    </row>
    <row r="26263">
      <c r="B26263" s="4"/>
    </row>
    <row r="26264">
      <c r="B26264" s="4"/>
    </row>
    <row r="26265">
      <c r="B26265" s="4"/>
    </row>
    <row r="26266">
      <c r="B26266" s="4"/>
    </row>
    <row r="26267">
      <c r="B26267" s="4"/>
    </row>
    <row r="26268">
      <c r="B26268" s="4"/>
    </row>
    <row r="26269">
      <c r="B26269" s="4"/>
    </row>
    <row r="26270">
      <c r="B26270" s="4"/>
    </row>
    <row r="26271">
      <c r="B26271" s="4"/>
    </row>
    <row r="26272">
      <c r="B26272" s="4"/>
    </row>
    <row r="26273">
      <c r="B26273" s="4"/>
    </row>
    <row r="26274">
      <c r="B26274" s="4"/>
    </row>
    <row r="26275">
      <c r="B26275" s="4"/>
    </row>
    <row r="26276">
      <c r="B26276" s="4"/>
    </row>
    <row r="26277">
      <c r="B26277" s="4"/>
    </row>
    <row r="26278">
      <c r="B26278" s="4"/>
    </row>
    <row r="26279">
      <c r="B26279" s="4"/>
    </row>
    <row r="26280">
      <c r="B26280" s="4"/>
    </row>
    <row r="26281">
      <c r="B26281" s="4"/>
    </row>
    <row r="26282">
      <c r="B26282" s="4"/>
    </row>
    <row r="26283">
      <c r="B26283" s="4"/>
    </row>
    <row r="26284">
      <c r="B26284" s="4"/>
    </row>
    <row r="26285">
      <c r="B26285" s="4"/>
    </row>
    <row r="26286">
      <c r="B26286" s="4"/>
    </row>
    <row r="26287">
      <c r="B26287" s="4"/>
    </row>
    <row r="26288">
      <c r="B26288" s="4"/>
    </row>
    <row r="26289">
      <c r="B26289" s="4"/>
    </row>
    <row r="26290">
      <c r="B26290" s="4"/>
    </row>
    <row r="26291">
      <c r="B26291" s="4"/>
    </row>
    <row r="26292">
      <c r="B26292" s="4"/>
    </row>
    <row r="26293">
      <c r="B26293" s="4"/>
    </row>
    <row r="26294">
      <c r="B26294" s="4"/>
    </row>
    <row r="26295">
      <c r="B26295" s="4"/>
    </row>
    <row r="26296">
      <c r="B26296" s="4"/>
    </row>
    <row r="26297">
      <c r="B26297" s="4"/>
    </row>
    <row r="26298">
      <c r="B26298" s="4"/>
    </row>
    <row r="26299">
      <c r="B26299" s="4"/>
    </row>
    <row r="26300">
      <c r="B26300" s="4"/>
    </row>
    <row r="26301">
      <c r="B26301" s="4"/>
    </row>
    <row r="26302">
      <c r="B26302" s="4"/>
    </row>
    <row r="26303">
      <c r="B26303" s="4"/>
    </row>
    <row r="26304">
      <c r="B26304" s="4"/>
    </row>
    <row r="26305">
      <c r="B26305" s="4"/>
    </row>
    <row r="26306">
      <c r="B26306" s="4"/>
    </row>
    <row r="26307">
      <c r="B26307" s="4"/>
    </row>
    <row r="26308">
      <c r="B26308" s="4"/>
    </row>
    <row r="26309">
      <c r="B26309" s="4"/>
    </row>
    <row r="26310">
      <c r="B26310" s="4"/>
    </row>
    <row r="26311">
      <c r="B26311" s="4"/>
    </row>
    <row r="26312">
      <c r="B26312" s="4"/>
    </row>
    <row r="26313">
      <c r="B26313" s="4"/>
    </row>
    <row r="26314">
      <c r="B26314" s="4"/>
    </row>
    <row r="26315">
      <c r="B26315" s="4"/>
    </row>
    <row r="26316">
      <c r="B26316" s="4"/>
    </row>
    <row r="26317">
      <c r="B26317" s="4"/>
    </row>
    <row r="26318">
      <c r="B26318" s="4"/>
    </row>
    <row r="26319">
      <c r="B26319" s="4"/>
    </row>
    <row r="26320">
      <c r="B26320" s="4"/>
    </row>
    <row r="26321">
      <c r="B26321" s="4"/>
    </row>
    <row r="26322">
      <c r="B26322" s="4"/>
    </row>
    <row r="26323">
      <c r="B26323" s="4"/>
    </row>
    <row r="26324">
      <c r="B26324" s="4"/>
    </row>
    <row r="26325">
      <c r="B26325" s="4"/>
    </row>
    <row r="26326">
      <c r="B26326" s="4"/>
    </row>
    <row r="26327">
      <c r="B26327" s="4"/>
    </row>
    <row r="26328">
      <c r="B26328" s="4"/>
    </row>
    <row r="26329">
      <c r="B26329" s="4"/>
    </row>
    <row r="26330">
      <c r="B26330" s="4"/>
    </row>
    <row r="26331">
      <c r="B26331" s="4"/>
    </row>
    <row r="26332">
      <c r="B26332" s="4"/>
    </row>
    <row r="26333">
      <c r="B26333" s="4"/>
    </row>
    <row r="26334">
      <c r="B26334" s="4"/>
    </row>
    <row r="26335">
      <c r="B26335" s="4"/>
    </row>
    <row r="26336">
      <c r="B26336" s="4"/>
    </row>
    <row r="26337">
      <c r="B26337" s="4"/>
    </row>
    <row r="26338">
      <c r="B26338" s="4"/>
    </row>
    <row r="26339">
      <c r="B26339" s="4"/>
    </row>
    <row r="26340">
      <c r="B26340" s="4"/>
    </row>
    <row r="26341">
      <c r="B26341" s="4"/>
    </row>
    <row r="26342">
      <c r="B26342" s="4"/>
    </row>
    <row r="26343">
      <c r="B26343" s="4"/>
    </row>
    <row r="26344">
      <c r="B26344" s="4"/>
    </row>
    <row r="26345">
      <c r="B26345" s="4"/>
    </row>
    <row r="26346">
      <c r="B26346" s="4"/>
    </row>
    <row r="26347">
      <c r="B26347" s="4"/>
    </row>
    <row r="26348">
      <c r="B26348" s="4"/>
    </row>
    <row r="26349">
      <c r="B26349" s="4"/>
    </row>
    <row r="26350">
      <c r="B26350" s="4"/>
    </row>
    <row r="26351">
      <c r="B26351" s="4"/>
    </row>
    <row r="26352">
      <c r="B26352" s="4"/>
    </row>
    <row r="26353">
      <c r="B26353" s="4"/>
    </row>
    <row r="26354">
      <c r="B26354" s="4"/>
    </row>
    <row r="26355">
      <c r="B26355" s="4"/>
    </row>
    <row r="26356">
      <c r="B26356" s="4"/>
    </row>
    <row r="26357">
      <c r="B26357" s="4"/>
    </row>
    <row r="26358">
      <c r="B26358" s="4"/>
    </row>
    <row r="26359">
      <c r="B26359" s="4"/>
    </row>
    <row r="26360">
      <c r="B26360" s="4"/>
    </row>
    <row r="26361">
      <c r="B26361" s="4"/>
    </row>
    <row r="26362">
      <c r="B26362" s="4"/>
    </row>
    <row r="26363">
      <c r="B26363" s="4"/>
    </row>
    <row r="26364">
      <c r="B26364" s="4"/>
    </row>
    <row r="26365">
      <c r="B26365" s="4"/>
    </row>
    <row r="26366">
      <c r="B26366" s="4"/>
    </row>
    <row r="26367">
      <c r="B26367" s="4"/>
    </row>
    <row r="26368">
      <c r="B26368" s="4"/>
    </row>
    <row r="26369">
      <c r="B26369" s="4"/>
    </row>
    <row r="26370">
      <c r="B26370" s="4"/>
    </row>
    <row r="26371">
      <c r="B26371" s="4"/>
    </row>
    <row r="26372">
      <c r="B26372" s="4"/>
    </row>
    <row r="26373">
      <c r="B26373" s="4"/>
    </row>
    <row r="26374">
      <c r="B26374" s="4"/>
    </row>
    <row r="26375">
      <c r="B26375" s="4"/>
    </row>
    <row r="26376">
      <c r="B26376" s="4"/>
    </row>
    <row r="26377">
      <c r="B26377" s="4"/>
    </row>
    <row r="26378">
      <c r="B26378" s="4"/>
    </row>
    <row r="26379">
      <c r="B26379" s="4"/>
    </row>
    <row r="26380">
      <c r="B26380" s="4"/>
    </row>
    <row r="26381">
      <c r="B26381" s="4"/>
    </row>
    <row r="26382">
      <c r="B26382" s="4"/>
    </row>
    <row r="26383">
      <c r="B26383" s="4"/>
    </row>
    <row r="26384">
      <c r="B26384" s="4"/>
    </row>
    <row r="26385">
      <c r="B26385" s="4"/>
    </row>
    <row r="26386">
      <c r="B26386" s="4"/>
    </row>
    <row r="26387">
      <c r="B26387" s="4"/>
    </row>
    <row r="26388">
      <c r="B26388" s="4"/>
    </row>
    <row r="26389">
      <c r="B26389" s="4"/>
    </row>
    <row r="26390">
      <c r="B26390" s="4"/>
    </row>
    <row r="26391">
      <c r="B26391" s="4"/>
    </row>
    <row r="26392">
      <c r="B26392" s="4"/>
    </row>
    <row r="26393">
      <c r="B26393" s="4"/>
    </row>
    <row r="26394">
      <c r="B26394" s="4"/>
    </row>
    <row r="26395">
      <c r="B26395" s="4"/>
    </row>
    <row r="26396">
      <c r="B26396" s="4"/>
    </row>
    <row r="26397">
      <c r="B26397" s="4"/>
    </row>
    <row r="26398">
      <c r="B26398" s="4"/>
    </row>
    <row r="26399">
      <c r="B26399" s="4"/>
    </row>
    <row r="26400">
      <c r="B26400" s="4"/>
    </row>
    <row r="26401">
      <c r="B26401" s="4"/>
    </row>
    <row r="26402">
      <c r="B26402" s="4"/>
    </row>
    <row r="26403">
      <c r="B26403" s="4"/>
    </row>
    <row r="26404">
      <c r="B26404" s="4"/>
    </row>
    <row r="26405">
      <c r="B26405" s="4"/>
    </row>
    <row r="26406">
      <c r="B26406" s="4"/>
    </row>
    <row r="26407">
      <c r="B26407" s="4"/>
    </row>
    <row r="26408">
      <c r="B26408" s="4"/>
    </row>
    <row r="26409">
      <c r="B26409" s="4"/>
    </row>
    <row r="26410">
      <c r="B26410" s="4"/>
    </row>
    <row r="26411">
      <c r="B26411" s="4"/>
    </row>
    <row r="26412">
      <c r="B26412" s="4"/>
    </row>
    <row r="26413">
      <c r="B26413" s="4"/>
    </row>
    <row r="26414">
      <c r="B26414" s="4"/>
    </row>
    <row r="26415">
      <c r="B26415" s="4"/>
    </row>
    <row r="26416">
      <c r="B26416" s="4"/>
    </row>
    <row r="26417">
      <c r="B26417" s="4"/>
    </row>
    <row r="26418">
      <c r="B26418" s="4"/>
    </row>
    <row r="26419">
      <c r="B26419" s="4"/>
    </row>
    <row r="26420">
      <c r="B26420" s="4"/>
    </row>
    <row r="26421">
      <c r="B26421" s="4"/>
    </row>
    <row r="26422">
      <c r="B26422" s="4"/>
    </row>
    <row r="26423">
      <c r="B26423" s="4"/>
    </row>
    <row r="26424">
      <c r="B26424" s="4"/>
    </row>
    <row r="26425">
      <c r="B26425" s="4"/>
    </row>
    <row r="26426">
      <c r="B26426" s="4"/>
    </row>
    <row r="26427">
      <c r="B26427" s="4"/>
    </row>
    <row r="26428">
      <c r="B26428" s="4"/>
    </row>
    <row r="26429">
      <c r="B26429" s="4"/>
    </row>
    <row r="26430">
      <c r="B26430" s="4"/>
    </row>
    <row r="26431">
      <c r="B26431" s="4"/>
    </row>
    <row r="26432">
      <c r="B26432" s="4"/>
    </row>
    <row r="26433">
      <c r="B26433" s="4"/>
    </row>
    <row r="26434">
      <c r="B26434" s="4"/>
    </row>
    <row r="26435">
      <c r="B26435" s="4"/>
    </row>
    <row r="26436">
      <c r="B26436" s="4"/>
    </row>
    <row r="26437">
      <c r="B26437" s="4"/>
    </row>
    <row r="26438">
      <c r="B26438" s="4"/>
    </row>
    <row r="26439">
      <c r="B26439" s="4"/>
    </row>
    <row r="26440">
      <c r="B26440" s="4"/>
    </row>
    <row r="26441">
      <c r="B26441" s="4"/>
    </row>
    <row r="26442">
      <c r="B26442" s="4"/>
    </row>
    <row r="26443">
      <c r="B26443" s="4"/>
    </row>
    <row r="26444">
      <c r="B26444" s="4"/>
    </row>
    <row r="26445">
      <c r="B26445" s="4"/>
    </row>
    <row r="26446">
      <c r="B26446" s="4"/>
    </row>
    <row r="26447">
      <c r="B26447" s="4"/>
    </row>
    <row r="26448">
      <c r="B26448" s="4"/>
    </row>
    <row r="26449">
      <c r="B26449" s="4"/>
    </row>
    <row r="26450">
      <c r="B26450" s="4"/>
    </row>
    <row r="26451">
      <c r="B26451" s="4"/>
    </row>
    <row r="26452">
      <c r="B26452" s="4"/>
    </row>
    <row r="26453">
      <c r="B26453" s="4"/>
    </row>
    <row r="26454">
      <c r="B26454" s="4"/>
    </row>
    <row r="26455">
      <c r="B26455" s="4"/>
    </row>
    <row r="26456">
      <c r="B26456" s="4"/>
    </row>
    <row r="26457">
      <c r="B26457" s="4"/>
    </row>
    <row r="26458">
      <c r="B26458" s="4"/>
    </row>
    <row r="26459">
      <c r="B26459" s="4"/>
    </row>
    <row r="26460">
      <c r="B26460" s="4"/>
    </row>
    <row r="26461">
      <c r="B26461" s="4"/>
    </row>
    <row r="26462">
      <c r="B26462" s="4"/>
    </row>
    <row r="26463">
      <c r="B26463" s="4"/>
    </row>
    <row r="26464">
      <c r="B26464" s="4"/>
    </row>
    <row r="26465">
      <c r="B26465" s="4"/>
    </row>
    <row r="26466">
      <c r="B26466" s="4"/>
    </row>
    <row r="26467">
      <c r="B26467" s="4"/>
    </row>
    <row r="26468">
      <c r="B26468" s="4"/>
    </row>
    <row r="26469">
      <c r="B26469" s="4"/>
    </row>
    <row r="26470">
      <c r="B26470" s="4"/>
    </row>
    <row r="26471">
      <c r="B26471" s="4"/>
    </row>
    <row r="26472">
      <c r="B26472" s="4"/>
    </row>
    <row r="26473">
      <c r="B26473" s="4"/>
    </row>
    <row r="26474">
      <c r="B26474" s="4"/>
    </row>
    <row r="26475">
      <c r="B26475" s="4"/>
    </row>
    <row r="26476">
      <c r="B26476" s="4"/>
    </row>
    <row r="26477">
      <c r="B26477" s="4"/>
    </row>
    <row r="26478">
      <c r="B26478" s="4"/>
    </row>
    <row r="26479">
      <c r="B26479" s="4"/>
    </row>
    <row r="26480">
      <c r="B26480" s="4"/>
    </row>
    <row r="26481">
      <c r="B26481" s="4"/>
    </row>
    <row r="26482">
      <c r="B26482" s="4"/>
    </row>
    <row r="26483">
      <c r="B26483" s="4"/>
    </row>
    <row r="26484">
      <c r="B26484" s="4"/>
    </row>
    <row r="26485">
      <c r="B26485" s="4"/>
    </row>
    <row r="26486">
      <c r="B26486" s="4"/>
    </row>
    <row r="26487">
      <c r="B26487" s="4"/>
    </row>
    <row r="26488">
      <c r="B26488" s="4"/>
    </row>
    <row r="26489">
      <c r="B26489" s="4"/>
    </row>
    <row r="26490">
      <c r="B26490" s="4"/>
    </row>
    <row r="26491">
      <c r="B26491" s="4"/>
    </row>
    <row r="26492">
      <c r="B26492" s="4"/>
    </row>
    <row r="26493">
      <c r="B26493" s="4"/>
    </row>
    <row r="26494">
      <c r="B26494" s="4"/>
    </row>
    <row r="26495">
      <c r="B26495" s="4"/>
    </row>
    <row r="26496">
      <c r="B26496" s="4"/>
    </row>
    <row r="26497">
      <c r="B26497" s="4"/>
    </row>
    <row r="26498">
      <c r="B26498" s="4"/>
    </row>
    <row r="26499">
      <c r="B26499" s="4"/>
    </row>
    <row r="26500">
      <c r="B26500" s="4"/>
    </row>
    <row r="26501">
      <c r="B26501" s="4"/>
    </row>
    <row r="26502">
      <c r="B26502" s="4"/>
    </row>
    <row r="26503">
      <c r="B26503" s="4"/>
    </row>
    <row r="26504">
      <c r="B26504" s="4"/>
    </row>
    <row r="26505">
      <c r="B26505" s="4"/>
    </row>
    <row r="26506">
      <c r="B26506" s="4"/>
    </row>
    <row r="26507">
      <c r="B26507" s="4"/>
    </row>
    <row r="26508">
      <c r="B26508" s="4"/>
    </row>
    <row r="26509">
      <c r="B26509" s="4"/>
    </row>
    <row r="26510">
      <c r="B26510" s="4"/>
    </row>
    <row r="26511">
      <c r="B26511" s="4"/>
    </row>
    <row r="26512">
      <c r="B26512" s="4"/>
    </row>
    <row r="26513">
      <c r="B26513" s="4"/>
    </row>
    <row r="26514">
      <c r="B26514" s="4"/>
    </row>
    <row r="26515">
      <c r="B26515" s="4"/>
    </row>
    <row r="26516">
      <c r="B26516" s="4"/>
    </row>
    <row r="26517">
      <c r="B26517" s="4"/>
    </row>
    <row r="26518">
      <c r="B26518" s="4"/>
    </row>
    <row r="26519">
      <c r="B26519" s="4"/>
    </row>
    <row r="26520">
      <c r="B26520" s="4"/>
    </row>
    <row r="26521">
      <c r="B26521" s="4"/>
    </row>
    <row r="26522">
      <c r="B26522" s="4"/>
    </row>
    <row r="26523">
      <c r="B26523" s="4"/>
    </row>
    <row r="26524">
      <c r="B26524" s="4"/>
    </row>
    <row r="26525">
      <c r="B26525" s="4"/>
    </row>
    <row r="26526">
      <c r="B26526" s="4"/>
    </row>
    <row r="26527">
      <c r="B26527" s="4"/>
    </row>
    <row r="26528">
      <c r="B26528" s="4"/>
    </row>
    <row r="26529">
      <c r="B26529" s="4"/>
    </row>
    <row r="26530">
      <c r="B26530" s="4"/>
    </row>
    <row r="26531">
      <c r="B26531" s="4"/>
    </row>
    <row r="26532">
      <c r="B26532" s="4"/>
    </row>
    <row r="26533">
      <c r="B26533" s="4"/>
    </row>
    <row r="26534">
      <c r="B26534" s="4"/>
    </row>
    <row r="26535">
      <c r="B26535" s="4"/>
    </row>
    <row r="26536">
      <c r="B26536" s="4"/>
    </row>
    <row r="26537">
      <c r="B26537" s="4"/>
    </row>
    <row r="26538">
      <c r="B26538" s="4"/>
    </row>
    <row r="26539">
      <c r="B26539" s="4"/>
    </row>
    <row r="26540">
      <c r="B26540" s="4"/>
    </row>
    <row r="26541">
      <c r="B26541" s="4"/>
    </row>
    <row r="26542">
      <c r="B26542" s="4"/>
    </row>
    <row r="26543">
      <c r="B26543" s="4"/>
    </row>
    <row r="26544">
      <c r="B26544" s="4"/>
    </row>
    <row r="26545">
      <c r="B26545" s="4"/>
    </row>
    <row r="26546">
      <c r="B26546" s="4"/>
    </row>
    <row r="26547">
      <c r="B26547" s="4"/>
    </row>
    <row r="26548">
      <c r="B26548" s="4"/>
    </row>
    <row r="26549">
      <c r="B26549" s="4"/>
    </row>
    <row r="26550">
      <c r="B26550" s="4"/>
    </row>
    <row r="26551">
      <c r="B26551" s="4"/>
    </row>
    <row r="26552">
      <c r="B26552" s="4"/>
    </row>
    <row r="26553">
      <c r="B26553" s="4"/>
    </row>
    <row r="26554">
      <c r="B26554" s="4"/>
    </row>
    <row r="26555">
      <c r="B26555" s="4"/>
    </row>
    <row r="26556">
      <c r="B26556" s="4"/>
    </row>
    <row r="26557">
      <c r="B26557" s="4"/>
    </row>
    <row r="26558">
      <c r="B26558" s="4"/>
    </row>
    <row r="26559">
      <c r="B26559" s="4"/>
    </row>
    <row r="26560">
      <c r="B26560" s="4"/>
    </row>
    <row r="26561">
      <c r="B26561" s="4"/>
    </row>
    <row r="26562">
      <c r="B26562" s="4"/>
    </row>
    <row r="26563">
      <c r="B26563" s="4"/>
    </row>
    <row r="26564">
      <c r="B26564" s="4"/>
    </row>
    <row r="26565">
      <c r="B26565" s="4"/>
    </row>
    <row r="26566">
      <c r="B26566" s="4"/>
    </row>
    <row r="26567">
      <c r="B26567" s="4"/>
    </row>
    <row r="26568">
      <c r="B26568" s="4"/>
    </row>
    <row r="26569">
      <c r="B26569" s="4"/>
    </row>
    <row r="26570">
      <c r="B26570" s="4"/>
    </row>
    <row r="26571">
      <c r="B26571" s="4"/>
    </row>
    <row r="26572">
      <c r="B26572" s="4"/>
    </row>
    <row r="26573">
      <c r="B26573" s="4"/>
    </row>
    <row r="26574">
      <c r="B26574" s="4"/>
    </row>
    <row r="26575">
      <c r="B26575" s="4"/>
    </row>
    <row r="26576">
      <c r="B26576" s="4"/>
    </row>
    <row r="26577">
      <c r="B26577" s="4"/>
    </row>
    <row r="26578">
      <c r="B26578" s="4"/>
    </row>
    <row r="26579">
      <c r="B26579" s="4"/>
    </row>
    <row r="26580">
      <c r="B26580" s="4"/>
    </row>
    <row r="26581">
      <c r="B26581" s="4"/>
    </row>
    <row r="26582">
      <c r="B26582" s="4"/>
    </row>
    <row r="26583">
      <c r="B26583" s="4"/>
    </row>
    <row r="26584">
      <c r="B26584" s="4"/>
    </row>
    <row r="26585">
      <c r="B26585" s="4"/>
    </row>
    <row r="26586">
      <c r="B26586" s="4"/>
    </row>
    <row r="26587">
      <c r="B26587" s="4"/>
    </row>
    <row r="26588">
      <c r="B26588" s="4"/>
    </row>
    <row r="26589">
      <c r="B26589" s="4"/>
    </row>
    <row r="26590">
      <c r="B26590" s="4"/>
    </row>
    <row r="26591">
      <c r="B26591" s="4"/>
    </row>
    <row r="26592">
      <c r="B26592" s="4"/>
    </row>
    <row r="26593">
      <c r="B26593" s="4"/>
    </row>
    <row r="26594">
      <c r="B26594" s="4"/>
    </row>
    <row r="26595">
      <c r="B26595" s="4"/>
    </row>
    <row r="26596">
      <c r="B26596" s="4"/>
    </row>
    <row r="26597">
      <c r="B26597" s="4"/>
    </row>
    <row r="26598">
      <c r="B26598" s="4"/>
    </row>
    <row r="26599">
      <c r="B26599" s="4"/>
    </row>
    <row r="26600">
      <c r="B26600" s="4"/>
    </row>
    <row r="26601">
      <c r="B26601" s="4"/>
    </row>
    <row r="26602">
      <c r="B26602" s="4"/>
    </row>
    <row r="26603">
      <c r="B26603" s="4"/>
    </row>
    <row r="26604">
      <c r="B26604" s="4"/>
    </row>
    <row r="26605">
      <c r="B26605" s="4"/>
    </row>
    <row r="26606">
      <c r="B26606" s="4"/>
    </row>
    <row r="26607">
      <c r="B26607" s="4"/>
    </row>
    <row r="26608">
      <c r="B26608" s="4"/>
    </row>
    <row r="26609">
      <c r="B26609" s="4"/>
    </row>
    <row r="26610">
      <c r="B26610" s="4"/>
    </row>
    <row r="26611">
      <c r="B26611" s="4"/>
    </row>
    <row r="26612">
      <c r="B26612" s="4"/>
    </row>
    <row r="26613">
      <c r="B26613" s="4"/>
    </row>
    <row r="26614">
      <c r="B26614" s="4"/>
    </row>
    <row r="26615">
      <c r="B26615" s="4"/>
    </row>
    <row r="26616">
      <c r="B26616" s="4"/>
    </row>
    <row r="26617">
      <c r="B26617" s="4"/>
    </row>
    <row r="26618">
      <c r="B26618" s="4"/>
    </row>
    <row r="26619">
      <c r="B26619" s="4"/>
    </row>
    <row r="26620">
      <c r="B26620" s="4"/>
    </row>
    <row r="26621">
      <c r="B26621" s="4"/>
    </row>
    <row r="26622">
      <c r="B26622" s="4"/>
    </row>
    <row r="26623">
      <c r="B26623" s="4"/>
    </row>
    <row r="26624">
      <c r="B26624" s="4"/>
    </row>
    <row r="26625">
      <c r="B26625" s="4"/>
    </row>
    <row r="26626">
      <c r="B26626" s="4"/>
    </row>
    <row r="26627">
      <c r="B26627" s="4"/>
    </row>
    <row r="26628">
      <c r="B26628" s="4"/>
    </row>
    <row r="26629">
      <c r="B26629" s="4"/>
    </row>
    <row r="26630">
      <c r="B26630" s="4"/>
    </row>
    <row r="26631">
      <c r="B26631" s="4"/>
    </row>
    <row r="26632">
      <c r="B26632" s="4"/>
    </row>
    <row r="26633">
      <c r="B26633" s="4"/>
    </row>
    <row r="26634">
      <c r="B26634" s="4"/>
    </row>
    <row r="26635">
      <c r="B26635" s="4"/>
    </row>
    <row r="26636">
      <c r="B26636" s="4"/>
    </row>
    <row r="26637">
      <c r="B26637" s="4"/>
    </row>
    <row r="26638">
      <c r="B26638" s="4"/>
    </row>
    <row r="26639">
      <c r="B26639" s="4"/>
    </row>
    <row r="26640">
      <c r="B26640" s="4"/>
    </row>
    <row r="26641">
      <c r="B26641" s="4"/>
    </row>
    <row r="26642">
      <c r="B26642" s="4"/>
    </row>
    <row r="26643">
      <c r="B26643" s="4"/>
    </row>
    <row r="26644">
      <c r="B26644" s="4"/>
    </row>
    <row r="26645">
      <c r="B26645" s="4"/>
    </row>
    <row r="26646">
      <c r="B26646" s="4"/>
    </row>
    <row r="26647">
      <c r="B26647" s="4"/>
    </row>
    <row r="26648">
      <c r="B26648" s="4"/>
    </row>
    <row r="26649">
      <c r="B26649" s="4"/>
    </row>
    <row r="26650">
      <c r="B26650" s="4"/>
    </row>
    <row r="26651">
      <c r="B26651" s="4"/>
    </row>
    <row r="26652">
      <c r="B26652" s="4"/>
    </row>
    <row r="26653">
      <c r="B26653" s="4"/>
    </row>
    <row r="26654">
      <c r="B26654" s="4"/>
    </row>
    <row r="26655">
      <c r="B26655" s="4"/>
    </row>
    <row r="26656">
      <c r="B26656" s="4"/>
    </row>
    <row r="26657">
      <c r="B26657" s="4"/>
    </row>
    <row r="26658">
      <c r="B26658" s="4"/>
    </row>
    <row r="26659">
      <c r="B26659" s="4"/>
    </row>
    <row r="26660">
      <c r="B26660" s="4"/>
    </row>
    <row r="26661">
      <c r="B26661" s="4"/>
    </row>
    <row r="26662">
      <c r="B26662" s="4"/>
    </row>
    <row r="26663">
      <c r="B26663" s="4"/>
    </row>
    <row r="26664">
      <c r="B26664" s="4"/>
    </row>
    <row r="26665">
      <c r="B26665" s="4"/>
    </row>
    <row r="26666">
      <c r="B26666" s="4"/>
    </row>
    <row r="26667">
      <c r="B26667" s="4"/>
    </row>
    <row r="26668">
      <c r="B26668" s="4"/>
    </row>
    <row r="26669">
      <c r="B26669" s="4"/>
    </row>
    <row r="26670">
      <c r="B26670" s="4"/>
    </row>
    <row r="26671">
      <c r="B26671" s="4"/>
    </row>
    <row r="26672">
      <c r="B26672" s="4"/>
    </row>
    <row r="26673">
      <c r="B26673" s="4"/>
    </row>
    <row r="26674">
      <c r="B26674" s="4"/>
    </row>
    <row r="26675">
      <c r="B26675" s="4"/>
    </row>
    <row r="26676">
      <c r="B26676" s="4"/>
    </row>
    <row r="26677">
      <c r="B26677" s="4"/>
    </row>
    <row r="26678">
      <c r="B26678" s="4"/>
    </row>
    <row r="26679">
      <c r="B26679" s="4"/>
    </row>
    <row r="26680">
      <c r="B26680" s="4"/>
    </row>
    <row r="26681">
      <c r="B26681" s="4"/>
    </row>
    <row r="26682">
      <c r="B26682" s="4"/>
    </row>
    <row r="26683">
      <c r="B26683" s="4"/>
    </row>
    <row r="26684">
      <c r="B26684" s="4"/>
    </row>
    <row r="26685">
      <c r="B26685" s="4"/>
    </row>
    <row r="26686">
      <c r="B26686" s="4"/>
    </row>
    <row r="26687">
      <c r="B26687" s="4"/>
    </row>
    <row r="26688">
      <c r="B26688" s="4"/>
    </row>
    <row r="26689">
      <c r="B26689" s="4"/>
    </row>
    <row r="26690">
      <c r="B26690" s="4"/>
    </row>
    <row r="26691">
      <c r="B26691" s="4"/>
    </row>
    <row r="26692">
      <c r="B26692" s="4"/>
    </row>
    <row r="26693">
      <c r="B26693" s="4"/>
    </row>
    <row r="26694">
      <c r="B26694" s="4"/>
    </row>
    <row r="26695">
      <c r="B26695" s="4"/>
    </row>
    <row r="26696">
      <c r="B26696" s="4"/>
    </row>
    <row r="26697">
      <c r="B26697" s="4"/>
    </row>
    <row r="26698">
      <c r="B26698" s="4"/>
    </row>
    <row r="26699">
      <c r="B26699" s="4"/>
    </row>
    <row r="26700">
      <c r="B26700" s="4"/>
    </row>
    <row r="26701">
      <c r="B26701" s="4"/>
    </row>
    <row r="26702">
      <c r="B26702" s="4"/>
    </row>
    <row r="26703">
      <c r="B26703" s="4"/>
    </row>
    <row r="26704">
      <c r="B26704" s="4"/>
    </row>
    <row r="26705">
      <c r="B26705" s="4"/>
    </row>
    <row r="26706">
      <c r="B26706" s="4"/>
    </row>
    <row r="26707">
      <c r="B26707" s="4"/>
    </row>
    <row r="26708">
      <c r="B26708" s="4"/>
    </row>
    <row r="26709">
      <c r="B26709" s="4"/>
    </row>
    <row r="26710">
      <c r="B26710" s="4"/>
    </row>
    <row r="26711">
      <c r="B26711" s="4"/>
    </row>
    <row r="26712">
      <c r="B26712" s="4"/>
    </row>
    <row r="26713">
      <c r="B26713" s="4"/>
    </row>
    <row r="26714">
      <c r="B26714" s="4"/>
    </row>
    <row r="26715">
      <c r="B26715" s="4"/>
    </row>
    <row r="26716">
      <c r="B26716" s="4"/>
    </row>
    <row r="26717">
      <c r="B26717" s="4"/>
    </row>
    <row r="26718">
      <c r="B26718" s="4"/>
    </row>
    <row r="26719">
      <c r="B26719" s="4"/>
    </row>
    <row r="26720">
      <c r="B26720" s="4"/>
    </row>
    <row r="26721">
      <c r="B26721" s="4"/>
    </row>
    <row r="26722">
      <c r="B26722" s="4"/>
    </row>
    <row r="26723">
      <c r="B26723" s="4"/>
    </row>
    <row r="26724">
      <c r="B26724" s="4"/>
    </row>
    <row r="26725">
      <c r="B26725" s="4"/>
    </row>
    <row r="26726">
      <c r="B26726" s="4"/>
    </row>
    <row r="26727">
      <c r="B26727" s="4"/>
    </row>
    <row r="26728">
      <c r="B26728" s="4"/>
    </row>
    <row r="26729">
      <c r="B26729" s="4"/>
    </row>
    <row r="26730">
      <c r="B26730" s="4"/>
    </row>
    <row r="26731">
      <c r="B26731" s="4"/>
    </row>
    <row r="26732">
      <c r="B26732" s="4"/>
    </row>
    <row r="26733">
      <c r="B26733" s="4"/>
    </row>
    <row r="26734">
      <c r="B26734" s="4"/>
    </row>
    <row r="26735">
      <c r="B26735" s="4"/>
    </row>
    <row r="26736">
      <c r="B26736" s="4"/>
    </row>
    <row r="26737">
      <c r="B26737" s="4"/>
    </row>
    <row r="26738">
      <c r="B26738" s="4"/>
    </row>
    <row r="26739">
      <c r="B26739" s="4"/>
    </row>
    <row r="26740">
      <c r="B26740" s="4"/>
    </row>
    <row r="26741">
      <c r="B26741" s="4"/>
    </row>
    <row r="26742">
      <c r="B26742" s="4"/>
    </row>
    <row r="26743">
      <c r="B26743" s="4"/>
    </row>
    <row r="26744">
      <c r="B26744" s="4"/>
    </row>
    <row r="26745">
      <c r="B26745" s="4"/>
    </row>
    <row r="26746">
      <c r="B26746" s="4"/>
    </row>
    <row r="26747">
      <c r="B26747" s="4"/>
    </row>
    <row r="26748">
      <c r="B26748" s="4"/>
    </row>
    <row r="26749">
      <c r="B26749" s="4"/>
    </row>
    <row r="26750">
      <c r="B26750" s="4"/>
    </row>
    <row r="26751">
      <c r="B26751" s="4"/>
    </row>
    <row r="26752">
      <c r="B26752" s="4"/>
    </row>
    <row r="26753">
      <c r="B26753" s="4"/>
    </row>
    <row r="26754">
      <c r="B26754" s="4"/>
    </row>
    <row r="26755">
      <c r="B26755" s="4"/>
    </row>
    <row r="26756">
      <c r="B26756" s="4"/>
    </row>
    <row r="26757">
      <c r="B26757" s="4"/>
    </row>
    <row r="26758">
      <c r="B26758" s="4"/>
    </row>
    <row r="26759">
      <c r="B26759" s="4"/>
    </row>
    <row r="26760">
      <c r="B26760" s="4"/>
    </row>
    <row r="26761">
      <c r="B26761" s="4"/>
    </row>
    <row r="26762">
      <c r="B26762" s="4"/>
    </row>
    <row r="26763">
      <c r="B26763" s="4"/>
    </row>
    <row r="26764">
      <c r="B26764" s="4"/>
    </row>
    <row r="26765">
      <c r="B26765" s="4"/>
    </row>
    <row r="26766">
      <c r="B26766" s="4"/>
    </row>
    <row r="26767">
      <c r="B26767" s="4"/>
    </row>
    <row r="26768">
      <c r="B26768" s="4"/>
    </row>
    <row r="26769">
      <c r="B26769" s="4"/>
    </row>
    <row r="26770">
      <c r="B26770" s="4"/>
    </row>
    <row r="26771">
      <c r="B26771" s="4"/>
    </row>
    <row r="26772">
      <c r="B26772" s="4"/>
    </row>
    <row r="26773">
      <c r="B26773" s="4"/>
    </row>
    <row r="26774">
      <c r="B26774" s="4"/>
    </row>
    <row r="26775">
      <c r="B26775" s="4"/>
    </row>
    <row r="26776">
      <c r="B26776" s="4"/>
    </row>
    <row r="26777">
      <c r="B26777" s="4"/>
    </row>
    <row r="26778">
      <c r="B26778" s="4"/>
    </row>
    <row r="26779">
      <c r="B26779" s="4"/>
    </row>
    <row r="26780">
      <c r="B26780" s="4"/>
    </row>
    <row r="26781">
      <c r="B26781" s="4"/>
    </row>
    <row r="26782">
      <c r="B26782" s="4"/>
    </row>
    <row r="26783">
      <c r="B26783" s="4"/>
    </row>
    <row r="26784">
      <c r="B26784" s="4"/>
    </row>
    <row r="26785">
      <c r="B26785" s="4"/>
    </row>
    <row r="26786">
      <c r="B26786" s="4"/>
    </row>
    <row r="26787">
      <c r="B26787" s="4"/>
    </row>
    <row r="26788">
      <c r="B26788" s="4"/>
    </row>
    <row r="26789">
      <c r="B26789" s="4"/>
    </row>
    <row r="26790">
      <c r="B26790" s="4"/>
    </row>
    <row r="26791">
      <c r="B26791" s="4"/>
    </row>
    <row r="26792">
      <c r="B26792" s="4"/>
    </row>
    <row r="26793">
      <c r="B26793" s="4"/>
    </row>
    <row r="26794">
      <c r="B26794" s="4"/>
    </row>
    <row r="26795">
      <c r="B26795" s="4"/>
    </row>
    <row r="26796">
      <c r="B26796" s="4"/>
    </row>
    <row r="26797">
      <c r="B26797" s="4"/>
    </row>
    <row r="26798">
      <c r="B26798" s="4"/>
    </row>
    <row r="26799">
      <c r="B26799" s="4"/>
    </row>
    <row r="26800">
      <c r="B26800" s="4"/>
    </row>
    <row r="26801">
      <c r="B26801" s="4"/>
    </row>
    <row r="26802">
      <c r="B26802" s="4"/>
    </row>
    <row r="26803">
      <c r="B26803" s="4"/>
    </row>
    <row r="26804">
      <c r="B26804" s="4"/>
    </row>
    <row r="26805">
      <c r="B26805" s="4"/>
    </row>
    <row r="26806">
      <c r="B26806" s="4"/>
    </row>
    <row r="26807">
      <c r="B26807" s="4"/>
    </row>
    <row r="26808">
      <c r="B26808" s="4"/>
    </row>
    <row r="26809">
      <c r="B26809" s="4"/>
    </row>
    <row r="26810">
      <c r="B26810" s="4"/>
    </row>
    <row r="26811">
      <c r="B26811" s="4"/>
    </row>
    <row r="26812">
      <c r="B26812" s="4"/>
    </row>
    <row r="26813">
      <c r="B26813" s="4"/>
    </row>
    <row r="26814">
      <c r="B26814" s="4"/>
    </row>
    <row r="26815">
      <c r="B26815" s="4"/>
    </row>
    <row r="26816">
      <c r="B26816" s="4"/>
    </row>
    <row r="26817">
      <c r="B26817" s="4"/>
    </row>
    <row r="26818">
      <c r="B26818" s="4"/>
    </row>
    <row r="26819">
      <c r="B26819" s="4"/>
    </row>
    <row r="26820">
      <c r="B26820" s="4"/>
    </row>
    <row r="26821">
      <c r="B26821" s="4"/>
    </row>
    <row r="26822">
      <c r="B26822" s="4"/>
    </row>
    <row r="26823">
      <c r="B26823" s="4"/>
    </row>
    <row r="26824">
      <c r="B26824" s="4"/>
    </row>
    <row r="26825">
      <c r="B26825" s="4"/>
    </row>
    <row r="26826">
      <c r="B26826" s="4"/>
    </row>
    <row r="26827">
      <c r="B26827" s="4"/>
    </row>
    <row r="26828">
      <c r="B26828" s="4"/>
    </row>
    <row r="26829">
      <c r="B26829" s="4"/>
    </row>
    <row r="26830">
      <c r="B26830" s="4"/>
    </row>
    <row r="26831">
      <c r="B26831" s="4"/>
    </row>
    <row r="26832">
      <c r="B26832" s="4"/>
    </row>
    <row r="26833">
      <c r="B26833" s="4"/>
    </row>
    <row r="26834">
      <c r="B26834" s="4"/>
    </row>
    <row r="26835">
      <c r="B26835" s="4"/>
    </row>
    <row r="26836">
      <c r="B26836" s="4"/>
    </row>
    <row r="26837">
      <c r="B26837" s="4"/>
    </row>
    <row r="26838">
      <c r="B26838" s="4"/>
    </row>
    <row r="26839">
      <c r="B26839" s="4"/>
    </row>
    <row r="26840">
      <c r="B26840" s="4"/>
    </row>
    <row r="26841">
      <c r="B26841" s="4"/>
    </row>
    <row r="26842">
      <c r="B26842" s="4"/>
    </row>
    <row r="26843">
      <c r="B26843" s="4"/>
    </row>
    <row r="26844">
      <c r="B26844" s="4"/>
    </row>
    <row r="26845">
      <c r="B26845" s="4"/>
    </row>
    <row r="26846">
      <c r="B26846" s="4"/>
    </row>
    <row r="26847">
      <c r="B26847" s="4"/>
    </row>
    <row r="26848">
      <c r="B26848" s="4"/>
    </row>
    <row r="26849">
      <c r="B26849" s="4"/>
    </row>
    <row r="26850">
      <c r="B26850" s="4"/>
    </row>
    <row r="26851">
      <c r="B26851" s="4"/>
    </row>
    <row r="26852">
      <c r="B26852" s="4"/>
    </row>
    <row r="26853">
      <c r="B26853" s="4"/>
    </row>
    <row r="26854">
      <c r="B26854" s="4"/>
    </row>
    <row r="26855">
      <c r="B26855" s="4"/>
    </row>
    <row r="26856">
      <c r="B26856" s="4"/>
    </row>
    <row r="26857">
      <c r="B26857" s="4"/>
    </row>
    <row r="26858">
      <c r="B26858" s="4"/>
    </row>
    <row r="26859">
      <c r="B26859" s="4"/>
    </row>
    <row r="26860">
      <c r="B26860" s="4"/>
    </row>
    <row r="26861">
      <c r="B26861" s="4"/>
    </row>
    <row r="26862">
      <c r="B26862" s="4"/>
    </row>
    <row r="26863">
      <c r="B26863" s="4"/>
    </row>
    <row r="26864">
      <c r="B26864" s="4"/>
    </row>
    <row r="26865">
      <c r="B26865" s="4"/>
    </row>
    <row r="26866">
      <c r="B26866" s="4"/>
    </row>
    <row r="26867">
      <c r="B26867" s="4"/>
    </row>
    <row r="26868">
      <c r="B26868" s="4"/>
    </row>
    <row r="26869">
      <c r="B26869" s="4"/>
    </row>
    <row r="26870">
      <c r="B26870" s="4"/>
    </row>
    <row r="26871">
      <c r="B26871" s="4"/>
    </row>
    <row r="26872">
      <c r="B26872" s="4"/>
    </row>
    <row r="26873">
      <c r="B26873" s="4"/>
    </row>
    <row r="26874">
      <c r="B26874" s="4"/>
    </row>
    <row r="26875">
      <c r="B26875" s="4"/>
    </row>
    <row r="26876">
      <c r="B26876" s="4"/>
    </row>
    <row r="26877">
      <c r="B26877" s="4"/>
    </row>
    <row r="26878">
      <c r="B26878" s="4"/>
    </row>
    <row r="26879">
      <c r="B26879" s="4"/>
    </row>
    <row r="26880">
      <c r="B26880" s="4"/>
    </row>
    <row r="26881">
      <c r="B26881" s="4"/>
    </row>
    <row r="26882">
      <c r="B26882" s="4"/>
    </row>
    <row r="26883">
      <c r="B26883" s="4"/>
    </row>
    <row r="26884">
      <c r="B26884" s="4"/>
    </row>
    <row r="26885">
      <c r="B26885" s="4"/>
    </row>
    <row r="26886">
      <c r="B26886" s="4"/>
    </row>
    <row r="26887">
      <c r="B26887" s="4"/>
    </row>
    <row r="26888">
      <c r="B26888" s="4"/>
    </row>
    <row r="26889">
      <c r="B26889" s="4"/>
    </row>
    <row r="26890">
      <c r="B26890" s="4"/>
    </row>
    <row r="26891">
      <c r="B26891" s="4"/>
    </row>
    <row r="26892">
      <c r="B26892" s="4"/>
    </row>
    <row r="26893">
      <c r="B26893" s="4"/>
    </row>
    <row r="26894">
      <c r="B26894" s="4"/>
    </row>
    <row r="26895">
      <c r="B26895" s="4"/>
    </row>
    <row r="26896">
      <c r="B26896" s="4"/>
    </row>
    <row r="26897">
      <c r="B26897" s="4"/>
    </row>
    <row r="26898">
      <c r="B26898" s="4"/>
    </row>
    <row r="26899">
      <c r="B26899" s="4"/>
    </row>
    <row r="26900">
      <c r="B26900" s="4"/>
    </row>
    <row r="26901">
      <c r="B26901" s="4"/>
    </row>
    <row r="26902">
      <c r="B26902" s="4"/>
    </row>
    <row r="26903">
      <c r="B26903" s="4"/>
    </row>
    <row r="26904">
      <c r="B26904" s="4"/>
    </row>
    <row r="26905">
      <c r="B26905" s="4"/>
    </row>
    <row r="26906">
      <c r="B26906" s="4"/>
    </row>
    <row r="26907">
      <c r="B26907" s="4"/>
    </row>
    <row r="26908">
      <c r="B26908" s="4"/>
    </row>
    <row r="26909">
      <c r="B26909" s="4"/>
    </row>
    <row r="26910">
      <c r="B26910" s="4"/>
    </row>
    <row r="26911">
      <c r="B26911" s="4"/>
    </row>
    <row r="26912">
      <c r="B26912" s="4"/>
    </row>
    <row r="26913">
      <c r="B26913" s="4"/>
    </row>
    <row r="26914">
      <c r="B26914" s="4"/>
    </row>
    <row r="26915">
      <c r="B26915" s="4"/>
    </row>
    <row r="26916">
      <c r="B26916" s="4"/>
    </row>
    <row r="26917">
      <c r="B26917" s="4"/>
    </row>
    <row r="26918">
      <c r="B26918" s="4"/>
    </row>
    <row r="26919">
      <c r="B26919" s="4"/>
    </row>
    <row r="26920">
      <c r="B26920" s="4"/>
    </row>
    <row r="26921">
      <c r="B26921" s="4"/>
    </row>
    <row r="26922">
      <c r="B26922" s="4"/>
    </row>
    <row r="26923">
      <c r="B26923" s="4"/>
    </row>
    <row r="26924">
      <c r="B26924" s="4"/>
    </row>
    <row r="26925">
      <c r="B26925" s="4"/>
    </row>
    <row r="26926">
      <c r="B26926" s="4"/>
    </row>
    <row r="26927">
      <c r="B26927" s="4"/>
    </row>
    <row r="26928">
      <c r="B26928" s="4"/>
    </row>
    <row r="26929">
      <c r="B26929" s="4"/>
    </row>
    <row r="26930">
      <c r="B26930" s="4"/>
    </row>
    <row r="26931">
      <c r="B26931" s="4"/>
    </row>
    <row r="26932">
      <c r="B26932" s="4"/>
    </row>
    <row r="26933">
      <c r="B26933" s="4"/>
    </row>
    <row r="26934">
      <c r="B26934" s="4"/>
    </row>
    <row r="26935">
      <c r="B26935" s="4"/>
    </row>
    <row r="26936">
      <c r="B26936" s="4"/>
    </row>
    <row r="26937">
      <c r="B26937" s="4"/>
    </row>
    <row r="26938">
      <c r="B26938" s="4"/>
    </row>
    <row r="26939">
      <c r="B26939" s="4"/>
    </row>
    <row r="26940">
      <c r="B26940" s="4"/>
    </row>
    <row r="26941">
      <c r="B26941" s="4"/>
    </row>
    <row r="26942">
      <c r="B26942" s="4"/>
    </row>
    <row r="26943">
      <c r="B26943" s="4"/>
    </row>
    <row r="26944">
      <c r="B26944" s="4"/>
    </row>
    <row r="26945">
      <c r="B26945" s="4"/>
    </row>
    <row r="26946">
      <c r="B26946" s="4"/>
    </row>
    <row r="26947">
      <c r="B26947" s="4"/>
    </row>
    <row r="26948">
      <c r="B26948" s="4"/>
    </row>
    <row r="26949">
      <c r="B26949" s="4"/>
    </row>
    <row r="26950">
      <c r="B26950" s="4"/>
    </row>
    <row r="26951">
      <c r="B26951" s="4"/>
    </row>
    <row r="26952">
      <c r="B26952" s="4"/>
    </row>
    <row r="26953">
      <c r="B26953" s="4"/>
    </row>
    <row r="26954">
      <c r="B26954" s="4"/>
    </row>
    <row r="26955">
      <c r="B26955" s="4"/>
    </row>
    <row r="26956">
      <c r="B26956" s="4"/>
    </row>
    <row r="26957">
      <c r="B26957" s="4"/>
    </row>
    <row r="26958">
      <c r="B26958" s="4"/>
    </row>
    <row r="26959">
      <c r="B26959" s="4"/>
    </row>
    <row r="26960">
      <c r="B26960" s="4"/>
    </row>
    <row r="26961">
      <c r="B26961" s="4"/>
    </row>
    <row r="26962">
      <c r="B26962" s="4"/>
    </row>
    <row r="26963">
      <c r="B26963" s="4"/>
    </row>
    <row r="26964">
      <c r="B26964" s="4"/>
    </row>
    <row r="26965">
      <c r="B26965" s="4"/>
    </row>
    <row r="26966">
      <c r="B26966" s="4"/>
    </row>
    <row r="26967">
      <c r="B26967" s="4"/>
    </row>
    <row r="26968">
      <c r="B26968" s="4"/>
    </row>
    <row r="26969">
      <c r="B26969" s="4"/>
    </row>
    <row r="26970">
      <c r="B26970" s="4"/>
    </row>
    <row r="26971">
      <c r="B26971" s="4"/>
    </row>
    <row r="26972">
      <c r="B26972" s="4"/>
    </row>
    <row r="26973">
      <c r="B26973" s="4"/>
    </row>
    <row r="26974">
      <c r="B26974" s="4"/>
    </row>
    <row r="26975">
      <c r="B26975" s="4"/>
    </row>
    <row r="26976">
      <c r="B26976" s="4"/>
    </row>
    <row r="26977">
      <c r="B26977" s="4"/>
    </row>
    <row r="26978">
      <c r="B26978" s="4"/>
    </row>
    <row r="26979">
      <c r="B26979" s="4"/>
    </row>
    <row r="26980">
      <c r="B26980" s="4"/>
    </row>
    <row r="26981">
      <c r="B26981" s="4"/>
    </row>
    <row r="26982">
      <c r="B26982" s="4"/>
    </row>
    <row r="26983">
      <c r="B26983" s="4"/>
    </row>
    <row r="26984">
      <c r="B26984" s="4"/>
    </row>
    <row r="26985">
      <c r="B26985" s="4"/>
    </row>
    <row r="26986">
      <c r="B26986" s="4"/>
    </row>
    <row r="26987">
      <c r="B26987" s="4"/>
    </row>
    <row r="26988">
      <c r="B26988" s="4"/>
    </row>
    <row r="26989">
      <c r="B26989" s="4"/>
    </row>
    <row r="26990">
      <c r="B26990" s="4"/>
    </row>
    <row r="26991">
      <c r="B26991" s="4"/>
    </row>
    <row r="26992">
      <c r="B26992" s="4"/>
    </row>
    <row r="26993">
      <c r="B26993" s="4"/>
    </row>
    <row r="26994">
      <c r="B26994" s="4"/>
    </row>
    <row r="26995">
      <c r="B26995" s="4"/>
    </row>
    <row r="26996">
      <c r="B26996" s="4"/>
    </row>
    <row r="26997">
      <c r="B26997" s="4"/>
    </row>
    <row r="26998">
      <c r="B26998" s="4"/>
    </row>
    <row r="26999">
      <c r="B26999" s="4"/>
    </row>
    <row r="27000">
      <c r="B27000" s="4"/>
    </row>
    <row r="27001">
      <c r="B27001" s="4"/>
    </row>
    <row r="27002">
      <c r="B27002" s="4"/>
    </row>
    <row r="27003">
      <c r="B27003" s="4"/>
    </row>
    <row r="27004">
      <c r="B27004" s="4"/>
    </row>
    <row r="27005">
      <c r="B27005" s="4"/>
    </row>
    <row r="27006">
      <c r="B27006" s="4"/>
    </row>
    <row r="27007">
      <c r="B27007" s="4"/>
    </row>
    <row r="27008">
      <c r="B27008" s="4"/>
    </row>
    <row r="27009">
      <c r="B27009" s="4"/>
    </row>
    <row r="27010">
      <c r="B27010" s="4"/>
    </row>
    <row r="27011">
      <c r="B27011" s="4"/>
    </row>
    <row r="27012">
      <c r="B27012" s="4"/>
    </row>
    <row r="27013">
      <c r="B27013" s="4"/>
    </row>
    <row r="27014">
      <c r="B27014" s="4"/>
    </row>
    <row r="27015">
      <c r="B27015" s="4"/>
    </row>
    <row r="27016">
      <c r="B27016" s="4"/>
    </row>
    <row r="27017">
      <c r="B27017" s="4"/>
    </row>
    <row r="27018">
      <c r="B27018" s="4"/>
    </row>
    <row r="27019">
      <c r="B27019" s="4"/>
    </row>
    <row r="27020">
      <c r="B27020" s="4"/>
    </row>
    <row r="27021">
      <c r="B27021" s="4"/>
    </row>
    <row r="27022">
      <c r="B27022" s="4"/>
    </row>
    <row r="27023">
      <c r="B27023" s="4"/>
    </row>
    <row r="27024">
      <c r="B27024" s="4"/>
    </row>
    <row r="27025">
      <c r="B27025" s="4"/>
    </row>
    <row r="27026">
      <c r="B27026" s="4"/>
    </row>
    <row r="27027">
      <c r="B27027" s="4"/>
    </row>
    <row r="27028">
      <c r="B27028" s="4"/>
    </row>
    <row r="27029">
      <c r="B27029" s="4"/>
    </row>
    <row r="27030">
      <c r="B27030" s="4"/>
    </row>
    <row r="27031">
      <c r="B27031" s="4"/>
    </row>
    <row r="27032">
      <c r="B27032" s="4"/>
    </row>
    <row r="27033">
      <c r="B27033" s="4"/>
    </row>
    <row r="27034">
      <c r="B27034" s="4"/>
    </row>
    <row r="27035">
      <c r="B27035" s="4"/>
    </row>
    <row r="27036">
      <c r="B27036" s="4"/>
    </row>
    <row r="27037">
      <c r="B27037" s="4"/>
    </row>
    <row r="27038">
      <c r="B27038" s="4"/>
    </row>
    <row r="27039">
      <c r="B27039" s="4"/>
    </row>
    <row r="27040">
      <c r="B27040" s="4"/>
    </row>
    <row r="27041">
      <c r="B27041" s="4"/>
    </row>
    <row r="27042">
      <c r="B27042" s="4"/>
    </row>
    <row r="27043">
      <c r="B27043" s="4"/>
    </row>
    <row r="27044">
      <c r="B27044" s="4"/>
    </row>
    <row r="27045">
      <c r="B27045" s="4"/>
    </row>
    <row r="27046">
      <c r="B27046" s="4"/>
    </row>
    <row r="27047">
      <c r="B27047" s="4"/>
    </row>
    <row r="27048">
      <c r="B27048" s="4"/>
    </row>
    <row r="27049">
      <c r="B27049" s="4"/>
    </row>
    <row r="27050">
      <c r="B27050" s="4"/>
    </row>
    <row r="27051">
      <c r="B27051" s="4"/>
    </row>
    <row r="27052">
      <c r="B27052" s="4"/>
    </row>
    <row r="27053">
      <c r="B27053" s="4"/>
    </row>
    <row r="27054">
      <c r="B27054" s="4"/>
    </row>
    <row r="27055">
      <c r="B27055" s="4"/>
    </row>
    <row r="27056">
      <c r="B27056" s="4"/>
    </row>
    <row r="27057">
      <c r="B27057" s="4"/>
    </row>
    <row r="27058">
      <c r="B27058" s="4"/>
    </row>
    <row r="27059">
      <c r="B27059" s="4"/>
    </row>
    <row r="27060">
      <c r="B27060" s="4"/>
    </row>
    <row r="27061">
      <c r="B27061" s="4"/>
    </row>
    <row r="27062">
      <c r="B27062" s="4"/>
    </row>
    <row r="27063">
      <c r="B27063" s="4"/>
    </row>
    <row r="27064">
      <c r="B27064" s="4"/>
    </row>
    <row r="27065">
      <c r="B27065" s="4"/>
    </row>
    <row r="27066">
      <c r="B27066" s="4"/>
    </row>
    <row r="27067">
      <c r="B27067" s="4"/>
    </row>
    <row r="27068">
      <c r="B27068" s="4"/>
    </row>
    <row r="27069">
      <c r="B27069" s="4"/>
    </row>
    <row r="27070">
      <c r="B27070" s="4"/>
    </row>
    <row r="27071">
      <c r="B27071" s="4"/>
    </row>
    <row r="27072">
      <c r="B27072" s="4"/>
    </row>
    <row r="27073">
      <c r="B27073" s="4"/>
    </row>
    <row r="27074">
      <c r="B27074" s="4"/>
    </row>
    <row r="27075">
      <c r="B27075" s="4"/>
    </row>
    <row r="27076">
      <c r="B27076" s="4"/>
    </row>
    <row r="27077">
      <c r="B27077" s="4"/>
    </row>
    <row r="27078">
      <c r="B27078" s="4"/>
    </row>
    <row r="27079">
      <c r="B27079" s="4"/>
    </row>
    <row r="27080">
      <c r="B27080" s="4"/>
    </row>
    <row r="27081">
      <c r="B27081" s="4"/>
    </row>
    <row r="27082">
      <c r="B27082" s="4"/>
    </row>
    <row r="27083">
      <c r="B27083" s="4"/>
    </row>
    <row r="27084">
      <c r="B27084" s="4"/>
    </row>
    <row r="27085">
      <c r="B27085" s="4"/>
    </row>
    <row r="27086">
      <c r="B27086" s="4"/>
    </row>
    <row r="27087">
      <c r="B27087" s="4"/>
    </row>
    <row r="27088">
      <c r="B27088" s="4"/>
    </row>
    <row r="27089">
      <c r="B27089" s="4"/>
    </row>
    <row r="27090">
      <c r="B27090" s="4"/>
    </row>
    <row r="27091">
      <c r="B27091" s="4"/>
    </row>
    <row r="27092">
      <c r="B27092" s="4"/>
    </row>
    <row r="27093">
      <c r="B27093" s="4"/>
    </row>
    <row r="27094">
      <c r="B27094" s="4"/>
    </row>
    <row r="27095">
      <c r="B27095" s="4"/>
    </row>
    <row r="27096">
      <c r="B27096" s="4"/>
    </row>
    <row r="27097">
      <c r="B27097" s="4"/>
    </row>
    <row r="27098">
      <c r="B27098" s="4"/>
    </row>
    <row r="27099">
      <c r="B27099" s="4"/>
    </row>
    <row r="27100">
      <c r="B27100" s="4"/>
    </row>
    <row r="27101">
      <c r="B27101" s="4"/>
    </row>
    <row r="27102">
      <c r="B27102" s="4"/>
    </row>
    <row r="27103">
      <c r="B27103" s="4"/>
    </row>
    <row r="27104">
      <c r="B27104" s="4"/>
    </row>
    <row r="27105">
      <c r="B27105" s="4"/>
    </row>
    <row r="27106">
      <c r="B27106" s="4"/>
    </row>
    <row r="27107">
      <c r="B27107" s="4"/>
    </row>
    <row r="27108">
      <c r="B27108" s="4"/>
    </row>
    <row r="27109">
      <c r="B27109" s="4"/>
    </row>
    <row r="27110">
      <c r="B27110" s="4"/>
    </row>
    <row r="27111">
      <c r="B27111" s="4"/>
    </row>
    <row r="27112">
      <c r="B27112" s="4"/>
    </row>
    <row r="27113">
      <c r="B27113" s="4"/>
    </row>
    <row r="27114">
      <c r="B27114" s="4"/>
    </row>
    <row r="27115">
      <c r="B27115" s="4"/>
    </row>
    <row r="27116">
      <c r="B27116" s="4"/>
    </row>
    <row r="27117">
      <c r="B27117" s="4"/>
    </row>
    <row r="27118">
      <c r="B27118" s="4"/>
    </row>
    <row r="27119">
      <c r="B27119" s="4"/>
    </row>
    <row r="27120">
      <c r="B27120" s="4"/>
    </row>
    <row r="27121">
      <c r="B27121" s="4"/>
    </row>
    <row r="27122">
      <c r="B27122" s="4"/>
    </row>
    <row r="27123">
      <c r="B27123" s="4"/>
    </row>
    <row r="27124">
      <c r="B27124" s="4"/>
    </row>
    <row r="27125">
      <c r="B27125" s="4"/>
    </row>
    <row r="27126">
      <c r="B27126" s="4"/>
    </row>
    <row r="27127">
      <c r="B27127" s="4"/>
    </row>
    <row r="27128">
      <c r="B27128" s="4"/>
    </row>
    <row r="27129">
      <c r="B27129" s="4"/>
    </row>
    <row r="27130">
      <c r="B27130" s="4"/>
    </row>
    <row r="27131">
      <c r="B27131" s="4"/>
    </row>
    <row r="27132">
      <c r="B27132" s="4"/>
    </row>
    <row r="27133">
      <c r="B27133" s="4"/>
    </row>
    <row r="27134">
      <c r="B27134" s="4"/>
    </row>
    <row r="27135">
      <c r="B27135" s="4"/>
    </row>
    <row r="27136">
      <c r="B27136" s="4"/>
    </row>
    <row r="27137">
      <c r="B27137" s="4"/>
    </row>
    <row r="27138">
      <c r="B27138" s="4"/>
    </row>
    <row r="27139">
      <c r="B27139" s="4"/>
    </row>
    <row r="27140">
      <c r="B27140" s="4"/>
    </row>
    <row r="27141">
      <c r="B27141" s="4"/>
    </row>
    <row r="27142">
      <c r="B27142" s="4"/>
    </row>
    <row r="27143">
      <c r="B27143" s="4"/>
    </row>
    <row r="27144">
      <c r="B27144" s="4"/>
    </row>
    <row r="27145">
      <c r="B27145" s="4"/>
    </row>
    <row r="27146">
      <c r="B27146" s="4"/>
    </row>
    <row r="27147">
      <c r="B27147" s="4"/>
    </row>
    <row r="27148">
      <c r="B27148" s="4"/>
    </row>
    <row r="27149">
      <c r="B27149" s="4"/>
    </row>
    <row r="27150">
      <c r="B27150" s="4"/>
    </row>
    <row r="27151">
      <c r="B27151" s="4"/>
    </row>
    <row r="27152">
      <c r="B27152" s="4"/>
    </row>
    <row r="27153">
      <c r="B27153" s="4"/>
    </row>
    <row r="27154">
      <c r="B27154" s="4"/>
    </row>
    <row r="27155">
      <c r="B27155" s="4"/>
    </row>
    <row r="27156">
      <c r="B27156" s="4"/>
    </row>
    <row r="27157">
      <c r="B27157" s="4"/>
    </row>
    <row r="27158">
      <c r="B27158" s="4"/>
    </row>
    <row r="27159">
      <c r="B27159" s="4"/>
    </row>
    <row r="27160">
      <c r="B27160" s="4"/>
    </row>
    <row r="27161">
      <c r="B27161" s="4"/>
    </row>
    <row r="27162">
      <c r="B27162" s="4"/>
    </row>
    <row r="27163">
      <c r="B27163" s="4"/>
    </row>
    <row r="27164">
      <c r="B27164" s="4"/>
    </row>
    <row r="27165">
      <c r="B27165" s="4"/>
    </row>
    <row r="27166">
      <c r="B27166" s="4"/>
    </row>
    <row r="27167">
      <c r="B27167" s="4"/>
    </row>
    <row r="27168">
      <c r="B27168" s="4"/>
    </row>
    <row r="27169">
      <c r="B27169" s="4"/>
    </row>
    <row r="27170">
      <c r="B27170" s="4"/>
    </row>
    <row r="27171">
      <c r="B27171" s="4"/>
    </row>
    <row r="27172">
      <c r="B27172" s="4"/>
    </row>
    <row r="27173">
      <c r="B27173" s="4"/>
    </row>
    <row r="27174">
      <c r="B27174" s="4"/>
    </row>
    <row r="27175">
      <c r="B27175" s="4"/>
    </row>
    <row r="27176">
      <c r="B27176" s="4"/>
    </row>
    <row r="27177">
      <c r="B27177" s="4"/>
    </row>
    <row r="27178">
      <c r="B27178" s="4"/>
    </row>
    <row r="27179">
      <c r="B27179" s="4"/>
    </row>
    <row r="27180">
      <c r="B27180" s="4"/>
    </row>
    <row r="27181">
      <c r="B27181" s="4"/>
    </row>
    <row r="27182">
      <c r="B27182" s="4"/>
    </row>
    <row r="27183">
      <c r="B27183" s="4"/>
    </row>
    <row r="27184">
      <c r="B27184" s="4"/>
    </row>
    <row r="27185">
      <c r="B27185" s="4"/>
    </row>
    <row r="27186">
      <c r="B27186" s="4"/>
    </row>
    <row r="27187">
      <c r="B27187" s="4"/>
    </row>
    <row r="27188">
      <c r="B27188" s="4"/>
    </row>
    <row r="27189">
      <c r="B27189" s="4"/>
    </row>
    <row r="27190">
      <c r="B27190" s="4"/>
    </row>
    <row r="27191">
      <c r="B27191" s="4"/>
    </row>
    <row r="27192">
      <c r="B27192" s="4"/>
    </row>
    <row r="27193">
      <c r="B27193" s="4"/>
    </row>
    <row r="27194">
      <c r="B27194" s="4"/>
    </row>
    <row r="27195">
      <c r="B27195" s="4"/>
    </row>
    <row r="27196">
      <c r="B27196" s="4"/>
    </row>
    <row r="27197">
      <c r="B27197" s="4"/>
    </row>
    <row r="27198">
      <c r="B27198" s="4"/>
    </row>
    <row r="27199">
      <c r="B27199" s="4"/>
    </row>
    <row r="27200">
      <c r="B27200" s="4"/>
    </row>
    <row r="27201">
      <c r="B27201" s="4"/>
    </row>
    <row r="27202">
      <c r="B27202" s="4"/>
    </row>
    <row r="27203">
      <c r="B27203" s="4"/>
    </row>
    <row r="27204">
      <c r="B27204" s="4"/>
    </row>
    <row r="27205">
      <c r="B27205" s="4"/>
    </row>
    <row r="27206">
      <c r="B27206" s="4"/>
    </row>
    <row r="27207">
      <c r="B27207" s="4"/>
    </row>
    <row r="27208">
      <c r="B27208" s="4"/>
    </row>
    <row r="27209">
      <c r="B27209" s="4"/>
    </row>
    <row r="27210">
      <c r="B27210" s="4"/>
    </row>
    <row r="27211">
      <c r="B27211" s="4"/>
    </row>
    <row r="27212">
      <c r="B27212" s="4"/>
    </row>
    <row r="27213">
      <c r="B27213" s="4"/>
    </row>
    <row r="27214">
      <c r="B27214" s="4"/>
    </row>
    <row r="27215">
      <c r="B27215" s="4"/>
    </row>
    <row r="27216">
      <c r="B27216" s="4"/>
    </row>
    <row r="27217">
      <c r="B27217" s="4"/>
    </row>
    <row r="27218">
      <c r="B27218" s="4"/>
    </row>
    <row r="27219">
      <c r="B27219" s="4"/>
    </row>
    <row r="27220">
      <c r="B27220" s="4"/>
    </row>
    <row r="27221">
      <c r="B27221" s="4"/>
    </row>
    <row r="27222">
      <c r="B27222" s="4"/>
    </row>
    <row r="27223">
      <c r="B27223" s="4"/>
    </row>
    <row r="27224">
      <c r="B27224" s="4"/>
    </row>
    <row r="27225">
      <c r="B27225" s="4"/>
    </row>
    <row r="27226">
      <c r="B27226" s="4"/>
    </row>
    <row r="27227">
      <c r="B27227" s="4"/>
    </row>
    <row r="27228">
      <c r="B27228" s="4"/>
    </row>
    <row r="27229">
      <c r="B27229" s="4"/>
    </row>
    <row r="27230">
      <c r="B27230" s="4"/>
    </row>
    <row r="27231">
      <c r="B27231" s="4"/>
    </row>
    <row r="27232">
      <c r="B27232" s="4"/>
    </row>
    <row r="27233">
      <c r="B27233" s="4"/>
    </row>
    <row r="27234">
      <c r="B27234" s="4"/>
    </row>
    <row r="27235">
      <c r="B27235" s="4"/>
    </row>
    <row r="27236">
      <c r="B27236" s="4"/>
    </row>
    <row r="27237">
      <c r="B27237" s="4"/>
    </row>
    <row r="27238">
      <c r="B27238" s="4"/>
    </row>
    <row r="27239">
      <c r="B27239" s="4"/>
    </row>
    <row r="27240">
      <c r="B27240" s="4"/>
    </row>
    <row r="27241">
      <c r="B27241" s="4"/>
    </row>
    <row r="27242">
      <c r="B27242" s="4"/>
    </row>
    <row r="27243">
      <c r="B27243" s="4"/>
    </row>
    <row r="27244">
      <c r="B27244" s="4"/>
    </row>
    <row r="27245">
      <c r="B27245" s="4"/>
    </row>
    <row r="27246">
      <c r="B27246" s="4"/>
    </row>
    <row r="27247">
      <c r="B27247" s="4"/>
    </row>
    <row r="27248">
      <c r="B27248" s="4"/>
    </row>
    <row r="27249">
      <c r="B27249" s="4"/>
    </row>
    <row r="27250">
      <c r="B27250" s="4"/>
    </row>
    <row r="27251">
      <c r="B27251" s="4"/>
    </row>
    <row r="27252">
      <c r="B27252" s="4"/>
    </row>
    <row r="27253">
      <c r="B27253" s="4"/>
    </row>
    <row r="27254">
      <c r="B27254" s="4"/>
    </row>
    <row r="27255">
      <c r="B27255" s="4"/>
    </row>
    <row r="27256">
      <c r="B27256" s="4"/>
    </row>
    <row r="27257">
      <c r="B27257" s="4"/>
    </row>
    <row r="27258">
      <c r="B27258" s="4"/>
    </row>
    <row r="27259">
      <c r="B27259" s="4"/>
    </row>
    <row r="27260">
      <c r="B27260" s="4"/>
    </row>
    <row r="27261">
      <c r="B27261" s="4"/>
    </row>
    <row r="27262">
      <c r="B27262" s="4"/>
    </row>
    <row r="27263">
      <c r="B27263" s="4"/>
    </row>
    <row r="27264">
      <c r="B27264" s="4"/>
    </row>
    <row r="27265">
      <c r="B27265" s="4"/>
    </row>
    <row r="27266">
      <c r="B27266" s="4"/>
    </row>
    <row r="27267">
      <c r="B27267" s="4"/>
    </row>
    <row r="27268">
      <c r="B27268" s="4"/>
    </row>
    <row r="27269">
      <c r="B27269" s="4"/>
    </row>
    <row r="27270">
      <c r="B27270" s="4"/>
    </row>
    <row r="27271">
      <c r="B27271" s="4"/>
    </row>
    <row r="27272">
      <c r="B27272" s="4"/>
    </row>
    <row r="27273">
      <c r="B27273" s="4"/>
    </row>
    <row r="27274">
      <c r="B27274" s="4"/>
    </row>
    <row r="27275">
      <c r="B27275" s="4"/>
    </row>
    <row r="27276">
      <c r="B27276" s="4"/>
    </row>
    <row r="27277">
      <c r="B27277" s="4"/>
    </row>
    <row r="27278">
      <c r="B27278" s="4"/>
    </row>
    <row r="27279">
      <c r="B27279" s="4"/>
    </row>
    <row r="27280">
      <c r="B27280" s="4"/>
    </row>
    <row r="27281">
      <c r="B27281" s="4"/>
    </row>
    <row r="27282">
      <c r="B27282" s="4"/>
    </row>
    <row r="27283">
      <c r="B27283" s="4"/>
    </row>
    <row r="27284">
      <c r="B27284" s="4"/>
    </row>
    <row r="27285">
      <c r="B27285" s="4"/>
    </row>
    <row r="27286">
      <c r="B27286" s="4"/>
    </row>
    <row r="27287">
      <c r="B27287" s="4"/>
    </row>
    <row r="27288">
      <c r="B27288" s="4"/>
    </row>
    <row r="27289">
      <c r="B27289" s="4"/>
    </row>
    <row r="27290">
      <c r="B27290" s="4"/>
    </row>
    <row r="27291">
      <c r="B27291" s="4"/>
    </row>
    <row r="27292">
      <c r="B27292" s="4"/>
    </row>
    <row r="27293">
      <c r="B27293" s="4"/>
    </row>
    <row r="27294">
      <c r="B27294" s="4"/>
    </row>
    <row r="27295">
      <c r="B27295" s="4"/>
    </row>
    <row r="27296">
      <c r="B27296" s="4"/>
    </row>
    <row r="27297">
      <c r="B27297" s="4"/>
    </row>
    <row r="27298">
      <c r="B27298" s="4"/>
    </row>
    <row r="27299">
      <c r="B27299" s="4"/>
    </row>
    <row r="27300">
      <c r="B27300" s="4"/>
    </row>
    <row r="27301">
      <c r="B27301" s="4"/>
    </row>
    <row r="27302">
      <c r="B27302" s="4"/>
    </row>
    <row r="27303">
      <c r="B27303" s="4"/>
    </row>
    <row r="27304">
      <c r="B27304" s="4"/>
    </row>
    <row r="27305">
      <c r="B27305" s="4"/>
    </row>
    <row r="27306">
      <c r="B27306" s="4"/>
    </row>
    <row r="27307">
      <c r="B27307" s="4"/>
    </row>
    <row r="27308">
      <c r="B27308" s="4"/>
    </row>
    <row r="27309">
      <c r="B27309" s="4"/>
    </row>
    <row r="27310">
      <c r="B27310" s="4"/>
    </row>
    <row r="27311">
      <c r="B27311" s="4"/>
    </row>
    <row r="27312">
      <c r="B27312" s="4"/>
    </row>
    <row r="27313">
      <c r="B27313" s="4"/>
    </row>
    <row r="27314">
      <c r="B27314" s="4"/>
    </row>
    <row r="27315">
      <c r="B27315" s="4"/>
    </row>
    <row r="27316">
      <c r="B27316" s="4"/>
    </row>
    <row r="27317">
      <c r="B27317" s="4"/>
    </row>
    <row r="27318">
      <c r="B27318" s="4"/>
    </row>
    <row r="27319">
      <c r="B27319" s="4"/>
    </row>
    <row r="27320">
      <c r="B27320" s="4"/>
    </row>
    <row r="27321">
      <c r="B27321" s="4"/>
    </row>
    <row r="27322">
      <c r="B27322" s="4"/>
    </row>
    <row r="27323">
      <c r="B27323" s="4"/>
    </row>
    <row r="27324">
      <c r="B27324" s="4"/>
    </row>
    <row r="27325">
      <c r="B27325" s="4"/>
    </row>
    <row r="27326">
      <c r="B27326" s="4"/>
    </row>
    <row r="27327">
      <c r="B27327" s="4"/>
    </row>
    <row r="27328">
      <c r="B27328" s="4"/>
    </row>
    <row r="27329">
      <c r="B27329" s="4"/>
    </row>
    <row r="27330">
      <c r="B27330" s="4"/>
    </row>
    <row r="27331">
      <c r="B27331" s="4"/>
    </row>
    <row r="27332">
      <c r="B27332" s="4"/>
    </row>
    <row r="27333">
      <c r="B27333" s="4"/>
    </row>
    <row r="27334">
      <c r="B27334" s="4"/>
    </row>
    <row r="27335">
      <c r="B27335" s="4"/>
    </row>
    <row r="27336">
      <c r="B27336" s="4"/>
    </row>
    <row r="27337">
      <c r="B27337" s="4"/>
    </row>
    <row r="27338">
      <c r="B27338" s="4"/>
    </row>
    <row r="27339">
      <c r="B27339" s="4"/>
    </row>
    <row r="27340">
      <c r="B27340" s="4"/>
    </row>
    <row r="27341">
      <c r="B27341" s="4"/>
    </row>
    <row r="27342">
      <c r="B27342" s="4"/>
    </row>
    <row r="27343">
      <c r="B27343" s="4"/>
    </row>
    <row r="27344">
      <c r="B27344" s="4"/>
    </row>
    <row r="27345">
      <c r="B27345" s="4"/>
    </row>
    <row r="27346">
      <c r="B27346" s="4"/>
    </row>
    <row r="27347">
      <c r="B27347" s="4"/>
    </row>
    <row r="27348">
      <c r="B27348" s="4"/>
    </row>
    <row r="27349">
      <c r="B27349" s="4"/>
    </row>
    <row r="27350">
      <c r="B27350" s="4"/>
    </row>
    <row r="27351">
      <c r="B27351" s="4"/>
    </row>
    <row r="27352">
      <c r="B27352" s="4"/>
    </row>
    <row r="27353">
      <c r="B27353" s="4"/>
    </row>
    <row r="27354">
      <c r="B27354" s="4"/>
    </row>
    <row r="27355">
      <c r="B27355" s="4"/>
    </row>
    <row r="27356">
      <c r="B27356" s="4"/>
    </row>
    <row r="27357">
      <c r="B27357" s="4"/>
    </row>
    <row r="27358">
      <c r="B27358" s="4"/>
    </row>
    <row r="27359">
      <c r="B27359" s="4"/>
    </row>
    <row r="27360">
      <c r="B27360" s="4"/>
    </row>
    <row r="27361">
      <c r="B27361" s="4"/>
    </row>
    <row r="27362">
      <c r="B27362" s="4"/>
    </row>
    <row r="27363">
      <c r="B27363" s="4"/>
    </row>
    <row r="27364">
      <c r="B27364" s="4"/>
    </row>
    <row r="27365">
      <c r="B27365" s="4"/>
    </row>
    <row r="27366">
      <c r="B27366" s="4"/>
    </row>
    <row r="27367">
      <c r="B27367" s="4"/>
    </row>
    <row r="27368">
      <c r="B27368" s="4"/>
    </row>
    <row r="27369">
      <c r="B27369" s="4"/>
    </row>
    <row r="27370">
      <c r="B27370" s="4"/>
    </row>
    <row r="27371">
      <c r="B27371" s="4"/>
    </row>
    <row r="27372">
      <c r="B27372" s="4"/>
    </row>
    <row r="27373">
      <c r="B27373" s="4"/>
    </row>
    <row r="27374">
      <c r="B27374" s="4"/>
    </row>
    <row r="27375">
      <c r="B27375" s="4"/>
    </row>
    <row r="27376">
      <c r="B27376" s="4"/>
    </row>
    <row r="27377">
      <c r="B27377" s="4"/>
    </row>
    <row r="27378">
      <c r="B27378" s="4"/>
    </row>
    <row r="27379">
      <c r="B27379" s="4"/>
    </row>
    <row r="27380">
      <c r="B27380" s="4"/>
    </row>
    <row r="27381">
      <c r="B27381" s="4"/>
    </row>
    <row r="27382">
      <c r="B27382" s="4"/>
    </row>
    <row r="27383">
      <c r="B27383" s="4"/>
    </row>
    <row r="27384">
      <c r="B27384" s="4"/>
    </row>
    <row r="27385">
      <c r="B27385" s="4"/>
    </row>
    <row r="27386">
      <c r="B27386" s="4"/>
    </row>
    <row r="27387">
      <c r="B27387" s="4"/>
    </row>
    <row r="27388">
      <c r="B27388" s="4"/>
    </row>
    <row r="27389">
      <c r="B27389" s="4"/>
    </row>
    <row r="27390">
      <c r="B27390" s="4"/>
    </row>
    <row r="27391">
      <c r="B27391" s="4"/>
    </row>
    <row r="27392">
      <c r="B27392" s="4"/>
    </row>
    <row r="27393">
      <c r="B27393" s="4"/>
    </row>
    <row r="27394">
      <c r="B27394" s="4"/>
    </row>
    <row r="27395">
      <c r="B27395" s="4"/>
    </row>
    <row r="27396">
      <c r="B27396" s="4"/>
    </row>
    <row r="27397">
      <c r="B27397" s="4"/>
    </row>
    <row r="27398">
      <c r="B27398" s="4"/>
    </row>
    <row r="27399">
      <c r="B27399" s="4"/>
    </row>
    <row r="27400">
      <c r="B27400" s="4"/>
    </row>
    <row r="27401">
      <c r="B27401" s="4"/>
    </row>
    <row r="27402">
      <c r="B27402" s="4"/>
    </row>
    <row r="27403">
      <c r="B27403" s="4"/>
    </row>
    <row r="27404">
      <c r="B27404" s="4"/>
    </row>
    <row r="27405">
      <c r="B27405" s="4"/>
    </row>
    <row r="27406">
      <c r="B27406" s="4"/>
    </row>
    <row r="27407">
      <c r="B27407" s="4"/>
    </row>
    <row r="27408">
      <c r="B27408" s="4"/>
    </row>
    <row r="27409">
      <c r="B27409" s="4"/>
    </row>
    <row r="27410">
      <c r="B27410" s="4"/>
    </row>
    <row r="27411">
      <c r="B27411" s="4"/>
    </row>
    <row r="27412">
      <c r="B27412" s="4"/>
    </row>
    <row r="27413">
      <c r="B27413" s="4"/>
    </row>
    <row r="27414">
      <c r="B27414" s="4"/>
    </row>
    <row r="27415">
      <c r="B27415" s="4"/>
    </row>
    <row r="27416">
      <c r="B27416" s="4"/>
    </row>
    <row r="27417">
      <c r="B27417" s="4"/>
    </row>
    <row r="27418">
      <c r="B27418" s="4"/>
    </row>
    <row r="27419">
      <c r="B27419" s="4"/>
    </row>
    <row r="27420">
      <c r="B27420" s="4"/>
    </row>
    <row r="27421">
      <c r="B27421" s="4"/>
    </row>
    <row r="27422">
      <c r="B27422" s="4"/>
    </row>
    <row r="27423">
      <c r="B27423" s="4"/>
    </row>
    <row r="27424">
      <c r="B27424" s="4"/>
    </row>
    <row r="27425">
      <c r="B27425" s="4"/>
    </row>
    <row r="27426">
      <c r="B27426" s="4"/>
    </row>
    <row r="27427">
      <c r="B27427" s="4"/>
    </row>
    <row r="27428">
      <c r="B27428" s="4"/>
    </row>
    <row r="27429">
      <c r="B27429" s="4"/>
    </row>
    <row r="27430">
      <c r="B27430" s="4"/>
    </row>
    <row r="27431">
      <c r="B27431" s="4"/>
    </row>
    <row r="27432">
      <c r="B27432" s="4"/>
    </row>
    <row r="27433">
      <c r="B27433" s="4"/>
    </row>
    <row r="27434">
      <c r="B27434" s="4"/>
    </row>
    <row r="27435">
      <c r="B27435" s="4"/>
    </row>
    <row r="27436">
      <c r="B27436" s="4"/>
    </row>
    <row r="27437">
      <c r="B27437" s="4"/>
    </row>
    <row r="27438">
      <c r="B27438" s="4"/>
    </row>
    <row r="27439">
      <c r="B27439" s="4"/>
    </row>
    <row r="27440">
      <c r="B27440" s="4"/>
    </row>
    <row r="27441">
      <c r="B27441" s="4"/>
    </row>
    <row r="27442">
      <c r="B27442" s="4"/>
    </row>
    <row r="27443">
      <c r="B27443" s="4"/>
    </row>
    <row r="27444">
      <c r="B27444" s="4"/>
    </row>
    <row r="27445">
      <c r="B27445" s="4"/>
    </row>
    <row r="27446">
      <c r="B27446" s="4"/>
    </row>
    <row r="27447">
      <c r="B27447" s="4"/>
    </row>
    <row r="27448">
      <c r="B27448" s="4"/>
    </row>
    <row r="27449">
      <c r="B27449" s="4"/>
    </row>
    <row r="27450">
      <c r="B27450" s="4"/>
    </row>
    <row r="27451">
      <c r="B27451" s="4"/>
    </row>
    <row r="27452">
      <c r="B27452" s="4"/>
    </row>
    <row r="27453">
      <c r="B27453" s="4"/>
    </row>
    <row r="27454">
      <c r="B27454" s="4"/>
    </row>
    <row r="27455">
      <c r="B27455" s="4"/>
    </row>
    <row r="27456">
      <c r="B27456" s="4"/>
    </row>
    <row r="27457">
      <c r="B27457" s="4"/>
    </row>
    <row r="27458">
      <c r="B27458" s="4"/>
    </row>
    <row r="27459">
      <c r="B27459" s="4"/>
    </row>
    <row r="27460">
      <c r="B27460" s="4"/>
    </row>
    <row r="27461">
      <c r="B27461" s="4"/>
    </row>
    <row r="27462">
      <c r="B27462" s="4"/>
    </row>
    <row r="27463">
      <c r="B27463" s="4"/>
    </row>
    <row r="27464">
      <c r="B27464" s="4"/>
    </row>
    <row r="27465">
      <c r="B27465" s="4"/>
    </row>
    <row r="27466">
      <c r="B27466" s="4"/>
    </row>
    <row r="27467">
      <c r="B27467" s="4"/>
    </row>
    <row r="27468">
      <c r="B27468" s="4"/>
    </row>
    <row r="27469">
      <c r="B27469" s="4"/>
    </row>
    <row r="27470">
      <c r="B27470" s="4"/>
    </row>
    <row r="27471">
      <c r="B27471" s="4"/>
    </row>
    <row r="27472">
      <c r="B27472" s="4"/>
    </row>
    <row r="27473">
      <c r="B27473" s="4"/>
    </row>
    <row r="27474">
      <c r="B27474" s="4"/>
    </row>
    <row r="27475">
      <c r="B27475" s="4"/>
    </row>
    <row r="27476">
      <c r="B27476" s="4"/>
    </row>
    <row r="27477">
      <c r="B27477" s="4"/>
    </row>
    <row r="27478">
      <c r="B27478" s="4"/>
    </row>
    <row r="27479">
      <c r="B27479" s="4"/>
    </row>
    <row r="27480">
      <c r="B27480" s="4"/>
    </row>
    <row r="27481">
      <c r="B27481" s="4"/>
    </row>
    <row r="27482">
      <c r="B27482" s="4"/>
    </row>
    <row r="27483">
      <c r="B27483" s="4"/>
    </row>
    <row r="27484">
      <c r="B27484" s="4"/>
    </row>
    <row r="27485">
      <c r="B27485" s="4"/>
    </row>
    <row r="27486">
      <c r="B27486" s="4"/>
    </row>
    <row r="27487">
      <c r="B27487" s="4"/>
    </row>
    <row r="27488">
      <c r="B27488" s="4"/>
    </row>
    <row r="27489">
      <c r="B27489" s="4"/>
    </row>
    <row r="27490">
      <c r="B27490" s="4"/>
    </row>
    <row r="27491">
      <c r="B27491" s="4"/>
    </row>
    <row r="27492">
      <c r="B27492" s="4"/>
    </row>
    <row r="27493">
      <c r="B27493" s="4"/>
    </row>
    <row r="27494">
      <c r="B27494" s="4"/>
    </row>
    <row r="27495">
      <c r="B27495" s="4"/>
    </row>
    <row r="27496">
      <c r="B27496" s="4"/>
    </row>
    <row r="27497">
      <c r="B27497" s="4"/>
    </row>
    <row r="27498">
      <c r="B27498" s="4"/>
    </row>
    <row r="27499">
      <c r="B27499" s="4"/>
    </row>
    <row r="27500">
      <c r="B27500" s="4"/>
    </row>
    <row r="27501">
      <c r="B27501" s="4"/>
    </row>
    <row r="27502">
      <c r="B27502" s="4"/>
    </row>
    <row r="27503">
      <c r="B27503" s="4"/>
    </row>
    <row r="27504">
      <c r="B27504" s="4"/>
    </row>
    <row r="27505">
      <c r="B27505" s="4"/>
    </row>
    <row r="27506">
      <c r="B27506" s="4"/>
    </row>
    <row r="27507">
      <c r="B27507" s="4"/>
    </row>
    <row r="27508">
      <c r="B27508" s="4"/>
    </row>
    <row r="27509">
      <c r="B27509" s="4"/>
    </row>
    <row r="27510">
      <c r="B27510" s="4"/>
    </row>
    <row r="27511">
      <c r="B27511" s="4"/>
    </row>
    <row r="27512">
      <c r="B27512" s="4"/>
    </row>
    <row r="27513">
      <c r="B27513" s="4"/>
    </row>
    <row r="27514">
      <c r="B27514" s="4"/>
    </row>
    <row r="27515">
      <c r="B27515" s="4"/>
    </row>
    <row r="27516">
      <c r="B27516" s="4"/>
    </row>
    <row r="27517">
      <c r="B27517" s="4"/>
    </row>
    <row r="27518">
      <c r="B27518" s="4"/>
    </row>
    <row r="27519">
      <c r="B27519" s="4"/>
    </row>
    <row r="27520">
      <c r="B27520" s="4"/>
    </row>
    <row r="27521">
      <c r="B27521" s="4"/>
    </row>
    <row r="27522">
      <c r="B27522" s="4"/>
    </row>
    <row r="27523">
      <c r="B27523" s="4"/>
    </row>
    <row r="27524">
      <c r="B27524" s="4"/>
    </row>
    <row r="27525">
      <c r="B27525" s="4"/>
    </row>
    <row r="27526">
      <c r="B27526" s="4"/>
    </row>
    <row r="27527">
      <c r="B27527" s="4"/>
    </row>
    <row r="27528">
      <c r="B27528" s="4"/>
    </row>
    <row r="27529">
      <c r="B27529" s="4"/>
    </row>
    <row r="27530">
      <c r="B27530" s="4"/>
    </row>
    <row r="27531">
      <c r="B27531" s="4"/>
    </row>
    <row r="27532">
      <c r="B27532" s="4"/>
    </row>
    <row r="27533">
      <c r="B27533" s="4"/>
    </row>
    <row r="27534">
      <c r="B27534" s="4"/>
    </row>
    <row r="27535">
      <c r="B27535" s="4"/>
    </row>
    <row r="27536">
      <c r="B27536" s="4"/>
    </row>
    <row r="27537">
      <c r="B27537" s="4"/>
    </row>
    <row r="27538">
      <c r="B27538" s="4"/>
    </row>
    <row r="27539">
      <c r="B27539" s="4"/>
    </row>
    <row r="27540">
      <c r="B27540" s="4"/>
    </row>
    <row r="27541">
      <c r="B27541" s="4"/>
    </row>
    <row r="27542">
      <c r="B27542" s="4"/>
    </row>
    <row r="27543">
      <c r="B27543" s="4"/>
    </row>
    <row r="27544">
      <c r="B27544" s="4"/>
    </row>
    <row r="27545">
      <c r="B27545" s="4"/>
    </row>
    <row r="27546">
      <c r="B27546" s="4"/>
    </row>
    <row r="27547">
      <c r="B27547" s="4"/>
    </row>
    <row r="27548">
      <c r="B27548" s="4"/>
    </row>
    <row r="27549">
      <c r="B27549" s="4"/>
    </row>
    <row r="27550">
      <c r="B27550" s="4"/>
    </row>
    <row r="27551">
      <c r="B27551" s="4"/>
    </row>
    <row r="27552">
      <c r="B27552" s="4"/>
    </row>
    <row r="27553">
      <c r="B27553" s="4"/>
    </row>
    <row r="27554">
      <c r="B27554" s="4"/>
    </row>
    <row r="27555">
      <c r="B27555" s="4"/>
    </row>
    <row r="27556">
      <c r="B27556" s="4"/>
    </row>
    <row r="27557">
      <c r="B27557" s="4"/>
    </row>
    <row r="27558">
      <c r="B27558" s="4"/>
    </row>
    <row r="27559">
      <c r="B27559" s="4"/>
    </row>
    <row r="27560">
      <c r="B27560" s="4"/>
    </row>
    <row r="27561">
      <c r="B27561" s="4"/>
    </row>
    <row r="27562">
      <c r="B27562" s="4"/>
    </row>
    <row r="27563">
      <c r="B27563" s="4"/>
    </row>
    <row r="27564">
      <c r="B27564" s="4"/>
    </row>
    <row r="27565">
      <c r="B27565" s="4"/>
    </row>
    <row r="27566">
      <c r="B27566" s="4"/>
    </row>
    <row r="27567">
      <c r="B27567" s="4"/>
    </row>
    <row r="27568">
      <c r="B27568" s="4"/>
    </row>
    <row r="27569">
      <c r="B27569" s="4"/>
    </row>
    <row r="27570">
      <c r="B27570" s="4"/>
    </row>
    <row r="27571">
      <c r="B27571" s="4"/>
    </row>
    <row r="27572">
      <c r="B27572" s="4"/>
    </row>
    <row r="27573">
      <c r="B27573" s="4"/>
    </row>
    <row r="27574">
      <c r="B27574" s="4"/>
    </row>
    <row r="27575">
      <c r="B27575" s="4"/>
    </row>
    <row r="27576">
      <c r="B27576" s="4"/>
    </row>
    <row r="27577">
      <c r="B27577" s="4"/>
    </row>
    <row r="27578">
      <c r="B27578" s="4"/>
    </row>
    <row r="27579">
      <c r="B27579" s="4"/>
    </row>
    <row r="27580">
      <c r="B27580" s="4"/>
    </row>
    <row r="27581">
      <c r="B27581" s="4"/>
    </row>
    <row r="27582">
      <c r="B27582" s="4"/>
    </row>
    <row r="27583">
      <c r="B27583" s="4"/>
    </row>
    <row r="27584">
      <c r="B27584" s="4"/>
    </row>
    <row r="27585">
      <c r="B27585" s="4"/>
    </row>
    <row r="27586">
      <c r="B27586" s="4"/>
    </row>
    <row r="27587">
      <c r="B27587" s="4"/>
    </row>
    <row r="27588">
      <c r="B27588" s="4"/>
    </row>
    <row r="27589">
      <c r="B27589" s="4"/>
    </row>
    <row r="27590">
      <c r="B27590" s="4"/>
    </row>
    <row r="27591">
      <c r="B27591" s="4"/>
    </row>
    <row r="27592">
      <c r="B27592" s="4"/>
    </row>
    <row r="27593">
      <c r="B27593" s="4"/>
    </row>
    <row r="27594">
      <c r="B27594" s="4"/>
    </row>
    <row r="27595">
      <c r="B27595" s="4"/>
    </row>
    <row r="27596">
      <c r="B27596" s="4"/>
    </row>
    <row r="27597">
      <c r="B27597" s="4"/>
    </row>
    <row r="27598">
      <c r="B27598" s="4"/>
    </row>
    <row r="27599">
      <c r="B27599" s="4"/>
    </row>
    <row r="27600">
      <c r="B27600" s="4"/>
    </row>
    <row r="27601">
      <c r="B27601" s="4"/>
    </row>
    <row r="27602">
      <c r="B27602" s="4"/>
    </row>
    <row r="27603">
      <c r="B27603" s="4"/>
    </row>
    <row r="27604">
      <c r="B27604" s="4"/>
    </row>
    <row r="27605">
      <c r="B27605" s="4"/>
    </row>
    <row r="27606">
      <c r="B27606" s="4"/>
    </row>
    <row r="27607">
      <c r="B27607" s="4"/>
    </row>
    <row r="27608">
      <c r="B27608" s="4"/>
    </row>
    <row r="27609">
      <c r="B27609" s="4"/>
    </row>
    <row r="27610">
      <c r="B27610" s="4"/>
    </row>
    <row r="27611">
      <c r="B27611" s="4"/>
    </row>
    <row r="27612">
      <c r="B27612" s="4"/>
    </row>
    <row r="27613">
      <c r="B27613" s="4"/>
    </row>
    <row r="27614">
      <c r="B27614" s="4"/>
    </row>
    <row r="27615">
      <c r="B27615" s="4"/>
    </row>
    <row r="27616">
      <c r="B27616" s="4"/>
    </row>
    <row r="27617">
      <c r="B27617" s="4"/>
    </row>
    <row r="27618">
      <c r="B27618" s="4"/>
    </row>
    <row r="27619">
      <c r="B27619" s="4"/>
    </row>
    <row r="27620">
      <c r="B27620" s="4"/>
    </row>
    <row r="27621">
      <c r="B27621" s="4"/>
    </row>
    <row r="27622">
      <c r="B27622" s="4"/>
    </row>
    <row r="27623">
      <c r="B27623" s="4"/>
    </row>
    <row r="27624">
      <c r="B27624" s="4"/>
    </row>
    <row r="27625">
      <c r="B27625" s="4"/>
    </row>
    <row r="27626">
      <c r="B27626" s="4"/>
    </row>
    <row r="27627">
      <c r="B27627" s="4"/>
    </row>
    <row r="27628">
      <c r="B27628" s="4"/>
    </row>
    <row r="27629">
      <c r="B27629" s="4"/>
    </row>
    <row r="27630">
      <c r="B27630" s="4"/>
    </row>
    <row r="27631">
      <c r="B27631" s="4"/>
    </row>
    <row r="27632">
      <c r="B27632" s="4"/>
    </row>
    <row r="27633">
      <c r="B27633" s="4"/>
    </row>
    <row r="27634">
      <c r="B27634" s="4"/>
    </row>
    <row r="27635">
      <c r="B27635" s="4"/>
    </row>
    <row r="27636">
      <c r="B27636" s="4"/>
    </row>
    <row r="27637">
      <c r="B27637" s="4"/>
    </row>
    <row r="27638">
      <c r="B27638" s="4"/>
    </row>
    <row r="27639">
      <c r="B27639" s="4"/>
    </row>
    <row r="27640">
      <c r="B27640" s="4"/>
    </row>
    <row r="27641">
      <c r="B27641" s="4"/>
    </row>
    <row r="27642">
      <c r="B27642" s="4"/>
    </row>
    <row r="27643">
      <c r="B27643" s="4"/>
    </row>
    <row r="27644">
      <c r="B27644" s="4"/>
    </row>
    <row r="27645">
      <c r="B27645" s="4"/>
    </row>
    <row r="27646">
      <c r="B27646" s="4"/>
    </row>
    <row r="27647">
      <c r="B27647" s="4"/>
    </row>
    <row r="27648">
      <c r="B27648" s="4"/>
    </row>
    <row r="27649">
      <c r="B27649" s="4"/>
    </row>
    <row r="27650">
      <c r="B27650" s="4"/>
    </row>
    <row r="27651">
      <c r="B27651" s="4"/>
    </row>
    <row r="27652">
      <c r="B27652" s="4"/>
    </row>
    <row r="27653">
      <c r="B27653" s="4"/>
    </row>
    <row r="27654">
      <c r="B27654" s="4"/>
    </row>
    <row r="27655">
      <c r="B27655" s="4"/>
    </row>
    <row r="27656">
      <c r="B27656" s="4"/>
    </row>
    <row r="27657">
      <c r="B27657" s="4"/>
    </row>
    <row r="27658">
      <c r="B27658" s="4"/>
    </row>
    <row r="27659">
      <c r="B27659" s="4"/>
    </row>
    <row r="27660">
      <c r="B27660" s="4"/>
    </row>
    <row r="27661">
      <c r="B27661" s="4"/>
    </row>
    <row r="27662">
      <c r="B27662" s="4"/>
    </row>
    <row r="27663">
      <c r="B27663" s="4"/>
    </row>
    <row r="27664">
      <c r="B27664" s="4"/>
    </row>
    <row r="27665">
      <c r="B27665" s="4"/>
    </row>
    <row r="27666">
      <c r="B27666" s="4"/>
    </row>
    <row r="27667">
      <c r="B27667" s="4"/>
    </row>
    <row r="27668">
      <c r="B27668" s="4"/>
    </row>
    <row r="27669">
      <c r="B27669" s="4"/>
    </row>
    <row r="27670">
      <c r="B27670" s="4"/>
    </row>
    <row r="27671">
      <c r="B27671" s="4"/>
    </row>
    <row r="27672">
      <c r="B27672" s="4"/>
    </row>
    <row r="27673">
      <c r="B27673" s="4"/>
    </row>
    <row r="27674">
      <c r="B27674" s="4"/>
    </row>
    <row r="27675">
      <c r="B27675" s="4"/>
    </row>
    <row r="27676">
      <c r="B27676" s="4"/>
    </row>
    <row r="27677">
      <c r="B27677" s="4"/>
    </row>
    <row r="27678">
      <c r="B27678" s="4"/>
    </row>
    <row r="27679">
      <c r="B27679" s="4"/>
    </row>
    <row r="27680">
      <c r="B27680" s="4"/>
    </row>
    <row r="27681">
      <c r="B27681" s="4"/>
    </row>
    <row r="27682">
      <c r="B27682" s="4"/>
    </row>
    <row r="27683">
      <c r="B27683" s="4"/>
    </row>
    <row r="27684">
      <c r="B27684" s="4"/>
    </row>
    <row r="27685">
      <c r="B27685" s="4"/>
    </row>
    <row r="27686">
      <c r="B27686" s="4"/>
    </row>
    <row r="27687">
      <c r="B27687" s="4"/>
    </row>
    <row r="27688">
      <c r="B27688" s="4"/>
    </row>
    <row r="27689">
      <c r="B27689" s="4"/>
    </row>
    <row r="27690">
      <c r="B27690" s="4"/>
    </row>
    <row r="27691">
      <c r="B27691" s="4"/>
    </row>
    <row r="27692">
      <c r="B27692" s="4"/>
    </row>
    <row r="27693">
      <c r="B27693" s="4"/>
    </row>
    <row r="27694">
      <c r="B27694" s="4"/>
    </row>
    <row r="27695">
      <c r="B27695" s="4"/>
    </row>
    <row r="27696">
      <c r="B27696" s="4"/>
    </row>
    <row r="27697">
      <c r="B27697" s="4"/>
    </row>
    <row r="27698">
      <c r="B27698" s="4"/>
    </row>
    <row r="27699">
      <c r="B27699" s="4"/>
    </row>
    <row r="27700">
      <c r="B27700" s="4"/>
    </row>
    <row r="27701">
      <c r="B27701" s="4"/>
    </row>
    <row r="27702">
      <c r="B27702" s="4"/>
    </row>
    <row r="27703">
      <c r="B27703" s="4"/>
    </row>
    <row r="27704">
      <c r="B27704" s="4"/>
    </row>
    <row r="27705">
      <c r="B27705" s="4"/>
    </row>
    <row r="27706">
      <c r="B27706" s="4"/>
    </row>
    <row r="27707">
      <c r="B27707" s="4"/>
    </row>
    <row r="27708">
      <c r="B27708" s="4"/>
    </row>
    <row r="27709">
      <c r="B27709" s="4"/>
    </row>
    <row r="27710">
      <c r="B27710" s="4"/>
    </row>
    <row r="27711">
      <c r="B27711" s="4"/>
    </row>
    <row r="27712">
      <c r="B27712" s="4"/>
    </row>
    <row r="27713">
      <c r="B27713" s="4"/>
    </row>
    <row r="27714">
      <c r="B27714" s="4"/>
    </row>
    <row r="27715">
      <c r="B27715" s="4"/>
    </row>
    <row r="27716">
      <c r="B27716" s="4"/>
    </row>
    <row r="27717">
      <c r="B27717" s="4"/>
    </row>
    <row r="27718">
      <c r="B27718" s="4"/>
    </row>
    <row r="27719">
      <c r="B27719" s="4"/>
    </row>
    <row r="27720">
      <c r="B27720" s="4"/>
    </row>
    <row r="27721">
      <c r="B27721" s="4"/>
    </row>
    <row r="27722">
      <c r="B27722" s="4"/>
    </row>
    <row r="27723">
      <c r="B27723" s="4"/>
    </row>
    <row r="27724">
      <c r="B27724" s="4"/>
    </row>
    <row r="27725">
      <c r="B27725" s="4"/>
    </row>
    <row r="27726">
      <c r="B27726" s="4"/>
    </row>
    <row r="27727">
      <c r="B27727" s="4"/>
    </row>
    <row r="27728">
      <c r="B27728" s="4"/>
    </row>
    <row r="27729">
      <c r="B27729" s="4"/>
    </row>
    <row r="27730">
      <c r="B27730" s="4"/>
    </row>
    <row r="27731">
      <c r="B27731" s="4"/>
    </row>
    <row r="27732">
      <c r="B27732" s="4"/>
    </row>
    <row r="27733">
      <c r="B27733" s="4"/>
    </row>
    <row r="27734">
      <c r="B27734" s="4"/>
    </row>
    <row r="27735">
      <c r="B27735" s="4"/>
    </row>
    <row r="27736">
      <c r="B27736" s="4"/>
    </row>
    <row r="27737">
      <c r="B27737" s="4"/>
    </row>
    <row r="27738">
      <c r="B27738" s="4"/>
    </row>
    <row r="27739">
      <c r="B27739" s="4"/>
    </row>
    <row r="27740">
      <c r="B27740" s="4"/>
    </row>
    <row r="27741">
      <c r="B27741" s="4"/>
    </row>
    <row r="27742">
      <c r="B27742" s="4"/>
    </row>
    <row r="27743">
      <c r="B27743" s="4"/>
    </row>
    <row r="27744">
      <c r="B27744" s="4"/>
    </row>
    <row r="27745">
      <c r="B27745" s="4"/>
    </row>
    <row r="27746">
      <c r="B27746" s="4"/>
    </row>
    <row r="27747">
      <c r="B27747" s="4"/>
    </row>
    <row r="27748">
      <c r="B27748" s="4"/>
    </row>
    <row r="27749">
      <c r="B27749" s="4"/>
    </row>
    <row r="27750">
      <c r="B27750" s="4"/>
    </row>
    <row r="27751">
      <c r="B27751" s="4"/>
    </row>
    <row r="27752">
      <c r="B27752" s="4"/>
    </row>
    <row r="27753">
      <c r="B27753" s="4"/>
    </row>
    <row r="27754">
      <c r="B27754" s="4"/>
    </row>
    <row r="27755">
      <c r="B27755" s="4"/>
    </row>
    <row r="27756">
      <c r="B27756" s="4"/>
    </row>
    <row r="27757">
      <c r="B27757" s="4"/>
    </row>
    <row r="27758">
      <c r="B27758" s="4"/>
    </row>
    <row r="27759">
      <c r="B27759" s="4"/>
    </row>
    <row r="27760">
      <c r="B27760" s="4"/>
    </row>
    <row r="27761">
      <c r="B27761" s="4"/>
    </row>
    <row r="27762">
      <c r="B27762" s="4"/>
    </row>
    <row r="27763">
      <c r="B27763" s="4"/>
    </row>
    <row r="27764">
      <c r="B27764" s="4"/>
    </row>
    <row r="27765">
      <c r="B27765" s="4"/>
    </row>
    <row r="27766">
      <c r="B27766" s="4"/>
    </row>
    <row r="27767">
      <c r="B27767" s="4"/>
    </row>
    <row r="27768">
      <c r="B27768" s="4"/>
    </row>
    <row r="27769">
      <c r="B27769" s="4"/>
    </row>
    <row r="27770">
      <c r="B27770" s="4"/>
    </row>
    <row r="27771">
      <c r="B27771" s="4"/>
    </row>
    <row r="27772">
      <c r="B27772" s="4"/>
    </row>
    <row r="27773">
      <c r="B27773" s="4"/>
    </row>
    <row r="27774">
      <c r="B27774" s="4"/>
    </row>
    <row r="27775">
      <c r="B27775" s="4"/>
    </row>
    <row r="27776">
      <c r="B27776" s="4"/>
    </row>
    <row r="27777">
      <c r="B27777" s="4"/>
    </row>
    <row r="27778">
      <c r="B27778" s="4"/>
    </row>
    <row r="27779">
      <c r="B27779" s="4"/>
    </row>
    <row r="27780">
      <c r="B27780" s="4"/>
    </row>
    <row r="27781">
      <c r="B27781" s="4"/>
    </row>
    <row r="27782">
      <c r="B27782" s="4"/>
    </row>
    <row r="27783">
      <c r="B27783" s="4"/>
    </row>
    <row r="27784">
      <c r="B27784" s="4"/>
    </row>
    <row r="27785">
      <c r="B27785" s="4"/>
    </row>
    <row r="27786">
      <c r="B27786" s="4"/>
    </row>
    <row r="27787">
      <c r="B27787" s="4"/>
    </row>
    <row r="27788">
      <c r="B27788" s="4"/>
    </row>
    <row r="27789">
      <c r="B27789" s="4"/>
    </row>
    <row r="27790">
      <c r="B27790" s="4"/>
    </row>
    <row r="27791">
      <c r="B27791" s="4"/>
    </row>
    <row r="27792">
      <c r="B27792" s="4"/>
    </row>
    <row r="27793">
      <c r="B27793" s="4"/>
    </row>
    <row r="27794">
      <c r="B27794" s="4"/>
    </row>
    <row r="27795">
      <c r="B27795" s="4"/>
    </row>
    <row r="27796">
      <c r="B27796" s="4"/>
    </row>
    <row r="27797">
      <c r="B27797" s="4"/>
    </row>
    <row r="27798">
      <c r="B27798" s="4"/>
    </row>
    <row r="27799">
      <c r="B27799" s="4"/>
    </row>
    <row r="27800">
      <c r="B27800" s="4"/>
    </row>
    <row r="27801">
      <c r="B27801" s="4"/>
    </row>
    <row r="27802">
      <c r="B27802" s="4"/>
    </row>
    <row r="27803">
      <c r="B27803" s="4"/>
    </row>
    <row r="27804">
      <c r="B27804" s="4"/>
    </row>
    <row r="27805">
      <c r="B27805" s="4"/>
    </row>
    <row r="27806">
      <c r="B27806" s="4"/>
    </row>
    <row r="27807">
      <c r="B27807" s="4"/>
    </row>
    <row r="27808">
      <c r="B27808" s="4"/>
    </row>
    <row r="27809">
      <c r="B27809" s="4"/>
    </row>
    <row r="27810">
      <c r="B27810" s="4"/>
    </row>
    <row r="27811">
      <c r="B27811" s="4"/>
    </row>
    <row r="27812">
      <c r="B27812" s="4"/>
    </row>
    <row r="27813">
      <c r="B27813" s="4"/>
    </row>
    <row r="27814">
      <c r="B27814" s="4"/>
    </row>
    <row r="27815">
      <c r="B27815" s="4"/>
    </row>
    <row r="27816">
      <c r="B27816" s="4"/>
    </row>
    <row r="27817">
      <c r="B27817" s="4"/>
    </row>
    <row r="27818">
      <c r="B27818" s="4"/>
    </row>
    <row r="27819">
      <c r="B27819" s="4"/>
    </row>
    <row r="27820">
      <c r="B27820" s="4"/>
    </row>
    <row r="27821">
      <c r="B27821" s="4"/>
    </row>
    <row r="27822">
      <c r="B27822" s="4"/>
    </row>
    <row r="27823">
      <c r="B27823" s="4"/>
    </row>
    <row r="27824">
      <c r="B27824" s="4"/>
    </row>
    <row r="27825">
      <c r="B27825" s="4"/>
    </row>
    <row r="27826">
      <c r="B27826" s="4"/>
    </row>
    <row r="27827">
      <c r="B27827" s="4"/>
    </row>
    <row r="27828">
      <c r="B27828" s="4"/>
    </row>
    <row r="27829">
      <c r="B27829" s="4"/>
    </row>
    <row r="27830">
      <c r="B27830" s="4"/>
    </row>
    <row r="27831">
      <c r="B27831" s="4"/>
    </row>
    <row r="27832">
      <c r="B27832" s="4"/>
    </row>
    <row r="27833">
      <c r="B27833" s="4"/>
    </row>
    <row r="27834">
      <c r="B27834" s="4"/>
    </row>
    <row r="27835">
      <c r="B27835" s="4"/>
    </row>
    <row r="27836">
      <c r="B27836" s="4"/>
    </row>
    <row r="27837">
      <c r="B27837" s="4"/>
    </row>
    <row r="27838">
      <c r="B27838" s="4"/>
    </row>
    <row r="27839">
      <c r="B27839" s="4"/>
    </row>
    <row r="27840">
      <c r="B27840" s="4"/>
    </row>
    <row r="27841">
      <c r="B27841" s="4"/>
    </row>
    <row r="27842">
      <c r="B27842" s="4"/>
    </row>
    <row r="27843">
      <c r="B27843" s="4"/>
    </row>
    <row r="27844">
      <c r="B27844" s="4"/>
    </row>
    <row r="27845">
      <c r="B27845" s="4"/>
    </row>
    <row r="27846">
      <c r="B27846" s="4"/>
    </row>
    <row r="27847">
      <c r="B27847" s="4"/>
    </row>
    <row r="27848">
      <c r="B27848" s="4"/>
    </row>
    <row r="27849">
      <c r="B27849" s="4"/>
    </row>
    <row r="27850">
      <c r="B27850" s="4"/>
    </row>
    <row r="27851">
      <c r="B27851" s="4"/>
    </row>
    <row r="27852">
      <c r="B27852" s="4"/>
    </row>
    <row r="27853">
      <c r="B27853" s="4"/>
    </row>
    <row r="27854">
      <c r="B27854" s="4"/>
    </row>
    <row r="27855">
      <c r="B27855" s="4"/>
    </row>
    <row r="27856">
      <c r="B27856" s="4"/>
    </row>
    <row r="27857">
      <c r="B27857" s="4"/>
    </row>
    <row r="27858">
      <c r="B27858" s="4"/>
    </row>
    <row r="27859">
      <c r="B27859" s="4"/>
    </row>
    <row r="27860">
      <c r="B27860" s="4"/>
    </row>
    <row r="27861">
      <c r="B27861" s="4"/>
    </row>
    <row r="27862">
      <c r="B27862" s="4"/>
    </row>
    <row r="27863">
      <c r="B27863" s="4"/>
    </row>
    <row r="27864">
      <c r="B27864" s="4"/>
    </row>
    <row r="27865">
      <c r="B27865" s="4"/>
    </row>
    <row r="27866">
      <c r="B27866" s="4"/>
    </row>
    <row r="27867">
      <c r="B27867" s="4"/>
    </row>
    <row r="27868">
      <c r="B27868" s="4"/>
    </row>
    <row r="27869">
      <c r="B27869" s="4"/>
    </row>
    <row r="27870">
      <c r="B27870" s="4"/>
    </row>
    <row r="27871">
      <c r="B27871" s="4"/>
    </row>
    <row r="27872">
      <c r="B27872" s="4"/>
    </row>
    <row r="27873">
      <c r="B27873" s="4"/>
    </row>
    <row r="27874">
      <c r="B27874" s="4"/>
    </row>
    <row r="27875">
      <c r="B27875" s="4"/>
    </row>
    <row r="27876">
      <c r="B27876" s="4"/>
    </row>
    <row r="27877">
      <c r="B27877" s="4"/>
    </row>
    <row r="27878">
      <c r="B27878" s="4"/>
    </row>
    <row r="27879">
      <c r="B27879" s="4"/>
    </row>
    <row r="27880">
      <c r="B27880" s="4"/>
    </row>
    <row r="27881">
      <c r="B27881" s="4"/>
    </row>
    <row r="27882">
      <c r="B27882" s="4"/>
    </row>
    <row r="27883">
      <c r="B27883" s="4"/>
    </row>
    <row r="27884">
      <c r="B27884" s="4"/>
    </row>
    <row r="27885">
      <c r="B27885" s="4"/>
    </row>
    <row r="27886">
      <c r="B27886" s="4"/>
    </row>
    <row r="27887">
      <c r="B27887" s="4"/>
    </row>
    <row r="27888">
      <c r="B27888" s="4"/>
    </row>
    <row r="27889">
      <c r="B27889" s="4"/>
    </row>
    <row r="27890">
      <c r="B27890" s="4"/>
    </row>
    <row r="27891">
      <c r="B27891" s="4"/>
    </row>
    <row r="27892">
      <c r="B27892" s="4"/>
    </row>
    <row r="27893">
      <c r="B27893" s="4"/>
    </row>
    <row r="27894">
      <c r="B27894" s="4"/>
    </row>
    <row r="27895">
      <c r="B27895" s="4"/>
    </row>
    <row r="27896">
      <c r="B27896" s="4"/>
    </row>
    <row r="27897">
      <c r="B27897" s="4"/>
    </row>
    <row r="27898">
      <c r="B27898" s="4"/>
    </row>
    <row r="27899">
      <c r="B27899" s="4"/>
    </row>
    <row r="27900">
      <c r="B27900" s="4"/>
    </row>
    <row r="27901">
      <c r="B27901" s="4"/>
    </row>
    <row r="27902">
      <c r="B27902" s="4"/>
    </row>
    <row r="27903">
      <c r="B27903" s="4"/>
    </row>
    <row r="27904">
      <c r="B27904" s="4"/>
    </row>
    <row r="27905">
      <c r="B27905" s="4"/>
    </row>
    <row r="27906">
      <c r="B27906" s="4"/>
    </row>
    <row r="27907">
      <c r="B27907" s="4"/>
    </row>
    <row r="27908">
      <c r="B27908" s="4"/>
    </row>
    <row r="27909">
      <c r="B27909" s="4"/>
    </row>
    <row r="27910">
      <c r="B27910" s="4"/>
    </row>
    <row r="27911">
      <c r="B27911" s="4"/>
    </row>
    <row r="27912">
      <c r="B27912" s="4"/>
    </row>
    <row r="27913">
      <c r="B27913" s="4"/>
    </row>
    <row r="27914">
      <c r="B27914" s="4"/>
    </row>
    <row r="27915">
      <c r="B27915" s="4"/>
    </row>
    <row r="27916">
      <c r="B27916" s="4"/>
    </row>
    <row r="27917">
      <c r="B27917" s="4"/>
    </row>
    <row r="27918">
      <c r="B27918" s="4"/>
    </row>
    <row r="27919">
      <c r="B27919" s="4"/>
    </row>
    <row r="27920">
      <c r="B27920" s="4"/>
    </row>
    <row r="27921">
      <c r="B27921" s="4"/>
    </row>
    <row r="27922">
      <c r="B27922" s="4"/>
    </row>
    <row r="27923">
      <c r="B27923" s="4"/>
    </row>
    <row r="27924">
      <c r="B27924" s="4"/>
    </row>
    <row r="27925">
      <c r="B27925" s="4"/>
    </row>
    <row r="27926">
      <c r="B27926" s="4"/>
    </row>
    <row r="27927">
      <c r="B27927" s="4"/>
    </row>
    <row r="27928">
      <c r="B27928" s="4"/>
    </row>
    <row r="27929">
      <c r="B27929" s="4"/>
    </row>
    <row r="27930">
      <c r="B27930" s="4"/>
    </row>
    <row r="27931">
      <c r="B27931" s="4"/>
    </row>
    <row r="27932">
      <c r="B27932" s="4"/>
    </row>
    <row r="27933">
      <c r="B27933" s="4"/>
    </row>
    <row r="27934">
      <c r="B27934" s="4"/>
    </row>
    <row r="27935">
      <c r="B27935" s="4"/>
    </row>
    <row r="27936">
      <c r="B27936" s="4"/>
    </row>
    <row r="27937">
      <c r="B27937" s="4"/>
    </row>
    <row r="27938">
      <c r="B27938" s="4"/>
    </row>
    <row r="27939">
      <c r="B27939" s="4"/>
    </row>
    <row r="27940">
      <c r="B27940" s="4"/>
    </row>
    <row r="27941">
      <c r="B27941" s="4"/>
    </row>
    <row r="27942">
      <c r="B27942" s="4"/>
    </row>
    <row r="27943">
      <c r="B27943" s="4"/>
    </row>
    <row r="27944">
      <c r="B27944" s="4"/>
    </row>
    <row r="27945">
      <c r="B27945" s="4"/>
    </row>
    <row r="27946">
      <c r="B27946" s="4"/>
    </row>
    <row r="27947">
      <c r="B27947" s="4"/>
    </row>
    <row r="27948">
      <c r="B27948" s="4"/>
    </row>
    <row r="27949">
      <c r="B27949" s="4"/>
    </row>
    <row r="27950">
      <c r="B27950" s="4"/>
    </row>
    <row r="27951">
      <c r="B27951" s="4"/>
    </row>
    <row r="27952">
      <c r="B27952" s="4"/>
    </row>
    <row r="27953">
      <c r="B27953" s="4"/>
    </row>
    <row r="27954">
      <c r="B27954" s="4"/>
    </row>
    <row r="27955">
      <c r="B27955" s="4"/>
    </row>
    <row r="27956">
      <c r="B27956" s="4"/>
    </row>
    <row r="27957">
      <c r="B27957" s="4"/>
    </row>
    <row r="27958">
      <c r="B27958" s="4"/>
    </row>
    <row r="27959">
      <c r="B27959" s="4"/>
    </row>
    <row r="27960">
      <c r="B27960" s="4"/>
    </row>
    <row r="27961">
      <c r="B27961" s="4"/>
    </row>
    <row r="27962">
      <c r="B27962" s="4"/>
    </row>
    <row r="27963">
      <c r="B27963" s="4"/>
    </row>
    <row r="27964">
      <c r="B27964" s="4"/>
    </row>
    <row r="27965">
      <c r="B27965" s="4"/>
    </row>
    <row r="27966">
      <c r="B27966" s="4"/>
    </row>
    <row r="27967">
      <c r="B27967" s="4"/>
    </row>
    <row r="27968">
      <c r="B27968" s="4"/>
    </row>
    <row r="27969">
      <c r="B27969" s="4"/>
    </row>
    <row r="27970">
      <c r="B27970" s="4"/>
    </row>
    <row r="27971">
      <c r="B27971" s="4"/>
    </row>
    <row r="27972">
      <c r="B27972" s="4"/>
    </row>
    <row r="27973">
      <c r="B27973" s="4"/>
    </row>
    <row r="27974">
      <c r="B27974" s="4"/>
    </row>
    <row r="27975">
      <c r="B27975" s="4"/>
    </row>
    <row r="27976">
      <c r="B27976" s="4"/>
    </row>
    <row r="27977">
      <c r="B27977" s="4"/>
    </row>
    <row r="27978">
      <c r="B27978" s="4"/>
    </row>
    <row r="27979">
      <c r="B27979" s="4"/>
    </row>
    <row r="27980">
      <c r="B27980" s="4"/>
    </row>
    <row r="27981">
      <c r="B27981" s="4"/>
    </row>
    <row r="27982">
      <c r="B27982" s="4"/>
    </row>
    <row r="27983">
      <c r="B27983" s="4"/>
    </row>
    <row r="27984">
      <c r="B27984" s="4"/>
    </row>
    <row r="27985">
      <c r="B27985" s="4"/>
    </row>
    <row r="27986">
      <c r="B27986" s="4"/>
    </row>
    <row r="27987">
      <c r="B27987" s="4"/>
    </row>
    <row r="27988">
      <c r="B27988" s="4"/>
    </row>
    <row r="27989">
      <c r="B27989" s="4"/>
    </row>
    <row r="27990">
      <c r="B27990" s="4"/>
    </row>
    <row r="27991">
      <c r="B27991" s="4"/>
    </row>
    <row r="27992">
      <c r="B27992" s="4"/>
    </row>
    <row r="27993">
      <c r="B27993" s="4"/>
    </row>
    <row r="27994">
      <c r="B27994" s="4"/>
    </row>
    <row r="27995">
      <c r="B27995" s="4"/>
    </row>
    <row r="27996">
      <c r="B27996" s="4"/>
    </row>
    <row r="27997">
      <c r="B27997" s="4"/>
    </row>
    <row r="27998">
      <c r="B27998" s="4"/>
    </row>
    <row r="27999">
      <c r="B27999" s="4"/>
    </row>
    <row r="28000">
      <c r="B28000" s="4"/>
    </row>
    <row r="28001">
      <c r="B28001" s="4"/>
    </row>
    <row r="28002">
      <c r="B28002" s="4"/>
    </row>
    <row r="28003">
      <c r="B28003" s="4"/>
    </row>
    <row r="28004">
      <c r="B28004" s="4"/>
    </row>
    <row r="28005">
      <c r="B28005" s="4"/>
    </row>
    <row r="28006">
      <c r="B28006" s="4"/>
    </row>
    <row r="28007">
      <c r="B28007" s="4"/>
    </row>
    <row r="28008">
      <c r="B28008" s="4"/>
    </row>
    <row r="28009">
      <c r="B28009" s="4"/>
    </row>
    <row r="28010">
      <c r="B28010" s="4"/>
    </row>
    <row r="28011">
      <c r="B28011" s="4"/>
    </row>
    <row r="28012">
      <c r="B28012" s="4"/>
    </row>
    <row r="28013">
      <c r="B28013" s="4"/>
    </row>
    <row r="28014">
      <c r="B28014" s="4"/>
    </row>
    <row r="28015">
      <c r="B28015" s="4"/>
    </row>
    <row r="28016">
      <c r="B28016" s="4"/>
    </row>
    <row r="28017">
      <c r="B28017" s="4"/>
    </row>
    <row r="28018">
      <c r="B28018" s="4"/>
    </row>
    <row r="28019">
      <c r="B28019" s="4"/>
    </row>
    <row r="28020">
      <c r="B28020" s="4"/>
    </row>
    <row r="28021">
      <c r="B28021" s="4"/>
    </row>
    <row r="28022">
      <c r="B28022" s="4"/>
    </row>
    <row r="28023">
      <c r="B28023" s="4"/>
    </row>
    <row r="28024">
      <c r="B28024" s="4"/>
    </row>
    <row r="28025">
      <c r="B28025" s="4"/>
    </row>
    <row r="28026">
      <c r="B28026" s="4"/>
    </row>
    <row r="28027">
      <c r="B28027" s="4"/>
    </row>
    <row r="28028">
      <c r="B28028" s="4"/>
    </row>
    <row r="28029">
      <c r="B28029" s="4"/>
    </row>
    <row r="28030">
      <c r="B28030" s="4"/>
    </row>
    <row r="28031">
      <c r="B28031" s="4"/>
    </row>
    <row r="28032">
      <c r="B28032" s="4"/>
    </row>
    <row r="28033">
      <c r="B28033" s="4"/>
    </row>
    <row r="28034">
      <c r="B28034" s="4"/>
    </row>
    <row r="28035">
      <c r="B28035" s="4"/>
    </row>
    <row r="28036">
      <c r="B28036" s="4"/>
    </row>
    <row r="28037">
      <c r="B28037" s="4"/>
    </row>
    <row r="28038">
      <c r="B28038" s="4"/>
    </row>
    <row r="28039">
      <c r="B28039" s="4"/>
    </row>
    <row r="28040">
      <c r="B28040" s="4"/>
    </row>
    <row r="28041">
      <c r="B28041" s="4"/>
    </row>
    <row r="28042">
      <c r="B28042" s="4"/>
    </row>
    <row r="28043">
      <c r="B28043" s="4"/>
    </row>
    <row r="28044">
      <c r="B28044" s="4"/>
    </row>
    <row r="28045">
      <c r="B28045" s="4"/>
    </row>
    <row r="28046">
      <c r="B28046" s="4"/>
    </row>
    <row r="28047">
      <c r="B28047" s="4"/>
    </row>
    <row r="28048">
      <c r="B28048" s="4"/>
    </row>
    <row r="28049">
      <c r="B28049" s="4"/>
    </row>
    <row r="28050">
      <c r="B28050" s="4"/>
    </row>
    <row r="28051">
      <c r="B28051" s="4"/>
    </row>
    <row r="28052">
      <c r="B28052" s="4"/>
    </row>
    <row r="28053">
      <c r="B28053" s="4"/>
    </row>
    <row r="28054">
      <c r="B28054" s="4"/>
    </row>
    <row r="28055">
      <c r="B28055" s="4"/>
    </row>
    <row r="28056">
      <c r="B28056" s="4"/>
    </row>
    <row r="28057">
      <c r="B28057" s="4"/>
    </row>
    <row r="28058">
      <c r="B28058" s="4"/>
    </row>
    <row r="28059">
      <c r="B28059" s="4"/>
    </row>
    <row r="28060">
      <c r="B28060" s="4"/>
    </row>
    <row r="28061">
      <c r="B28061" s="4"/>
    </row>
    <row r="28062">
      <c r="B28062" s="4"/>
    </row>
    <row r="28063">
      <c r="B28063" s="4"/>
    </row>
    <row r="28064">
      <c r="B28064" s="4"/>
    </row>
    <row r="28065">
      <c r="B28065" s="4"/>
    </row>
    <row r="28066">
      <c r="B28066" s="4"/>
    </row>
    <row r="28067">
      <c r="B28067" s="4"/>
    </row>
    <row r="28068">
      <c r="B28068" s="4"/>
    </row>
    <row r="28069">
      <c r="B28069" s="4"/>
    </row>
    <row r="28070">
      <c r="B28070" s="4"/>
    </row>
    <row r="28071">
      <c r="B28071" s="4"/>
    </row>
    <row r="28072">
      <c r="B28072" s="4"/>
    </row>
    <row r="28073">
      <c r="B28073" s="4"/>
    </row>
    <row r="28074">
      <c r="B28074" s="4"/>
    </row>
    <row r="28075">
      <c r="B28075" s="4"/>
    </row>
    <row r="28076">
      <c r="B28076" s="4"/>
    </row>
    <row r="28077">
      <c r="B28077" s="4"/>
    </row>
    <row r="28078">
      <c r="B28078" s="4"/>
    </row>
    <row r="28079">
      <c r="B28079" s="4"/>
    </row>
    <row r="28080">
      <c r="B28080" s="4"/>
    </row>
    <row r="28081">
      <c r="B28081" s="4"/>
    </row>
    <row r="28082">
      <c r="B28082" s="4"/>
    </row>
    <row r="28083">
      <c r="B28083" s="4"/>
    </row>
    <row r="28084">
      <c r="B28084" s="4"/>
    </row>
    <row r="28085">
      <c r="B28085" s="4"/>
    </row>
    <row r="28086">
      <c r="B28086" s="4"/>
    </row>
    <row r="28087">
      <c r="B28087" s="4"/>
    </row>
    <row r="28088">
      <c r="B28088" s="4"/>
    </row>
    <row r="28089">
      <c r="B28089" s="4"/>
    </row>
    <row r="28090">
      <c r="B28090" s="4"/>
    </row>
    <row r="28091">
      <c r="B28091" s="4"/>
    </row>
    <row r="28092">
      <c r="B28092" s="4"/>
    </row>
    <row r="28093">
      <c r="B28093" s="4"/>
    </row>
    <row r="28094">
      <c r="B28094" s="4"/>
    </row>
    <row r="28095">
      <c r="B28095" s="4"/>
    </row>
    <row r="28096">
      <c r="B28096" s="4"/>
    </row>
    <row r="28097">
      <c r="B28097" s="4"/>
    </row>
    <row r="28098">
      <c r="B28098" s="4"/>
    </row>
    <row r="28099">
      <c r="B28099" s="4"/>
    </row>
    <row r="28100">
      <c r="B28100" s="4"/>
    </row>
    <row r="28101">
      <c r="B28101" s="4"/>
    </row>
    <row r="28102">
      <c r="B28102" s="4"/>
    </row>
    <row r="28103">
      <c r="B28103" s="4"/>
    </row>
    <row r="28104">
      <c r="B28104" s="4"/>
    </row>
    <row r="28105">
      <c r="B28105" s="4"/>
    </row>
    <row r="28106">
      <c r="B28106" s="4"/>
    </row>
    <row r="28107">
      <c r="B28107" s="4"/>
    </row>
    <row r="28108">
      <c r="B28108" s="4"/>
    </row>
    <row r="28109">
      <c r="B28109" s="4"/>
    </row>
    <row r="28110">
      <c r="B28110" s="4"/>
    </row>
    <row r="28111">
      <c r="B28111" s="4"/>
    </row>
    <row r="28112">
      <c r="B28112" s="4"/>
    </row>
    <row r="28113">
      <c r="B28113" s="4"/>
    </row>
    <row r="28114">
      <c r="B28114" s="4"/>
    </row>
    <row r="28115">
      <c r="B28115" s="4"/>
    </row>
    <row r="28116">
      <c r="B28116" s="4"/>
    </row>
    <row r="28117">
      <c r="B28117" s="4"/>
    </row>
    <row r="28118">
      <c r="B28118" s="4"/>
    </row>
    <row r="28119">
      <c r="B28119" s="4"/>
    </row>
    <row r="28120">
      <c r="B28120" s="4"/>
    </row>
    <row r="28121">
      <c r="B28121" s="4"/>
    </row>
    <row r="28122">
      <c r="B28122" s="4"/>
    </row>
    <row r="28123">
      <c r="B28123" s="4"/>
    </row>
    <row r="28124">
      <c r="B28124" s="4"/>
    </row>
    <row r="28125">
      <c r="B28125" s="4"/>
    </row>
    <row r="28126">
      <c r="B28126" s="4"/>
    </row>
    <row r="28127">
      <c r="B28127" s="4"/>
    </row>
    <row r="28128">
      <c r="B28128" s="4"/>
    </row>
    <row r="28129">
      <c r="B28129" s="4"/>
    </row>
    <row r="28130">
      <c r="B28130" s="4"/>
    </row>
    <row r="28131">
      <c r="B28131" s="4"/>
    </row>
    <row r="28132">
      <c r="B28132" s="4"/>
    </row>
    <row r="28133">
      <c r="B28133" s="4"/>
    </row>
    <row r="28134">
      <c r="B28134" s="4"/>
    </row>
    <row r="28135">
      <c r="B28135" s="4"/>
    </row>
    <row r="28136">
      <c r="B28136" s="4"/>
    </row>
    <row r="28137">
      <c r="B28137" s="4"/>
    </row>
    <row r="28138">
      <c r="B28138" s="4"/>
    </row>
    <row r="28139">
      <c r="B28139" s="4"/>
    </row>
    <row r="28140">
      <c r="B28140" s="4"/>
    </row>
    <row r="28141">
      <c r="B28141" s="4"/>
    </row>
    <row r="28142">
      <c r="B28142" s="4"/>
    </row>
    <row r="28143">
      <c r="B28143" s="4"/>
    </row>
    <row r="28144">
      <c r="B28144" s="4"/>
    </row>
    <row r="28145">
      <c r="B28145" s="4"/>
    </row>
    <row r="28146">
      <c r="B28146" s="4"/>
    </row>
    <row r="28147">
      <c r="B28147" s="4"/>
    </row>
    <row r="28148">
      <c r="B28148" s="4"/>
    </row>
    <row r="28149">
      <c r="B28149" s="4"/>
    </row>
    <row r="28150">
      <c r="B28150" s="4"/>
    </row>
    <row r="28151">
      <c r="B28151" s="4"/>
    </row>
    <row r="28152">
      <c r="B28152" s="4"/>
    </row>
    <row r="28153">
      <c r="B28153" s="4"/>
    </row>
    <row r="28154">
      <c r="B28154" s="4"/>
    </row>
    <row r="28155">
      <c r="B28155" s="4"/>
    </row>
    <row r="28156">
      <c r="B28156" s="4"/>
    </row>
    <row r="28157">
      <c r="B28157" s="4"/>
    </row>
    <row r="28158">
      <c r="B28158" s="4"/>
    </row>
    <row r="28159">
      <c r="B28159" s="4"/>
    </row>
    <row r="28160">
      <c r="B28160" s="4"/>
    </row>
    <row r="28161">
      <c r="B28161" s="4"/>
    </row>
    <row r="28162">
      <c r="B28162" s="4"/>
    </row>
    <row r="28163">
      <c r="B28163" s="4"/>
    </row>
    <row r="28164">
      <c r="B28164" s="4"/>
    </row>
    <row r="28165">
      <c r="B28165" s="4"/>
    </row>
    <row r="28166">
      <c r="B28166" s="4"/>
    </row>
    <row r="28167">
      <c r="B28167" s="4"/>
    </row>
    <row r="28168">
      <c r="B28168" s="4"/>
    </row>
    <row r="28169">
      <c r="B28169" s="4"/>
    </row>
    <row r="28170">
      <c r="B28170" s="4"/>
    </row>
    <row r="28171">
      <c r="B28171" s="4"/>
    </row>
    <row r="28172">
      <c r="B28172" s="4"/>
    </row>
    <row r="28173">
      <c r="B28173" s="4"/>
    </row>
    <row r="28174">
      <c r="B28174" s="4"/>
    </row>
    <row r="28175">
      <c r="B28175" s="4"/>
    </row>
    <row r="28176">
      <c r="B28176" s="4"/>
    </row>
    <row r="28177">
      <c r="B28177" s="4"/>
    </row>
    <row r="28178">
      <c r="B28178" s="4"/>
    </row>
    <row r="28179">
      <c r="B28179" s="4"/>
    </row>
    <row r="28180">
      <c r="B28180" s="4"/>
    </row>
    <row r="28181">
      <c r="B28181" s="4"/>
    </row>
    <row r="28182">
      <c r="B28182" s="4"/>
    </row>
    <row r="28183">
      <c r="B28183" s="4"/>
    </row>
    <row r="28184">
      <c r="B28184" s="4"/>
    </row>
    <row r="28185">
      <c r="B28185" s="4"/>
    </row>
    <row r="28186">
      <c r="B28186" s="4"/>
    </row>
    <row r="28187">
      <c r="B28187" s="4"/>
    </row>
    <row r="28188">
      <c r="B28188" s="4"/>
    </row>
    <row r="28189">
      <c r="B28189" s="4"/>
    </row>
    <row r="28190">
      <c r="B28190" s="4"/>
    </row>
    <row r="28191">
      <c r="B28191" s="4"/>
    </row>
    <row r="28192">
      <c r="B28192" s="4"/>
    </row>
    <row r="28193">
      <c r="B28193" s="4"/>
    </row>
    <row r="28194">
      <c r="B28194" s="4"/>
    </row>
    <row r="28195">
      <c r="B28195" s="4"/>
    </row>
    <row r="28196">
      <c r="B28196" s="4"/>
    </row>
    <row r="28197">
      <c r="B28197" s="4"/>
    </row>
    <row r="28198">
      <c r="B28198" s="4"/>
    </row>
    <row r="28199">
      <c r="B28199" s="4"/>
    </row>
    <row r="28200">
      <c r="B28200" s="4"/>
    </row>
    <row r="28201">
      <c r="B28201" s="4"/>
    </row>
    <row r="28202">
      <c r="B28202" s="4"/>
    </row>
    <row r="28203">
      <c r="B28203" s="4"/>
    </row>
    <row r="28204">
      <c r="B28204" s="4"/>
    </row>
    <row r="28205">
      <c r="B28205" s="4"/>
    </row>
    <row r="28206">
      <c r="B28206" s="4"/>
    </row>
    <row r="28207">
      <c r="B28207" s="4"/>
    </row>
    <row r="28208">
      <c r="B28208" s="4"/>
    </row>
    <row r="28209">
      <c r="B28209" s="4"/>
    </row>
    <row r="28210">
      <c r="B28210" s="4"/>
    </row>
    <row r="28211">
      <c r="B28211" s="4"/>
    </row>
    <row r="28212">
      <c r="B28212" s="4"/>
    </row>
    <row r="28213">
      <c r="B28213" s="4"/>
    </row>
    <row r="28214">
      <c r="B28214" s="4"/>
    </row>
    <row r="28215">
      <c r="B28215" s="4"/>
    </row>
    <row r="28216">
      <c r="B28216" s="4"/>
    </row>
    <row r="28217">
      <c r="B28217" s="4"/>
    </row>
    <row r="28218">
      <c r="B28218" s="4"/>
    </row>
    <row r="28219">
      <c r="B28219" s="4"/>
    </row>
    <row r="28220">
      <c r="B28220" s="4"/>
    </row>
    <row r="28221">
      <c r="B28221" s="4"/>
    </row>
    <row r="28222">
      <c r="B28222" s="4"/>
    </row>
    <row r="28223">
      <c r="B28223" s="4"/>
    </row>
    <row r="28224">
      <c r="B28224" s="4"/>
    </row>
    <row r="28225">
      <c r="B28225" s="4"/>
    </row>
    <row r="28226">
      <c r="B28226" s="4"/>
    </row>
    <row r="28227">
      <c r="B28227" s="4"/>
    </row>
    <row r="28228">
      <c r="B28228" s="4"/>
    </row>
    <row r="28229">
      <c r="B28229" s="4"/>
    </row>
    <row r="28230">
      <c r="B28230" s="4"/>
    </row>
    <row r="28231">
      <c r="B28231" s="4"/>
    </row>
    <row r="28232">
      <c r="B28232" s="4"/>
    </row>
    <row r="28233">
      <c r="B28233" s="4"/>
    </row>
    <row r="28234">
      <c r="B28234" s="4"/>
    </row>
    <row r="28235">
      <c r="B28235" s="4"/>
    </row>
    <row r="28236">
      <c r="B28236" s="4"/>
    </row>
    <row r="28237">
      <c r="B28237" s="4"/>
    </row>
    <row r="28238">
      <c r="B28238" s="4"/>
    </row>
    <row r="28239">
      <c r="B28239" s="4"/>
    </row>
    <row r="28240">
      <c r="B28240" s="4"/>
    </row>
    <row r="28241">
      <c r="B28241" s="4"/>
    </row>
    <row r="28242">
      <c r="B28242" s="4"/>
    </row>
    <row r="28243">
      <c r="B28243" s="4"/>
    </row>
    <row r="28244">
      <c r="B28244" s="4"/>
    </row>
    <row r="28245">
      <c r="B28245" s="4"/>
    </row>
    <row r="28246">
      <c r="B28246" s="4"/>
    </row>
    <row r="28247">
      <c r="B28247" s="4"/>
    </row>
    <row r="28248">
      <c r="B28248" s="4"/>
    </row>
    <row r="28249">
      <c r="B28249" s="4"/>
    </row>
    <row r="28250">
      <c r="B28250" s="4"/>
    </row>
    <row r="28251">
      <c r="B28251" s="4"/>
    </row>
    <row r="28252">
      <c r="B28252" s="4"/>
    </row>
    <row r="28253">
      <c r="B28253" s="4"/>
    </row>
    <row r="28254">
      <c r="B28254" s="4"/>
    </row>
    <row r="28255">
      <c r="B28255" s="4"/>
    </row>
    <row r="28256">
      <c r="B28256" s="4"/>
    </row>
    <row r="28257">
      <c r="B28257" s="4"/>
    </row>
    <row r="28258">
      <c r="B28258" s="4"/>
    </row>
    <row r="28259">
      <c r="B28259" s="4"/>
    </row>
    <row r="28260">
      <c r="B28260" s="4"/>
    </row>
    <row r="28261">
      <c r="B28261" s="4"/>
    </row>
    <row r="28262">
      <c r="B28262" s="4"/>
    </row>
    <row r="28263">
      <c r="B28263" s="4"/>
    </row>
    <row r="28264">
      <c r="B28264" s="4"/>
    </row>
    <row r="28265">
      <c r="B28265" s="4"/>
    </row>
    <row r="28266">
      <c r="B28266" s="4"/>
    </row>
    <row r="28267">
      <c r="B28267" s="4"/>
    </row>
    <row r="28268">
      <c r="B28268" s="4"/>
    </row>
    <row r="28269">
      <c r="B28269" s="4"/>
    </row>
    <row r="28270">
      <c r="B28270" s="4"/>
    </row>
    <row r="28271">
      <c r="B28271" s="4"/>
    </row>
    <row r="28272">
      <c r="B28272" s="4"/>
    </row>
    <row r="28273">
      <c r="B28273" s="4"/>
    </row>
    <row r="28274">
      <c r="B28274" s="4"/>
    </row>
    <row r="28275">
      <c r="B28275" s="4"/>
    </row>
    <row r="28276">
      <c r="B28276" s="4"/>
    </row>
    <row r="28277">
      <c r="B28277" s="4"/>
    </row>
    <row r="28278">
      <c r="B28278" s="4"/>
    </row>
    <row r="28279">
      <c r="B28279" s="4"/>
    </row>
    <row r="28280">
      <c r="B28280" s="4"/>
    </row>
    <row r="28281">
      <c r="B28281" s="4"/>
    </row>
    <row r="28282">
      <c r="B28282" s="4"/>
    </row>
    <row r="28283">
      <c r="B28283" s="4"/>
    </row>
    <row r="28284">
      <c r="B28284" s="4"/>
    </row>
    <row r="28285">
      <c r="B28285" s="4"/>
    </row>
    <row r="28286">
      <c r="B28286" s="4"/>
    </row>
    <row r="28287">
      <c r="B28287" s="4"/>
    </row>
    <row r="28288">
      <c r="B28288" s="4"/>
    </row>
    <row r="28289">
      <c r="B28289" s="4"/>
    </row>
    <row r="28290">
      <c r="B28290" s="4"/>
    </row>
    <row r="28291">
      <c r="B28291" s="4"/>
    </row>
    <row r="28292">
      <c r="B28292" s="4"/>
    </row>
    <row r="28293">
      <c r="B28293" s="4"/>
    </row>
    <row r="28294">
      <c r="B28294" s="4"/>
    </row>
    <row r="28295">
      <c r="B28295" s="4"/>
    </row>
    <row r="28296">
      <c r="B28296" s="4"/>
    </row>
    <row r="28297">
      <c r="B28297" s="4"/>
    </row>
    <row r="28298">
      <c r="B28298" s="4"/>
    </row>
    <row r="28299">
      <c r="B28299" s="4"/>
    </row>
    <row r="28300">
      <c r="B28300" s="4"/>
    </row>
    <row r="28301">
      <c r="B28301" s="4"/>
    </row>
    <row r="28302">
      <c r="B28302" s="4"/>
    </row>
    <row r="28303">
      <c r="B28303" s="4"/>
    </row>
    <row r="28304">
      <c r="B28304" s="4"/>
    </row>
    <row r="28305">
      <c r="B28305" s="4"/>
    </row>
    <row r="28306">
      <c r="B28306" s="4"/>
    </row>
    <row r="28307">
      <c r="B28307" s="4"/>
    </row>
    <row r="28308">
      <c r="B28308" s="4"/>
    </row>
    <row r="28309">
      <c r="B28309" s="4"/>
    </row>
    <row r="28310">
      <c r="B28310" s="4"/>
    </row>
    <row r="28311">
      <c r="B28311" s="4"/>
    </row>
    <row r="28312">
      <c r="B28312" s="4"/>
    </row>
    <row r="28313">
      <c r="B28313" s="4"/>
    </row>
    <row r="28314">
      <c r="B28314" s="4"/>
    </row>
    <row r="28315">
      <c r="B28315" s="4"/>
    </row>
    <row r="28316">
      <c r="B28316" s="4"/>
    </row>
    <row r="28317">
      <c r="B28317" s="4"/>
    </row>
    <row r="28318">
      <c r="B28318" s="4"/>
    </row>
    <row r="28319">
      <c r="B28319" s="4"/>
    </row>
    <row r="28320">
      <c r="B28320" s="4"/>
    </row>
    <row r="28321">
      <c r="B28321" s="4"/>
    </row>
    <row r="28322">
      <c r="B28322" s="4"/>
    </row>
    <row r="28323">
      <c r="B28323" s="4"/>
    </row>
    <row r="28324">
      <c r="B28324" s="4"/>
    </row>
    <row r="28325">
      <c r="B28325" s="4"/>
    </row>
    <row r="28326">
      <c r="B28326" s="4"/>
    </row>
    <row r="28327">
      <c r="B28327" s="4"/>
    </row>
    <row r="28328">
      <c r="B28328" s="4"/>
    </row>
    <row r="28329">
      <c r="B28329" s="4"/>
    </row>
    <row r="28330">
      <c r="B28330" s="4"/>
    </row>
    <row r="28331">
      <c r="B28331" s="4"/>
    </row>
    <row r="28332">
      <c r="B28332" s="4"/>
    </row>
    <row r="28333">
      <c r="B28333" s="4"/>
    </row>
    <row r="28334">
      <c r="B28334" s="4"/>
    </row>
    <row r="28335">
      <c r="B28335" s="4"/>
    </row>
    <row r="28336">
      <c r="B28336" s="4"/>
    </row>
    <row r="28337">
      <c r="B28337" s="4"/>
    </row>
    <row r="28338">
      <c r="B28338" s="4"/>
    </row>
    <row r="28339">
      <c r="B28339" s="4"/>
    </row>
    <row r="28340">
      <c r="B28340" s="4"/>
    </row>
    <row r="28341">
      <c r="B28341" s="4"/>
    </row>
    <row r="28342">
      <c r="B28342" s="4"/>
    </row>
    <row r="28343">
      <c r="B28343" s="4"/>
    </row>
    <row r="28344">
      <c r="B28344" s="4"/>
    </row>
    <row r="28345">
      <c r="B28345" s="4"/>
    </row>
    <row r="28346">
      <c r="B28346" s="4"/>
    </row>
    <row r="28347">
      <c r="B28347" s="4"/>
    </row>
    <row r="28348">
      <c r="B28348" s="4"/>
    </row>
    <row r="28349">
      <c r="B28349" s="4"/>
    </row>
    <row r="28350">
      <c r="B28350" s="4"/>
    </row>
    <row r="28351">
      <c r="B28351" s="4"/>
    </row>
    <row r="28352">
      <c r="B28352" s="4"/>
    </row>
    <row r="28353">
      <c r="B28353" s="4"/>
    </row>
    <row r="28354">
      <c r="B28354" s="4"/>
    </row>
    <row r="28355">
      <c r="B28355" s="4"/>
    </row>
    <row r="28356">
      <c r="B28356" s="4"/>
    </row>
    <row r="28357">
      <c r="B28357" s="4"/>
    </row>
    <row r="28358">
      <c r="B28358" s="4"/>
    </row>
    <row r="28359">
      <c r="B28359" s="4"/>
    </row>
    <row r="28360">
      <c r="B28360" s="4"/>
    </row>
    <row r="28361">
      <c r="B28361" s="4"/>
    </row>
    <row r="28362">
      <c r="B28362" s="4"/>
    </row>
    <row r="28363">
      <c r="B28363" s="4"/>
    </row>
    <row r="28364">
      <c r="B28364" s="4"/>
    </row>
    <row r="28365">
      <c r="B28365" s="4"/>
    </row>
    <row r="28366">
      <c r="B28366" s="4"/>
    </row>
    <row r="28367">
      <c r="B28367" s="4"/>
    </row>
    <row r="28368">
      <c r="B28368" s="4"/>
    </row>
    <row r="28369">
      <c r="B28369" s="4"/>
    </row>
    <row r="28370">
      <c r="B28370" s="4"/>
    </row>
    <row r="28371">
      <c r="B28371" s="4"/>
    </row>
    <row r="28372">
      <c r="B28372" s="4"/>
    </row>
    <row r="28373">
      <c r="B28373" s="4"/>
    </row>
    <row r="28374">
      <c r="B28374" s="4"/>
    </row>
    <row r="28375">
      <c r="B28375" s="4"/>
    </row>
    <row r="28376">
      <c r="B28376" s="4"/>
    </row>
    <row r="28377">
      <c r="B28377" s="4"/>
    </row>
    <row r="28378">
      <c r="B28378" s="4"/>
    </row>
    <row r="28379">
      <c r="B28379" s="4"/>
    </row>
    <row r="28380">
      <c r="B28380" s="4"/>
    </row>
    <row r="28381">
      <c r="B28381" s="4"/>
    </row>
    <row r="28382">
      <c r="B28382" s="4"/>
    </row>
    <row r="28383">
      <c r="B28383" s="4"/>
    </row>
    <row r="28384">
      <c r="B28384" s="4"/>
    </row>
    <row r="28385">
      <c r="B28385" s="4"/>
    </row>
    <row r="28386">
      <c r="B28386" s="4"/>
    </row>
    <row r="28387">
      <c r="B28387" s="4"/>
    </row>
    <row r="28388">
      <c r="B28388" s="4"/>
    </row>
    <row r="28389">
      <c r="B28389" s="4"/>
    </row>
    <row r="28390">
      <c r="B28390" s="4"/>
    </row>
    <row r="28391">
      <c r="B28391" s="4"/>
    </row>
    <row r="28392">
      <c r="B28392" s="4"/>
    </row>
    <row r="28393">
      <c r="B28393" s="4"/>
    </row>
    <row r="28394">
      <c r="B28394" s="4"/>
    </row>
    <row r="28395">
      <c r="B28395" s="4"/>
    </row>
    <row r="28396">
      <c r="B28396" s="4"/>
    </row>
    <row r="28397">
      <c r="B28397" s="4"/>
    </row>
    <row r="28398">
      <c r="B28398" s="4"/>
    </row>
    <row r="28399">
      <c r="B28399" s="4"/>
    </row>
    <row r="28400">
      <c r="B28400" s="4"/>
    </row>
    <row r="28401">
      <c r="B28401" s="4"/>
    </row>
    <row r="28402">
      <c r="B28402" s="4"/>
    </row>
    <row r="28403">
      <c r="B28403" s="4"/>
    </row>
    <row r="28404">
      <c r="B28404" s="4"/>
    </row>
    <row r="28405">
      <c r="B28405" s="4"/>
    </row>
    <row r="28406">
      <c r="B28406" s="4"/>
    </row>
    <row r="28407">
      <c r="B28407" s="4"/>
    </row>
    <row r="28408">
      <c r="B28408" s="4"/>
    </row>
    <row r="28409">
      <c r="B28409" s="4"/>
    </row>
    <row r="28410">
      <c r="B28410" s="4"/>
    </row>
    <row r="28411">
      <c r="B28411" s="4"/>
    </row>
    <row r="28412">
      <c r="B28412" s="4"/>
    </row>
    <row r="28413">
      <c r="B28413" s="4"/>
    </row>
    <row r="28414">
      <c r="B28414" s="4"/>
    </row>
    <row r="28415">
      <c r="B28415" s="4"/>
    </row>
    <row r="28416">
      <c r="B28416" s="4"/>
    </row>
    <row r="28417">
      <c r="B28417" s="4"/>
    </row>
    <row r="28418">
      <c r="B28418" s="4"/>
    </row>
    <row r="28419">
      <c r="B28419" s="4"/>
    </row>
    <row r="28420">
      <c r="B28420" s="4"/>
    </row>
    <row r="28421">
      <c r="B28421" s="4"/>
    </row>
    <row r="28422">
      <c r="B28422" s="4"/>
    </row>
    <row r="28423">
      <c r="B28423" s="4"/>
    </row>
    <row r="28424">
      <c r="B28424" s="4"/>
    </row>
    <row r="28425">
      <c r="B28425" s="4"/>
    </row>
    <row r="28426">
      <c r="B28426" s="4"/>
    </row>
    <row r="28427">
      <c r="B28427" s="4"/>
    </row>
    <row r="28428">
      <c r="B28428" s="4"/>
    </row>
    <row r="28429">
      <c r="B28429" s="4"/>
    </row>
    <row r="28430">
      <c r="B28430" s="4"/>
    </row>
    <row r="28431">
      <c r="B28431" s="4"/>
    </row>
    <row r="28432">
      <c r="B28432" s="4"/>
    </row>
    <row r="28433">
      <c r="B28433" s="4"/>
    </row>
    <row r="28434">
      <c r="B28434" s="4"/>
    </row>
    <row r="28435">
      <c r="B28435" s="4"/>
    </row>
    <row r="28436">
      <c r="B28436" s="4"/>
    </row>
    <row r="28437">
      <c r="B28437" s="4"/>
    </row>
    <row r="28438">
      <c r="B28438" s="4"/>
    </row>
    <row r="28439">
      <c r="B28439" s="4"/>
    </row>
    <row r="28440">
      <c r="B28440" s="4"/>
    </row>
    <row r="28441">
      <c r="B28441" s="4"/>
    </row>
    <row r="28442">
      <c r="B28442" s="4"/>
    </row>
    <row r="28443">
      <c r="B28443" s="4"/>
    </row>
    <row r="28444">
      <c r="B28444" s="4"/>
    </row>
    <row r="28445">
      <c r="B28445" s="4"/>
    </row>
    <row r="28446">
      <c r="B28446" s="4"/>
    </row>
    <row r="28447">
      <c r="B28447" s="4"/>
    </row>
    <row r="28448">
      <c r="B28448" s="4"/>
    </row>
    <row r="28449">
      <c r="B28449" s="4"/>
    </row>
    <row r="28450">
      <c r="B28450" s="4"/>
    </row>
    <row r="28451">
      <c r="B28451" s="4"/>
    </row>
    <row r="28452">
      <c r="B28452" s="4"/>
    </row>
    <row r="28453">
      <c r="B28453" s="4"/>
    </row>
    <row r="28454">
      <c r="B28454" s="4"/>
    </row>
    <row r="28455">
      <c r="B28455" s="4"/>
    </row>
    <row r="28456">
      <c r="B28456" s="4"/>
    </row>
    <row r="28457">
      <c r="B28457" s="4"/>
    </row>
    <row r="28458">
      <c r="B28458" s="4"/>
    </row>
    <row r="28459">
      <c r="B28459" s="4"/>
    </row>
    <row r="28460">
      <c r="B28460" s="4"/>
    </row>
    <row r="28461">
      <c r="B28461" s="4"/>
    </row>
    <row r="28462">
      <c r="B28462" s="4"/>
    </row>
    <row r="28463">
      <c r="B28463" s="4"/>
    </row>
    <row r="28464">
      <c r="B28464" s="4"/>
    </row>
    <row r="28465">
      <c r="B28465" s="4"/>
    </row>
    <row r="28466">
      <c r="B28466" s="4"/>
    </row>
    <row r="28467">
      <c r="B28467" s="4"/>
    </row>
    <row r="28468">
      <c r="B28468" s="4"/>
    </row>
    <row r="28469">
      <c r="B28469" s="4"/>
    </row>
    <row r="28470">
      <c r="B28470" s="4"/>
    </row>
    <row r="28471">
      <c r="B28471" s="4"/>
    </row>
    <row r="28472">
      <c r="B28472" s="4"/>
    </row>
    <row r="28473">
      <c r="B28473" s="4"/>
    </row>
    <row r="28474">
      <c r="B28474" s="4"/>
    </row>
    <row r="28475">
      <c r="B28475" s="4"/>
    </row>
    <row r="28476">
      <c r="B28476" s="4"/>
    </row>
    <row r="28477">
      <c r="B28477" s="4"/>
    </row>
    <row r="28478">
      <c r="B28478" s="4"/>
    </row>
    <row r="28479">
      <c r="B28479" s="4"/>
    </row>
    <row r="28480">
      <c r="B28480" s="4"/>
    </row>
    <row r="28481">
      <c r="B28481" s="4"/>
    </row>
    <row r="28482">
      <c r="B28482" s="4"/>
    </row>
    <row r="28483">
      <c r="B28483" s="4"/>
    </row>
    <row r="28484">
      <c r="B28484" s="4"/>
    </row>
    <row r="28485">
      <c r="B28485" s="4"/>
    </row>
    <row r="28486">
      <c r="B28486" s="4"/>
    </row>
    <row r="28487">
      <c r="B28487" s="4"/>
    </row>
    <row r="28488">
      <c r="B28488" s="4"/>
    </row>
    <row r="28489">
      <c r="B28489" s="4"/>
    </row>
    <row r="28490">
      <c r="B28490" s="4"/>
    </row>
    <row r="28491">
      <c r="B28491" s="4"/>
    </row>
    <row r="28492">
      <c r="B28492" s="4"/>
    </row>
    <row r="28493">
      <c r="B28493" s="4"/>
    </row>
    <row r="28494">
      <c r="B28494" s="4"/>
    </row>
    <row r="28495">
      <c r="B28495" s="4"/>
    </row>
    <row r="28496">
      <c r="B28496" s="4"/>
    </row>
    <row r="28497">
      <c r="B28497" s="4"/>
    </row>
    <row r="28498">
      <c r="B28498" s="4"/>
    </row>
    <row r="28499">
      <c r="B28499" s="4"/>
    </row>
    <row r="28500">
      <c r="B28500" s="4"/>
    </row>
    <row r="28501">
      <c r="B28501" s="4"/>
    </row>
    <row r="28502">
      <c r="B28502" s="4"/>
    </row>
    <row r="28503">
      <c r="B28503" s="4"/>
    </row>
    <row r="28504">
      <c r="B28504" s="4"/>
    </row>
    <row r="28505">
      <c r="B28505" s="4"/>
    </row>
    <row r="28506">
      <c r="B28506" s="4"/>
    </row>
    <row r="28507">
      <c r="B28507" s="4"/>
    </row>
    <row r="28508">
      <c r="B28508" s="4"/>
    </row>
    <row r="28509">
      <c r="B28509" s="4"/>
    </row>
    <row r="28510">
      <c r="B28510" s="4"/>
    </row>
    <row r="28511">
      <c r="B28511" s="4"/>
    </row>
    <row r="28512">
      <c r="B28512" s="4"/>
    </row>
    <row r="28513">
      <c r="B28513" s="4"/>
    </row>
    <row r="28514">
      <c r="B28514" s="4"/>
    </row>
    <row r="28515">
      <c r="B28515" s="4"/>
    </row>
    <row r="28516">
      <c r="B28516" s="4"/>
    </row>
    <row r="28517">
      <c r="B28517" s="4"/>
    </row>
    <row r="28518">
      <c r="B28518" s="4"/>
    </row>
    <row r="28519">
      <c r="B28519" s="4"/>
    </row>
    <row r="28520">
      <c r="B28520" s="4"/>
    </row>
    <row r="28521">
      <c r="B28521" s="4"/>
    </row>
    <row r="28522">
      <c r="B28522" s="4"/>
    </row>
    <row r="28523">
      <c r="B28523" s="4"/>
    </row>
    <row r="28524">
      <c r="B28524" s="4"/>
    </row>
    <row r="28525">
      <c r="B28525" s="4"/>
    </row>
    <row r="28526">
      <c r="B28526" s="4"/>
    </row>
    <row r="28527">
      <c r="B28527" s="4"/>
    </row>
    <row r="28528">
      <c r="B28528" s="4"/>
    </row>
    <row r="28529">
      <c r="B28529" s="4"/>
    </row>
    <row r="28530">
      <c r="B28530" s="4"/>
    </row>
    <row r="28531">
      <c r="B28531" s="4"/>
    </row>
    <row r="28532">
      <c r="B28532" s="4"/>
    </row>
    <row r="28533">
      <c r="B28533" s="4"/>
    </row>
    <row r="28534">
      <c r="B28534" s="4"/>
    </row>
    <row r="28535">
      <c r="B28535" s="4"/>
    </row>
    <row r="28536">
      <c r="B28536" s="4"/>
    </row>
    <row r="28537">
      <c r="B28537" s="4"/>
    </row>
    <row r="28538">
      <c r="B28538" s="4"/>
    </row>
    <row r="28539">
      <c r="B28539" s="4"/>
    </row>
    <row r="28540">
      <c r="B28540" s="4"/>
    </row>
    <row r="28541">
      <c r="B28541" s="4"/>
    </row>
    <row r="28542">
      <c r="B28542" s="4"/>
    </row>
    <row r="28543">
      <c r="B28543" s="4"/>
    </row>
    <row r="28544">
      <c r="B28544" s="4"/>
    </row>
    <row r="28545">
      <c r="B28545" s="4"/>
    </row>
    <row r="28546">
      <c r="B28546" s="4"/>
    </row>
    <row r="28547">
      <c r="B28547" s="4"/>
    </row>
    <row r="28548">
      <c r="B28548" s="4"/>
    </row>
    <row r="28549">
      <c r="B28549" s="4"/>
    </row>
    <row r="28550">
      <c r="B28550" s="4"/>
    </row>
    <row r="28551">
      <c r="B28551" s="4"/>
    </row>
    <row r="28552">
      <c r="B28552" s="4"/>
    </row>
    <row r="28553">
      <c r="B28553" s="4"/>
    </row>
    <row r="28554">
      <c r="B28554" s="4"/>
    </row>
    <row r="28555">
      <c r="B28555" s="4"/>
    </row>
    <row r="28556">
      <c r="B28556" s="4"/>
    </row>
    <row r="28557">
      <c r="B28557" s="4"/>
    </row>
    <row r="28558">
      <c r="B28558" s="4"/>
    </row>
    <row r="28559">
      <c r="B28559" s="4"/>
    </row>
    <row r="28560">
      <c r="B28560" s="4"/>
    </row>
    <row r="28561">
      <c r="B28561" s="4"/>
    </row>
    <row r="28562">
      <c r="B28562" s="4"/>
    </row>
    <row r="28563">
      <c r="B28563" s="4"/>
    </row>
    <row r="28564">
      <c r="B28564" s="4"/>
    </row>
    <row r="28565">
      <c r="B28565" s="4"/>
    </row>
    <row r="28566">
      <c r="B28566" s="4"/>
    </row>
    <row r="28567">
      <c r="B28567" s="4"/>
    </row>
    <row r="28568">
      <c r="B28568" s="4"/>
    </row>
    <row r="28569">
      <c r="B28569" s="4"/>
    </row>
    <row r="28570">
      <c r="B28570" s="4"/>
    </row>
    <row r="28571">
      <c r="B28571" s="4"/>
    </row>
    <row r="28572">
      <c r="B28572" s="4"/>
    </row>
    <row r="28573">
      <c r="B28573" s="4"/>
    </row>
    <row r="28574">
      <c r="B28574" s="4"/>
    </row>
    <row r="28575">
      <c r="B28575" s="4"/>
    </row>
    <row r="28576">
      <c r="B28576" s="4"/>
    </row>
    <row r="28577">
      <c r="B28577" s="4"/>
    </row>
    <row r="28578">
      <c r="B28578" s="4"/>
    </row>
    <row r="28579">
      <c r="B28579" s="4"/>
    </row>
    <row r="28580">
      <c r="B28580" s="4"/>
    </row>
    <row r="28581">
      <c r="B28581" s="4"/>
    </row>
    <row r="28582">
      <c r="B28582" s="4"/>
    </row>
    <row r="28583">
      <c r="B28583" s="4"/>
    </row>
    <row r="28584">
      <c r="B28584" s="4"/>
    </row>
    <row r="28585">
      <c r="B28585" s="4"/>
    </row>
    <row r="28586">
      <c r="B28586" s="4"/>
    </row>
    <row r="28587">
      <c r="B28587" s="4"/>
    </row>
    <row r="28588">
      <c r="B28588" s="4"/>
    </row>
    <row r="28589">
      <c r="B28589" s="4"/>
    </row>
    <row r="28590">
      <c r="B28590" s="4"/>
    </row>
    <row r="28591">
      <c r="B28591" s="4"/>
    </row>
    <row r="28592">
      <c r="B28592" s="4"/>
    </row>
    <row r="28593">
      <c r="B28593" s="4"/>
    </row>
    <row r="28594">
      <c r="B28594" s="4"/>
    </row>
    <row r="28595">
      <c r="B28595" s="4"/>
    </row>
    <row r="28596">
      <c r="B28596" s="4"/>
    </row>
    <row r="28597">
      <c r="B28597" s="4"/>
    </row>
    <row r="28598">
      <c r="B28598" s="4"/>
    </row>
    <row r="28599">
      <c r="B28599" s="4"/>
    </row>
    <row r="28600">
      <c r="B28600" s="4"/>
    </row>
    <row r="28601">
      <c r="B28601" s="4"/>
    </row>
    <row r="28602">
      <c r="B28602" s="4"/>
    </row>
    <row r="28603">
      <c r="B28603" s="4"/>
    </row>
    <row r="28604">
      <c r="B28604" s="4"/>
    </row>
    <row r="28605">
      <c r="B28605" s="4"/>
    </row>
    <row r="28606">
      <c r="B28606" s="4"/>
    </row>
    <row r="28607">
      <c r="B28607" s="4"/>
    </row>
    <row r="28608">
      <c r="B28608" s="4"/>
    </row>
    <row r="28609">
      <c r="B28609" s="4"/>
    </row>
    <row r="28610">
      <c r="B28610" s="4"/>
    </row>
    <row r="28611">
      <c r="B28611" s="4"/>
    </row>
    <row r="28612">
      <c r="B28612" s="4"/>
    </row>
    <row r="28613">
      <c r="B28613" s="4"/>
    </row>
    <row r="28614">
      <c r="B28614" s="4"/>
    </row>
    <row r="28615">
      <c r="B28615" s="4"/>
    </row>
    <row r="28616">
      <c r="B28616" s="4"/>
    </row>
    <row r="28617">
      <c r="B28617" s="4"/>
    </row>
    <row r="28618">
      <c r="B28618" s="4"/>
    </row>
    <row r="28619">
      <c r="B28619" s="4"/>
    </row>
    <row r="28620">
      <c r="B28620" s="4"/>
    </row>
    <row r="28621">
      <c r="B28621" s="4"/>
    </row>
    <row r="28622">
      <c r="B28622" s="4"/>
    </row>
    <row r="28623">
      <c r="B28623" s="4"/>
    </row>
    <row r="28624">
      <c r="B28624" s="4"/>
    </row>
    <row r="28625">
      <c r="B28625" s="4"/>
    </row>
    <row r="28626">
      <c r="B28626" s="4"/>
    </row>
    <row r="28627">
      <c r="B28627" s="4"/>
    </row>
    <row r="28628">
      <c r="B28628" s="4"/>
    </row>
    <row r="28629">
      <c r="B28629" s="4"/>
    </row>
    <row r="28630">
      <c r="B28630" s="4"/>
    </row>
    <row r="28631">
      <c r="B28631" s="4"/>
    </row>
    <row r="28632">
      <c r="B28632" s="4"/>
    </row>
    <row r="28633">
      <c r="B28633" s="4"/>
    </row>
    <row r="28634">
      <c r="B28634" s="4"/>
    </row>
    <row r="28635">
      <c r="B28635" s="4"/>
    </row>
    <row r="28636">
      <c r="B28636" s="4"/>
    </row>
    <row r="28637">
      <c r="B28637" s="4"/>
    </row>
    <row r="28638">
      <c r="B28638" s="4"/>
    </row>
    <row r="28639">
      <c r="B28639" s="4"/>
    </row>
    <row r="28640">
      <c r="B28640" s="4"/>
    </row>
    <row r="28641">
      <c r="B28641" s="4"/>
    </row>
    <row r="28642">
      <c r="B28642" s="4"/>
    </row>
    <row r="28643">
      <c r="B28643" s="4"/>
    </row>
    <row r="28644">
      <c r="B28644" s="4"/>
    </row>
    <row r="28645">
      <c r="B28645" s="4"/>
    </row>
    <row r="28646">
      <c r="B28646" s="4"/>
    </row>
    <row r="28647">
      <c r="B28647" s="4"/>
    </row>
    <row r="28648">
      <c r="B28648" s="4"/>
    </row>
    <row r="28649">
      <c r="B28649" s="4"/>
    </row>
    <row r="28650">
      <c r="B28650" s="4"/>
    </row>
    <row r="28651">
      <c r="B28651" s="4"/>
    </row>
    <row r="28652">
      <c r="B28652" s="4"/>
    </row>
    <row r="28653">
      <c r="B28653" s="4"/>
    </row>
    <row r="28654">
      <c r="B28654" s="4"/>
    </row>
    <row r="28655">
      <c r="B28655" s="4"/>
    </row>
    <row r="28656">
      <c r="B28656" s="4"/>
    </row>
    <row r="28657">
      <c r="B28657" s="4"/>
    </row>
    <row r="28658">
      <c r="B28658" s="4"/>
    </row>
    <row r="28659">
      <c r="B28659" s="4"/>
    </row>
    <row r="28660">
      <c r="B28660" s="4"/>
    </row>
    <row r="28661">
      <c r="B28661" s="4"/>
    </row>
    <row r="28662">
      <c r="B28662" s="4"/>
    </row>
    <row r="28663">
      <c r="B28663" s="4"/>
    </row>
    <row r="28664">
      <c r="B28664" s="4"/>
    </row>
    <row r="28665">
      <c r="B28665" s="4"/>
    </row>
    <row r="28666">
      <c r="B28666" s="4"/>
    </row>
    <row r="28667">
      <c r="B28667" s="4"/>
    </row>
    <row r="28668">
      <c r="B28668" s="4"/>
    </row>
    <row r="28669">
      <c r="B28669" s="4"/>
    </row>
    <row r="28670">
      <c r="B28670" s="4"/>
    </row>
    <row r="28671">
      <c r="B28671" s="4"/>
    </row>
    <row r="28672">
      <c r="B28672" s="4"/>
    </row>
    <row r="28673">
      <c r="B28673" s="4"/>
    </row>
    <row r="28674">
      <c r="B28674" s="4"/>
    </row>
    <row r="28675">
      <c r="B28675" s="4"/>
    </row>
    <row r="28676">
      <c r="B28676" s="4"/>
    </row>
    <row r="28677">
      <c r="B28677" s="4"/>
    </row>
    <row r="28678">
      <c r="B28678" s="4"/>
    </row>
    <row r="28679">
      <c r="B28679" s="4"/>
    </row>
    <row r="28680">
      <c r="B28680" s="4"/>
    </row>
    <row r="28681">
      <c r="B28681" s="4"/>
    </row>
    <row r="28682">
      <c r="B28682" s="4"/>
    </row>
    <row r="28683">
      <c r="B28683" s="4"/>
    </row>
    <row r="28684">
      <c r="B28684" s="4"/>
    </row>
    <row r="28685">
      <c r="B28685" s="4"/>
    </row>
    <row r="28686">
      <c r="B28686" s="4"/>
    </row>
    <row r="28687">
      <c r="B28687" s="4"/>
    </row>
    <row r="28688">
      <c r="B28688" s="4"/>
    </row>
    <row r="28689">
      <c r="B28689" s="4"/>
    </row>
    <row r="28690">
      <c r="B28690" s="4"/>
    </row>
    <row r="28691">
      <c r="B28691" s="4"/>
    </row>
    <row r="28692">
      <c r="B28692" s="4"/>
    </row>
    <row r="28693">
      <c r="B28693" s="4"/>
    </row>
    <row r="28694">
      <c r="B28694" s="4"/>
    </row>
    <row r="28695">
      <c r="B28695" s="4"/>
    </row>
    <row r="28696">
      <c r="B28696" s="4"/>
    </row>
    <row r="28697">
      <c r="B28697" s="4"/>
    </row>
    <row r="28698">
      <c r="B28698" s="4"/>
    </row>
    <row r="28699">
      <c r="B28699" s="4"/>
    </row>
    <row r="28700">
      <c r="B28700" s="4"/>
    </row>
    <row r="28701">
      <c r="B28701" s="4"/>
    </row>
    <row r="28702">
      <c r="B28702" s="4"/>
    </row>
    <row r="28703">
      <c r="B28703" s="4"/>
    </row>
    <row r="28704">
      <c r="B28704" s="4"/>
    </row>
    <row r="28705">
      <c r="B28705" s="4"/>
    </row>
    <row r="28706">
      <c r="B28706" s="4"/>
    </row>
    <row r="28707">
      <c r="B28707" s="4"/>
    </row>
    <row r="28708">
      <c r="B28708" s="4"/>
    </row>
    <row r="28709">
      <c r="B28709" s="4"/>
    </row>
    <row r="28710">
      <c r="B28710" s="4"/>
    </row>
    <row r="28711">
      <c r="B28711" s="4"/>
    </row>
    <row r="28712">
      <c r="B28712" s="4"/>
    </row>
    <row r="28713">
      <c r="B28713" s="4"/>
    </row>
    <row r="28714">
      <c r="B28714" s="4"/>
    </row>
    <row r="28715">
      <c r="B28715" s="4"/>
    </row>
    <row r="28716">
      <c r="B28716" s="4"/>
    </row>
    <row r="28717">
      <c r="B28717" s="4"/>
    </row>
    <row r="28718">
      <c r="B28718" s="4"/>
    </row>
    <row r="28719">
      <c r="B28719" s="4"/>
    </row>
    <row r="28720">
      <c r="B28720" s="4"/>
    </row>
    <row r="28721">
      <c r="B28721" s="4"/>
    </row>
    <row r="28722">
      <c r="B28722" s="4"/>
    </row>
    <row r="28723">
      <c r="B28723" s="4"/>
    </row>
    <row r="28724">
      <c r="B28724" s="4"/>
    </row>
    <row r="28725">
      <c r="B28725" s="4"/>
    </row>
    <row r="28726">
      <c r="B28726" s="4"/>
    </row>
    <row r="28727">
      <c r="B28727" s="4"/>
    </row>
    <row r="28728">
      <c r="B28728" s="4"/>
    </row>
    <row r="28729">
      <c r="B28729" s="4"/>
    </row>
    <row r="28730">
      <c r="B28730" s="4"/>
    </row>
    <row r="28731">
      <c r="B28731" s="4"/>
    </row>
    <row r="28732">
      <c r="B28732" s="4"/>
    </row>
    <row r="28733">
      <c r="B28733" s="4"/>
    </row>
    <row r="28734">
      <c r="B28734" s="4"/>
    </row>
    <row r="28735">
      <c r="B28735" s="4"/>
    </row>
    <row r="28736">
      <c r="B28736" s="4"/>
    </row>
    <row r="28737">
      <c r="B28737" s="4"/>
    </row>
    <row r="28738">
      <c r="B28738" s="4"/>
    </row>
    <row r="28739">
      <c r="B28739" s="4"/>
    </row>
    <row r="28740">
      <c r="B28740" s="4"/>
    </row>
    <row r="28741">
      <c r="B28741" s="4"/>
    </row>
    <row r="28742">
      <c r="B28742" s="4"/>
    </row>
    <row r="28743">
      <c r="B28743" s="4"/>
    </row>
    <row r="28744">
      <c r="B28744" s="4"/>
    </row>
    <row r="28745">
      <c r="B28745" s="4"/>
    </row>
    <row r="28746">
      <c r="B28746" s="4"/>
    </row>
    <row r="28747">
      <c r="B28747" s="4"/>
    </row>
    <row r="28748">
      <c r="B28748" s="4"/>
    </row>
    <row r="28749">
      <c r="B28749" s="4"/>
    </row>
    <row r="28750">
      <c r="B28750" s="4"/>
    </row>
    <row r="28751">
      <c r="B28751" s="4"/>
    </row>
    <row r="28752">
      <c r="B28752" s="4"/>
    </row>
    <row r="28753">
      <c r="B28753" s="4"/>
    </row>
    <row r="28754">
      <c r="B28754" s="4"/>
    </row>
    <row r="28755">
      <c r="B28755" s="4"/>
    </row>
    <row r="28756">
      <c r="B28756" s="4"/>
    </row>
    <row r="28757">
      <c r="B28757" s="4"/>
    </row>
    <row r="28758">
      <c r="B28758" s="4"/>
    </row>
    <row r="28759">
      <c r="B28759" s="4"/>
    </row>
    <row r="28760">
      <c r="B28760" s="4"/>
    </row>
    <row r="28761">
      <c r="B28761" s="4"/>
    </row>
    <row r="28762">
      <c r="B28762" s="4"/>
    </row>
    <row r="28763">
      <c r="B28763" s="4"/>
    </row>
    <row r="28764">
      <c r="B28764" s="4"/>
    </row>
    <row r="28765">
      <c r="B28765" s="4"/>
    </row>
    <row r="28766">
      <c r="B28766" s="4"/>
    </row>
    <row r="28767">
      <c r="B28767" s="4"/>
    </row>
    <row r="28768">
      <c r="B28768" s="4"/>
    </row>
    <row r="28769">
      <c r="B28769" s="4"/>
    </row>
    <row r="28770">
      <c r="B28770" s="4"/>
    </row>
    <row r="28771">
      <c r="B28771" s="4"/>
    </row>
    <row r="28772">
      <c r="B28772" s="4"/>
    </row>
    <row r="28773">
      <c r="B28773" s="4"/>
    </row>
    <row r="28774">
      <c r="B28774" s="4"/>
    </row>
    <row r="28775">
      <c r="B28775" s="4"/>
    </row>
    <row r="28776">
      <c r="B28776" s="4"/>
    </row>
    <row r="28777">
      <c r="B28777" s="4"/>
    </row>
    <row r="28778">
      <c r="B28778" s="4"/>
    </row>
    <row r="28779">
      <c r="B28779" s="4"/>
    </row>
    <row r="28780">
      <c r="B28780" s="4"/>
    </row>
    <row r="28781">
      <c r="B28781" s="4"/>
    </row>
    <row r="28782">
      <c r="B28782" s="4"/>
    </row>
    <row r="28783">
      <c r="B28783" s="4"/>
    </row>
    <row r="28784">
      <c r="B28784" s="4"/>
    </row>
    <row r="28785">
      <c r="B28785" s="4"/>
    </row>
    <row r="28786">
      <c r="B28786" s="4"/>
    </row>
    <row r="28787">
      <c r="B28787" s="4"/>
    </row>
    <row r="28788">
      <c r="B28788" s="4"/>
    </row>
    <row r="28789">
      <c r="B28789" s="4"/>
    </row>
    <row r="28790">
      <c r="B28790" s="4"/>
    </row>
    <row r="28791">
      <c r="B28791" s="4"/>
    </row>
    <row r="28792">
      <c r="B28792" s="4"/>
    </row>
    <row r="28793">
      <c r="B28793" s="4"/>
    </row>
    <row r="28794">
      <c r="B28794" s="4"/>
    </row>
    <row r="28795">
      <c r="B28795" s="4"/>
    </row>
    <row r="28796">
      <c r="B28796" s="4"/>
    </row>
    <row r="28797">
      <c r="B28797" s="4"/>
    </row>
    <row r="28798">
      <c r="B28798" s="4"/>
    </row>
    <row r="28799">
      <c r="B28799" s="4"/>
    </row>
    <row r="28800">
      <c r="B28800" s="4"/>
    </row>
    <row r="28801">
      <c r="B28801" s="4"/>
    </row>
    <row r="28802">
      <c r="B28802" s="4"/>
    </row>
    <row r="28803">
      <c r="B28803" s="4"/>
    </row>
    <row r="28804">
      <c r="B28804" s="4"/>
    </row>
    <row r="28805">
      <c r="B28805" s="4"/>
    </row>
    <row r="28806">
      <c r="B28806" s="4"/>
    </row>
    <row r="28807">
      <c r="B28807" s="4"/>
    </row>
    <row r="28808">
      <c r="B28808" s="4"/>
    </row>
    <row r="28809">
      <c r="B28809" s="4"/>
    </row>
    <row r="28810">
      <c r="B28810" s="4"/>
    </row>
    <row r="28811">
      <c r="B28811" s="4"/>
    </row>
    <row r="28812">
      <c r="B28812" s="4"/>
    </row>
    <row r="28813">
      <c r="B28813" s="4"/>
    </row>
    <row r="28814">
      <c r="B28814" s="4"/>
    </row>
    <row r="28815">
      <c r="B28815" s="4"/>
    </row>
    <row r="28816">
      <c r="B28816" s="4"/>
    </row>
    <row r="28817">
      <c r="B28817" s="4"/>
    </row>
    <row r="28818">
      <c r="B28818" s="4"/>
    </row>
    <row r="28819">
      <c r="B28819" s="4"/>
    </row>
    <row r="28820">
      <c r="B28820" s="4"/>
    </row>
    <row r="28821">
      <c r="B28821" s="4"/>
    </row>
    <row r="28822">
      <c r="B28822" s="4"/>
    </row>
    <row r="28823">
      <c r="B28823" s="4"/>
    </row>
    <row r="28824">
      <c r="B28824" s="4"/>
    </row>
    <row r="28825">
      <c r="B28825" s="4"/>
    </row>
    <row r="28826">
      <c r="B28826" s="4"/>
    </row>
    <row r="28827">
      <c r="B28827" s="4"/>
    </row>
    <row r="28828">
      <c r="B28828" s="4"/>
    </row>
    <row r="28829">
      <c r="B28829" s="4"/>
    </row>
    <row r="28830">
      <c r="B28830" s="4"/>
    </row>
    <row r="28831">
      <c r="B28831" s="4"/>
    </row>
    <row r="28832">
      <c r="B28832" s="4"/>
    </row>
    <row r="28833">
      <c r="B28833" s="4"/>
    </row>
    <row r="28834">
      <c r="B28834" s="4"/>
    </row>
    <row r="28835">
      <c r="B28835" s="4"/>
    </row>
    <row r="28836">
      <c r="B28836" s="4"/>
    </row>
    <row r="28837">
      <c r="B28837" s="4"/>
    </row>
    <row r="28838">
      <c r="B28838" s="4"/>
    </row>
    <row r="28839">
      <c r="B28839" s="4"/>
    </row>
    <row r="28840">
      <c r="B28840" s="4"/>
    </row>
    <row r="28841">
      <c r="B28841" s="4"/>
    </row>
    <row r="28842">
      <c r="B28842" s="4"/>
    </row>
    <row r="28843">
      <c r="B28843" s="4"/>
    </row>
    <row r="28844">
      <c r="B28844" s="4"/>
    </row>
    <row r="28845">
      <c r="B28845" s="4"/>
    </row>
    <row r="28846">
      <c r="B28846" s="4"/>
    </row>
    <row r="28847">
      <c r="B28847" s="4"/>
    </row>
    <row r="28848">
      <c r="B28848" s="4"/>
    </row>
    <row r="28849">
      <c r="B28849" s="4"/>
    </row>
    <row r="28850">
      <c r="B28850" s="4"/>
    </row>
    <row r="28851">
      <c r="B28851" s="4"/>
    </row>
    <row r="28852">
      <c r="B28852" s="4"/>
    </row>
    <row r="28853">
      <c r="B28853" s="4"/>
    </row>
    <row r="28854">
      <c r="B28854" s="4"/>
    </row>
    <row r="28855">
      <c r="B28855" s="4"/>
    </row>
    <row r="28856">
      <c r="B28856" s="4"/>
    </row>
    <row r="28857">
      <c r="B28857" s="4"/>
    </row>
    <row r="28858">
      <c r="B28858" s="4"/>
    </row>
    <row r="28859">
      <c r="B28859" s="4"/>
    </row>
    <row r="28860">
      <c r="B28860" s="4"/>
    </row>
    <row r="28861">
      <c r="B28861" s="4"/>
    </row>
    <row r="28862">
      <c r="B28862" s="4"/>
    </row>
    <row r="28863">
      <c r="B28863" s="4"/>
    </row>
    <row r="28864">
      <c r="B28864" s="4"/>
    </row>
    <row r="28865">
      <c r="B28865" s="4"/>
    </row>
    <row r="28866">
      <c r="B28866" s="4"/>
    </row>
    <row r="28867">
      <c r="B28867" s="4"/>
    </row>
    <row r="28868">
      <c r="B28868" s="4"/>
    </row>
    <row r="28869">
      <c r="B28869" s="4"/>
    </row>
    <row r="28870">
      <c r="B28870" s="4"/>
    </row>
    <row r="28871">
      <c r="B28871" s="4"/>
    </row>
    <row r="28872">
      <c r="B28872" s="4"/>
    </row>
    <row r="28873">
      <c r="B28873" s="4"/>
    </row>
    <row r="28874">
      <c r="B28874" s="4"/>
    </row>
    <row r="28875">
      <c r="B28875" s="4"/>
    </row>
    <row r="28876">
      <c r="B28876" s="4"/>
    </row>
    <row r="28877">
      <c r="B28877" s="4"/>
    </row>
    <row r="28878">
      <c r="B28878" s="4"/>
    </row>
    <row r="28879">
      <c r="B28879" s="4"/>
    </row>
    <row r="28880">
      <c r="B28880" s="4"/>
    </row>
    <row r="28881">
      <c r="B28881" s="4"/>
    </row>
    <row r="28882">
      <c r="B28882" s="4"/>
    </row>
    <row r="28883">
      <c r="B28883" s="4"/>
    </row>
    <row r="28884">
      <c r="B28884" s="4"/>
    </row>
    <row r="28885">
      <c r="B28885" s="4"/>
    </row>
    <row r="28886">
      <c r="B28886" s="4"/>
    </row>
    <row r="28887">
      <c r="B28887" s="4"/>
    </row>
    <row r="28888">
      <c r="B28888" s="4"/>
    </row>
    <row r="28889">
      <c r="B28889" s="4"/>
    </row>
    <row r="28890">
      <c r="B28890" s="4"/>
    </row>
    <row r="28891">
      <c r="B28891" s="4"/>
    </row>
    <row r="28892">
      <c r="B28892" s="4"/>
    </row>
    <row r="28893">
      <c r="B28893" s="4"/>
    </row>
    <row r="28894">
      <c r="B28894" s="4"/>
    </row>
    <row r="28895">
      <c r="B28895" s="4"/>
    </row>
    <row r="28896">
      <c r="B28896" s="4"/>
    </row>
    <row r="28897">
      <c r="B28897" s="4"/>
    </row>
    <row r="28898">
      <c r="B28898" s="4"/>
    </row>
    <row r="28899">
      <c r="B28899" s="4"/>
    </row>
    <row r="28900">
      <c r="B28900" s="4"/>
    </row>
    <row r="28901">
      <c r="B28901" s="4"/>
    </row>
    <row r="28902">
      <c r="B28902" s="4"/>
    </row>
    <row r="28903">
      <c r="B28903" s="4"/>
    </row>
    <row r="28904">
      <c r="B28904" s="4"/>
    </row>
    <row r="28905">
      <c r="B28905" s="4"/>
    </row>
    <row r="28906">
      <c r="B28906" s="4"/>
    </row>
    <row r="28907">
      <c r="B28907" s="4"/>
    </row>
    <row r="28908">
      <c r="B28908" s="4"/>
    </row>
    <row r="28909">
      <c r="B28909" s="4"/>
    </row>
    <row r="28910">
      <c r="B28910" s="4"/>
    </row>
    <row r="28911">
      <c r="B28911" s="4"/>
    </row>
    <row r="28912">
      <c r="B28912" s="4"/>
    </row>
    <row r="28913">
      <c r="B28913" s="4"/>
    </row>
    <row r="28914">
      <c r="B28914" s="4"/>
    </row>
    <row r="28915">
      <c r="B28915" s="4"/>
    </row>
    <row r="28916">
      <c r="B28916" s="4"/>
    </row>
    <row r="28917">
      <c r="B28917" s="4"/>
    </row>
    <row r="28918">
      <c r="B28918" s="4"/>
    </row>
    <row r="28919">
      <c r="B28919" s="4"/>
    </row>
    <row r="28920">
      <c r="B28920" s="4"/>
    </row>
    <row r="28921">
      <c r="B28921" s="4"/>
    </row>
    <row r="28922">
      <c r="B28922" s="4"/>
    </row>
    <row r="28923">
      <c r="B28923" s="4"/>
    </row>
    <row r="28924">
      <c r="B28924" s="4"/>
    </row>
    <row r="28925">
      <c r="B28925" s="4"/>
    </row>
    <row r="28926">
      <c r="B28926" s="4"/>
    </row>
    <row r="28927">
      <c r="B28927" s="4"/>
    </row>
    <row r="28928">
      <c r="B28928" s="4"/>
    </row>
    <row r="28929">
      <c r="B28929" s="4"/>
    </row>
    <row r="28930">
      <c r="B28930" s="4"/>
    </row>
    <row r="28931">
      <c r="B28931" s="4"/>
    </row>
    <row r="28932">
      <c r="B28932" s="4"/>
    </row>
    <row r="28933">
      <c r="B28933" s="4"/>
    </row>
    <row r="28934">
      <c r="B28934" s="4"/>
    </row>
    <row r="28935">
      <c r="B28935" s="4"/>
    </row>
    <row r="28936">
      <c r="B28936" s="4"/>
    </row>
    <row r="28937">
      <c r="B28937" s="4"/>
    </row>
    <row r="28938">
      <c r="B28938" s="4"/>
    </row>
    <row r="28939">
      <c r="B28939" s="4"/>
    </row>
    <row r="28940">
      <c r="B28940" s="4"/>
    </row>
    <row r="28941">
      <c r="B28941" s="4"/>
    </row>
    <row r="28942">
      <c r="B28942" s="4"/>
    </row>
    <row r="28943">
      <c r="B28943" s="4"/>
    </row>
    <row r="28944">
      <c r="B28944" s="4"/>
    </row>
    <row r="28945">
      <c r="B28945" s="4"/>
    </row>
    <row r="28946">
      <c r="B28946" s="4"/>
    </row>
    <row r="28947">
      <c r="B28947" s="4"/>
    </row>
    <row r="28948">
      <c r="B28948" s="4"/>
    </row>
    <row r="28949">
      <c r="B28949" s="4"/>
    </row>
    <row r="28950">
      <c r="B28950" s="4"/>
    </row>
    <row r="28951">
      <c r="B28951" s="4"/>
    </row>
    <row r="28952">
      <c r="B28952" s="4"/>
    </row>
    <row r="28953">
      <c r="B28953" s="4"/>
    </row>
    <row r="28954">
      <c r="B28954" s="4"/>
    </row>
    <row r="28955">
      <c r="B28955" s="4"/>
    </row>
    <row r="28956">
      <c r="B28956" s="4"/>
    </row>
    <row r="28957">
      <c r="B28957" s="4"/>
    </row>
    <row r="28958">
      <c r="B28958" s="4"/>
    </row>
    <row r="28959">
      <c r="B28959" s="4"/>
    </row>
    <row r="28960">
      <c r="B28960" s="4"/>
    </row>
    <row r="28961">
      <c r="B28961" s="4"/>
    </row>
    <row r="28962">
      <c r="B28962" s="4"/>
    </row>
    <row r="28963">
      <c r="B28963" s="4"/>
    </row>
    <row r="28964">
      <c r="B28964" s="4"/>
    </row>
    <row r="28965">
      <c r="B28965" s="4"/>
    </row>
    <row r="28966">
      <c r="B28966" s="4"/>
    </row>
    <row r="28967">
      <c r="B28967" s="4"/>
    </row>
    <row r="28968">
      <c r="B28968" s="4"/>
    </row>
    <row r="28969">
      <c r="B28969" s="4"/>
    </row>
    <row r="28970">
      <c r="B28970" s="4"/>
    </row>
    <row r="28971">
      <c r="B28971" s="4"/>
    </row>
    <row r="28972">
      <c r="B28972" s="4"/>
    </row>
    <row r="28973">
      <c r="B28973" s="4"/>
    </row>
    <row r="28974">
      <c r="B28974" s="4"/>
    </row>
    <row r="28975">
      <c r="B28975" s="4"/>
    </row>
    <row r="28976">
      <c r="B28976" s="4"/>
    </row>
    <row r="28977">
      <c r="B28977" s="4"/>
    </row>
    <row r="28978">
      <c r="B28978" s="4"/>
    </row>
    <row r="28979">
      <c r="B28979" s="4"/>
    </row>
    <row r="28980">
      <c r="B28980" s="4"/>
    </row>
    <row r="28981">
      <c r="B28981" s="4"/>
    </row>
    <row r="28982">
      <c r="B28982" s="4"/>
    </row>
    <row r="28983">
      <c r="B28983" s="4"/>
    </row>
    <row r="28984">
      <c r="B28984" s="4"/>
    </row>
    <row r="28985">
      <c r="B28985" s="4"/>
    </row>
    <row r="28986">
      <c r="B28986" s="4"/>
    </row>
    <row r="28987">
      <c r="B28987" s="4"/>
    </row>
    <row r="28988">
      <c r="B28988" s="4"/>
    </row>
    <row r="28989">
      <c r="B28989" s="4"/>
    </row>
    <row r="28990">
      <c r="B28990" s="4"/>
    </row>
    <row r="28991">
      <c r="B28991" s="4"/>
    </row>
    <row r="28992">
      <c r="B28992" s="4"/>
    </row>
    <row r="28993">
      <c r="B28993" s="4"/>
    </row>
    <row r="28994">
      <c r="B28994" s="4"/>
    </row>
    <row r="28995">
      <c r="B28995" s="4"/>
    </row>
    <row r="28996">
      <c r="B28996" s="4"/>
    </row>
    <row r="28997">
      <c r="B28997" s="4"/>
    </row>
    <row r="28998">
      <c r="B28998" s="4"/>
    </row>
    <row r="28999">
      <c r="B28999" s="4"/>
    </row>
    <row r="29000">
      <c r="B29000" s="4"/>
    </row>
    <row r="29001">
      <c r="B29001" s="4"/>
    </row>
    <row r="29002">
      <c r="B29002" s="4"/>
    </row>
    <row r="29003">
      <c r="B29003" s="4"/>
    </row>
    <row r="29004">
      <c r="B29004" s="4"/>
    </row>
    <row r="29005">
      <c r="B29005" s="4"/>
    </row>
    <row r="29006">
      <c r="B29006" s="4"/>
    </row>
    <row r="29007">
      <c r="B29007" s="4"/>
    </row>
    <row r="29008">
      <c r="B29008" s="4"/>
    </row>
    <row r="29009">
      <c r="B29009" s="4"/>
    </row>
    <row r="29010">
      <c r="B29010" s="4"/>
    </row>
    <row r="29011">
      <c r="B29011" s="4"/>
    </row>
    <row r="29012">
      <c r="B29012" s="4"/>
    </row>
    <row r="29013">
      <c r="B29013" s="4"/>
    </row>
    <row r="29014">
      <c r="B29014" s="4"/>
    </row>
    <row r="29015">
      <c r="B29015" s="4"/>
    </row>
    <row r="29016">
      <c r="B29016" s="4"/>
    </row>
    <row r="29017">
      <c r="B29017" s="4"/>
    </row>
    <row r="29018">
      <c r="B29018" s="4"/>
    </row>
    <row r="29019">
      <c r="B29019" s="4"/>
    </row>
    <row r="29020">
      <c r="B29020" s="4"/>
    </row>
    <row r="29021">
      <c r="B29021" s="4"/>
    </row>
    <row r="29022">
      <c r="B29022" s="4"/>
    </row>
    <row r="29023">
      <c r="B29023" s="4"/>
    </row>
    <row r="29024">
      <c r="B29024" s="4"/>
    </row>
    <row r="29025">
      <c r="B29025" s="4"/>
    </row>
    <row r="29026">
      <c r="B29026" s="4"/>
    </row>
    <row r="29027">
      <c r="B29027" s="4"/>
    </row>
    <row r="29028">
      <c r="B29028" s="4"/>
    </row>
    <row r="29029">
      <c r="B29029" s="4"/>
    </row>
    <row r="29030">
      <c r="B29030" s="4"/>
    </row>
    <row r="29031">
      <c r="B29031" s="4"/>
    </row>
    <row r="29032">
      <c r="B29032" s="4"/>
    </row>
    <row r="29033">
      <c r="B29033" s="4"/>
    </row>
    <row r="29034">
      <c r="B29034" s="4"/>
    </row>
    <row r="29035">
      <c r="B29035" s="4"/>
    </row>
    <row r="29036">
      <c r="B29036" s="4"/>
    </row>
    <row r="29037">
      <c r="B29037" s="4"/>
    </row>
    <row r="29038">
      <c r="B29038" s="4"/>
    </row>
    <row r="29039">
      <c r="B29039" s="4"/>
    </row>
    <row r="29040">
      <c r="B29040" s="4"/>
    </row>
    <row r="29041">
      <c r="B29041" s="4"/>
    </row>
    <row r="29042">
      <c r="B29042" s="4"/>
    </row>
    <row r="29043">
      <c r="B29043" s="4"/>
    </row>
    <row r="29044">
      <c r="B29044" s="4"/>
    </row>
    <row r="29045">
      <c r="B29045" s="4"/>
    </row>
    <row r="29046">
      <c r="B29046" s="4"/>
    </row>
    <row r="29047">
      <c r="B29047" s="4"/>
    </row>
    <row r="29048">
      <c r="B29048" s="4"/>
    </row>
    <row r="29049">
      <c r="B29049" s="4"/>
    </row>
    <row r="29050">
      <c r="B29050" s="4"/>
    </row>
    <row r="29051">
      <c r="B29051" s="4"/>
    </row>
    <row r="29052">
      <c r="B29052" s="4"/>
    </row>
    <row r="29053">
      <c r="B29053" s="4"/>
    </row>
    <row r="29054">
      <c r="B29054" s="4"/>
    </row>
    <row r="29055">
      <c r="B29055"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35.5"/>
    <col customWidth="1" min="3" max="3" width="71.0"/>
    <col customWidth="1" min="4" max="4" width="43.13"/>
    <col customWidth="1" min="5" max="5" width="106.0"/>
    <col customWidth="1" min="6" max="6" width="17.25"/>
    <col customWidth="1" min="7" max="8" width="25.0"/>
  </cols>
  <sheetData>
    <row r="1">
      <c r="A1" s="2" t="s">
        <v>61</v>
      </c>
      <c r="B1" s="1" t="s">
        <v>340</v>
      </c>
      <c r="C1" s="2" t="s">
        <v>63</v>
      </c>
      <c r="D1" s="1" t="s">
        <v>64</v>
      </c>
      <c r="E1" s="1" t="s">
        <v>65</v>
      </c>
      <c r="F1" s="2" t="s">
        <v>341</v>
      </c>
      <c r="G1" s="7" t="s">
        <v>67</v>
      </c>
      <c r="H1" s="8" t="s">
        <v>68</v>
      </c>
      <c r="I1" s="2" t="s">
        <v>69</v>
      </c>
      <c r="J1" s="2" t="s">
        <v>70</v>
      </c>
      <c r="K1" s="2" t="s">
        <v>71</v>
      </c>
      <c r="L1" s="2" t="s">
        <v>72</v>
      </c>
      <c r="M1" s="2" t="s">
        <v>73</v>
      </c>
      <c r="N1" s="2" t="s">
        <v>74</v>
      </c>
      <c r="O1" s="2" t="s">
        <v>75</v>
      </c>
      <c r="P1" s="2" t="s">
        <v>76</v>
      </c>
      <c r="Q1" s="2" t="s">
        <v>77</v>
      </c>
    </row>
    <row r="2">
      <c r="A2" s="2">
        <v>1.0</v>
      </c>
      <c r="B2" s="1" t="s">
        <v>342</v>
      </c>
      <c r="C2" s="2" t="s">
        <v>343</v>
      </c>
      <c r="D2" s="1" t="s">
        <v>344</v>
      </c>
      <c r="E2" s="1" t="s">
        <v>345</v>
      </c>
      <c r="F2" s="2">
        <v>0.75</v>
      </c>
      <c r="G2" s="7">
        <f t="shared" ref="G2:G22" si="1">(F2+J2)/2</f>
        <v>0.875</v>
      </c>
      <c r="H2" s="8">
        <f t="shared" ref="H2:H22" si="2">(I2+K2)/2</f>
        <v>0.75</v>
      </c>
      <c r="I2" s="2">
        <v>0.75</v>
      </c>
      <c r="J2" s="2">
        <v>1.0</v>
      </c>
      <c r="K2" s="2">
        <v>0.75</v>
      </c>
      <c r="L2" s="9">
        <v>0.5191996097564697</v>
      </c>
      <c r="M2" s="9">
        <v>0.6650820374488831</v>
      </c>
      <c r="N2" s="9">
        <v>0.5831558108329773</v>
      </c>
      <c r="O2" s="5">
        <f t="shared" ref="O2:O21" si="3">(((F2+J2)/2)+((I2+K2)/2)+N2)/3</f>
        <v>0.7360519369</v>
      </c>
      <c r="P2" s="10">
        <f>IFERROR(__xludf.DUMMYFUNCTION("COUNTA(SPLIT(D2,"" ""))"),65.0)</f>
        <v>65</v>
      </c>
      <c r="Q2" s="10">
        <f>IFERROR(__xludf.DUMMYFUNCTION("COUNTA(SPLIT(E2,"" ""))"),198.0)</f>
        <v>198</v>
      </c>
    </row>
    <row r="3">
      <c r="A3" s="2">
        <v>2.0</v>
      </c>
      <c r="B3" s="1" t="s">
        <v>346</v>
      </c>
      <c r="C3" s="2" t="s">
        <v>347</v>
      </c>
      <c r="D3" s="1" t="s">
        <v>348</v>
      </c>
      <c r="E3" s="1" t="s">
        <v>349</v>
      </c>
      <c r="F3" s="2">
        <v>0.75</v>
      </c>
      <c r="G3" s="7">
        <f t="shared" si="1"/>
        <v>0.625</v>
      </c>
      <c r="H3" s="8">
        <f t="shared" si="2"/>
        <v>0.75</v>
      </c>
      <c r="I3" s="2">
        <v>0.75</v>
      </c>
      <c r="J3" s="2">
        <v>0.5</v>
      </c>
      <c r="K3" s="2">
        <v>0.75</v>
      </c>
      <c r="L3" s="9">
        <v>0.4985065460205078</v>
      </c>
      <c r="M3" s="9">
        <v>0.5745543837547302</v>
      </c>
      <c r="N3" s="9">
        <v>0.5338357090950012</v>
      </c>
      <c r="O3" s="5">
        <f t="shared" si="3"/>
        <v>0.6362785697</v>
      </c>
      <c r="P3" s="10">
        <f>IFERROR(__xludf.DUMMYFUNCTION("COUNTA(SPLIT(D3,"" ""))"),78.0)</f>
        <v>78</v>
      </c>
      <c r="Q3" s="10">
        <f>IFERROR(__xludf.DUMMYFUNCTION("COUNTA(SPLIT(E3,"" ""))"),269.0)</f>
        <v>269</v>
      </c>
    </row>
    <row r="4">
      <c r="A4" s="2">
        <v>3.0</v>
      </c>
      <c r="B4" s="1" t="s">
        <v>350</v>
      </c>
      <c r="C4" s="2" t="s">
        <v>351</v>
      </c>
      <c r="D4" s="1" t="s">
        <v>352</v>
      </c>
      <c r="E4" s="1" t="s">
        <v>353</v>
      </c>
      <c r="F4" s="2">
        <v>0.5</v>
      </c>
      <c r="G4" s="7">
        <f t="shared" si="1"/>
        <v>0.5</v>
      </c>
      <c r="H4" s="8">
        <f t="shared" si="2"/>
        <v>0.125</v>
      </c>
      <c r="I4" s="2">
        <v>0.25</v>
      </c>
      <c r="J4" s="2">
        <v>0.5</v>
      </c>
      <c r="K4" s="2">
        <v>0.0</v>
      </c>
      <c r="L4" s="9">
        <v>0.4931102991104126</v>
      </c>
      <c r="M4" s="9">
        <v>0.43874990940093994</v>
      </c>
      <c r="N4" s="9">
        <v>0.4643445611000061</v>
      </c>
      <c r="O4" s="5">
        <f t="shared" si="3"/>
        <v>0.3631148537</v>
      </c>
      <c r="P4" s="10">
        <f>IFERROR(__xludf.DUMMYFUNCTION("COUNTA(SPLIT(D4,"" ""))"),190.0)</f>
        <v>190</v>
      </c>
      <c r="Q4" s="10">
        <f>IFERROR(__xludf.DUMMYFUNCTION("COUNTA(SPLIT(E4,"" ""))"),61.0)</f>
        <v>61</v>
      </c>
    </row>
    <row r="5">
      <c r="A5" s="2">
        <v>4.0</v>
      </c>
      <c r="B5" s="1" t="s">
        <v>354</v>
      </c>
      <c r="C5" s="2" t="s">
        <v>355</v>
      </c>
      <c r="D5" s="1" t="s">
        <v>356</v>
      </c>
      <c r="E5" s="26" t="s">
        <v>357</v>
      </c>
      <c r="F5" s="2">
        <v>1.0</v>
      </c>
      <c r="G5" s="7">
        <f t="shared" si="1"/>
        <v>1</v>
      </c>
      <c r="H5" s="8">
        <f t="shared" si="2"/>
        <v>0.75</v>
      </c>
      <c r="I5" s="2">
        <v>0.75</v>
      </c>
      <c r="J5" s="2">
        <v>1.0</v>
      </c>
      <c r="K5" s="2">
        <v>0.75</v>
      </c>
      <c r="L5" s="9">
        <v>0.38433638215065</v>
      </c>
      <c r="M5" s="9">
        <v>0.5186578035354614</v>
      </c>
      <c r="N5" s="9">
        <v>0.44150686264038086</v>
      </c>
      <c r="O5" s="5">
        <f t="shared" si="3"/>
        <v>0.7305022875</v>
      </c>
      <c r="P5" s="10">
        <f>IFERROR(__xludf.DUMMYFUNCTION("COUNTA(SPLIT(D5,"" ""))"),49.0)</f>
        <v>49</v>
      </c>
      <c r="Q5" s="10">
        <f>IFERROR(__xludf.DUMMYFUNCTION("COUNTA(SPLIT(E5,"" ""))"),340.0)</f>
        <v>340</v>
      </c>
    </row>
    <row r="6">
      <c r="A6" s="2">
        <v>5.0</v>
      </c>
      <c r="B6" s="1" t="s">
        <v>358</v>
      </c>
      <c r="C6" s="2" t="s">
        <v>359</v>
      </c>
      <c r="D6" s="1" t="s">
        <v>360</v>
      </c>
      <c r="E6" s="27" t="s">
        <v>361</v>
      </c>
      <c r="F6" s="2">
        <v>0.0</v>
      </c>
      <c r="G6" s="7">
        <f t="shared" si="1"/>
        <v>0</v>
      </c>
      <c r="H6" s="8">
        <f t="shared" si="2"/>
        <v>0</v>
      </c>
      <c r="I6" s="2">
        <v>0.0</v>
      </c>
      <c r="J6" s="2">
        <v>0.0</v>
      </c>
      <c r="K6" s="2">
        <v>0.0</v>
      </c>
      <c r="L6" s="9">
        <v>0.5401536822319031</v>
      </c>
      <c r="M6" s="9">
        <v>0.5416600108146667</v>
      </c>
      <c r="N6" s="9">
        <v>0.540905773639679</v>
      </c>
      <c r="O6" s="5">
        <f t="shared" si="3"/>
        <v>0.1803019245</v>
      </c>
      <c r="P6" s="10">
        <f>IFERROR(__xludf.DUMMYFUNCTION("COUNTA(SPLIT(D6,"" ""))"),173.0)</f>
        <v>173</v>
      </c>
      <c r="Q6" s="10">
        <f>IFERROR(__xludf.DUMMYFUNCTION("COUNTA(SPLIT(E6,"" ""))"),120.0)</f>
        <v>120</v>
      </c>
    </row>
    <row r="7">
      <c r="A7" s="2">
        <v>6.0</v>
      </c>
      <c r="B7" s="1" t="s">
        <v>362</v>
      </c>
      <c r="C7" s="2" t="s">
        <v>363</v>
      </c>
      <c r="D7" s="1" t="s">
        <v>364</v>
      </c>
      <c r="E7" s="1" t="s">
        <v>365</v>
      </c>
      <c r="F7" s="2">
        <v>1.0</v>
      </c>
      <c r="G7" s="7">
        <f t="shared" si="1"/>
        <v>1</v>
      </c>
      <c r="H7" s="8">
        <f t="shared" si="2"/>
        <v>1</v>
      </c>
      <c r="I7" s="2">
        <v>1.0</v>
      </c>
      <c r="J7" s="2">
        <v>1.0</v>
      </c>
      <c r="K7" s="2">
        <v>1.0</v>
      </c>
      <c r="L7" s="9">
        <v>0.48796916007995605</v>
      </c>
      <c r="M7" s="9">
        <v>0.6218734383583069</v>
      </c>
      <c r="N7" s="9">
        <v>0.546843409538269</v>
      </c>
      <c r="O7" s="5">
        <f t="shared" si="3"/>
        <v>0.8489478032</v>
      </c>
      <c r="P7" s="10">
        <f>IFERROR(__xludf.DUMMYFUNCTION("COUNTA(SPLIT(D7,"" ""))"),71.0)</f>
        <v>71</v>
      </c>
      <c r="Q7" s="10">
        <f>IFERROR(__xludf.DUMMYFUNCTION("COUNTA(SPLIT(E7,"" ""))"),186.0)</f>
        <v>186</v>
      </c>
    </row>
    <row r="8">
      <c r="A8" s="2">
        <v>7.0</v>
      </c>
      <c r="B8" s="1" t="s">
        <v>366</v>
      </c>
      <c r="C8" s="2" t="s">
        <v>367</v>
      </c>
      <c r="D8" s="1" t="s">
        <v>368</v>
      </c>
      <c r="E8" s="1" t="s">
        <v>369</v>
      </c>
      <c r="F8" s="2">
        <v>1.0</v>
      </c>
      <c r="G8" s="7">
        <f t="shared" si="1"/>
        <v>1</v>
      </c>
      <c r="H8" s="8">
        <f t="shared" si="2"/>
        <v>1</v>
      </c>
      <c r="I8" s="2">
        <v>1.0</v>
      </c>
      <c r="J8" s="2">
        <v>1.0</v>
      </c>
      <c r="K8" s="2">
        <v>1.0</v>
      </c>
      <c r="L8" s="9">
        <v>0.5006520748138428</v>
      </c>
      <c r="M8" s="9">
        <v>0.6517913341522217</v>
      </c>
      <c r="N8" s="9">
        <v>0.5663110017776489</v>
      </c>
      <c r="O8" s="5">
        <f t="shared" si="3"/>
        <v>0.8554370006</v>
      </c>
      <c r="P8" s="10">
        <f>IFERROR(__xludf.DUMMYFUNCTION("COUNTA(SPLIT(D8,"" ""))"),53.0)</f>
        <v>53</v>
      </c>
      <c r="Q8" s="10">
        <f>IFERROR(__xludf.DUMMYFUNCTION("COUNTA(SPLIT(E8,"" ""))"),178.0)</f>
        <v>178</v>
      </c>
    </row>
    <row r="9">
      <c r="A9" s="2">
        <v>8.0</v>
      </c>
      <c r="B9" s="1" t="s">
        <v>370</v>
      </c>
      <c r="C9" s="2" t="s">
        <v>371</v>
      </c>
      <c r="D9" s="1" t="s">
        <v>372</v>
      </c>
      <c r="E9" s="1" t="s">
        <v>373</v>
      </c>
      <c r="F9" s="2">
        <v>1.0</v>
      </c>
      <c r="G9" s="7">
        <f t="shared" si="1"/>
        <v>1</v>
      </c>
      <c r="H9" s="8">
        <f t="shared" si="2"/>
        <v>1</v>
      </c>
      <c r="I9" s="2">
        <v>1.0</v>
      </c>
      <c r="J9" s="2">
        <v>1.0</v>
      </c>
      <c r="K9" s="2">
        <v>1.0</v>
      </c>
      <c r="L9" s="9">
        <v>0.4341411590576172</v>
      </c>
      <c r="M9" s="9">
        <v>0.6061659455299377</v>
      </c>
      <c r="N9" s="9">
        <v>0.5059306025505066</v>
      </c>
      <c r="O9" s="5">
        <f t="shared" si="3"/>
        <v>0.8353102009</v>
      </c>
      <c r="P9" s="10">
        <f>IFERROR(__xludf.DUMMYFUNCTION("COUNTA(SPLIT(D9,"" ""))"),28.0)</f>
        <v>28</v>
      </c>
      <c r="Q9" s="10">
        <f>IFERROR(__xludf.DUMMYFUNCTION("COUNTA(SPLIT(E9,"" ""))"),170.0)</f>
        <v>170</v>
      </c>
    </row>
    <row r="10">
      <c r="A10" s="2">
        <v>9.0</v>
      </c>
      <c r="B10" s="1" t="s">
        <v>374</v>
      </c>
      <c r="C10" s="2" t="s">
        <v>375</v>
      </c>
      <c r="D10" s="1" t="s">
        <v>376</v>
      </c>
      <c r="E10" s="28" t="s">
        <v>377</v>
      </c>
      <c r="F10" s="2">
        <v>1.0</v>
      </c>
      <c r="G10" s="7">
        <f t="shared" si="1"/>
        <v>1</v>
      </c>
      <c r="H10" s="8">
        <f t="shared" si="2"/>
        <v>1</v>
      </c>
      <c r="I10" s="2">
        <v>1.0</v>
      </c>
      <c r="J10" s="2">
        <v>1.0</v>
      </c>
      <c r="K10" s="2">
        <v>1.0</v>
      </c>
      <c r="L10" s="9">
        <v>0.49930518865585327</v>
      </c>
      <c r="M10" s="9">
        <v>0.6019220352172852</v>
      </c>
      <c r="N10" s="9">
        <v>0.5458324551582336</v>
      </c>
      <c r="O10" s="5">
        <f t="shared" si="3"/>
        <v>0.8486108184</v>
      </c>
      <c r="P10" s="10">
        <f>IFERROR(__xludf.DUMMYFUNCTION("COUNTA(SPLIT(D10,"" ""))"),69.0)</f>
        <v>69</v>
      </c>
      <c r="Q10" s="10">
        <f>IFERROR(__xludf.DUMMYFUNCTION("COUNTA(SPLIT(E10,"" ""))"),152.0)</f>
        <v>152</v>
      </c>
    </row>
    <row r="11">
      <c r="A11" s="2">
        <v>10.0</v>
      </c>
      <c r="B11" s="1" t="s">
        <v>378</v>
      </c>
      <c r="C11" s="2" t="s">
        <v>379</v>
      </c>
      <c r="D11" s="1" t="s">
        <v>380</v>
      </c>
      <c r="E11" s="1" t="s">
        <v>381</v>
      </c>
      <c r="F11" s="2">
        <v>1.0</v>
      </c>
      <c r="G11" s="7">
        <f t="shared" si="1"/>
        <v>1</v>
      </c>
      <c r="H11" s="8">
        <f t="shared" si="2"/>
        <v>1</v>
      </c>
      <c r="I11" s="2">
        <v>1.0</v>
      </c>
      <c r="J11" s="2">
        <v>1.0</v>
      </c>
      <c r="K11" s="2">
        <v>1.0</v>
      </c>
      <c r="L11" s="9">
        <v>0.4013269543647766</v>
      </c>
      <c r="M11" s="9">
        <v>0.5513863563537598</v>
      </c>
      <c r="N11" s="9">
        <v>0.46453893184661865</v>
      </c>
      <c r="O11" s="5">
        <f t="shared" si="3"/>
        <v>0.8215129773</v>
      </c>
      <c r="P11" s="10">
        <f>IFERROR(__xludf.DUMMYFUNCTION("COUNTA(SPLIT(D11,"" ""))"),39.0)</f>
        <v>39</v>
      </c>
      <c r="Q11" s="10">
        <f>IFERROR(__xludf.DUMMYFUNCTION("COUNTA(SPLIT(E11,"" ""))"),178.0)</f>
        <v>178</v>
      </c>
    </row>
    <row r="12">
      <c r="A12" s="2">
        <v>11.0</v>
      </c>
      <c r="B12" s="1" t="s">
        <v>382</v>
      </c>
      <c r="C12" s="2" t="s">
        <v>383</v>
      </c>
      <c r="D12" s="1" t="s">
        <v>384</v>
      </c>
      <c r="E12" s="1" t="s">
        <v>385</v>
      </c>
      <c r="F12" s="2">
        <v>1.0</v>
      </c>
      <c r="G12" s="7">
        <f t="shared" si="1"/>
        <v>1</v>
      </c>
      <c r="H12" s="8">
        <f t="shared" si="2"/>
        <v>1</v>
      </c>
      <c r="I12" s="2">
        <v>1.0</v>
      </c>
      <c r="J12" s="2">
        <v>1.0</v>
      </c>
      <c r="K12" s="2">
        <v>1.0</v>
      </c>
      <c r="L12" s="9">
        <v>0.5683202743530273</v>
      </c>
      <c r="M12" s="9">
        <v>0.6938973069190979</v>
      </c>
      <c r="N12" s="9">
        <v>0.624862015247345</v>
      </c>
      <c r="O12" s="5">
        <f t="shared" si="3"/>
        <v>0.8749540051</v>
      </c>
      <c r="P12" s="10">
        <f>IFERROR(__xludf.DUMMYFUNCTION("COUNTA(SPLIT(D12,"" ""))"),65.0)</f>
        <v>65</v>
      </c>
      <c r="Q12" s="10">
        <f>IFERROR(__xludf.DUMMYFUNCTION("COUNTA(SPLIT(E12,"" ""))"),124.0)</f>
        <v>124</v>
      </c>
    </row>
    <row r="13">
      <c r="A13" s="2">
        <v>12.0</v>
      </c>
      <c r="B13" s="1" t="s">
        <v>386</v>
      </c>
      <c r="C13" s="2" t="s">
        <v>387</v>
      </c>
      <c r="D13" s="1" t="s">
        <v>388</v>
      </c>
      <c r="E13" s="1" t="s">
        <v>389</v>
      </c>
      <c r="F13" s="2">
        <v>1.0</v>
      </c>
      <c r="G13" s="7">
        <f t="shared" si="1"/>
        <v>1</v>
      </c>
      <c r="H13" s="8">
        <f t="shared" si="2"/>
        <v>1</v>
      </c>
      <c r="I13" s="2">
        <v>1.0</v>
      </c>
      <c r="J13" s="2">
        <v>1.0</v>
      </c>
      <c r="K13" s="2">
        <v>1.0</v>
      </c>
      <c r="L13" s="9">
        <v>0.521290123462677</v>
      </c>
      <c r="M13" s="9">
        <v>0.6607464551925659</v>
      </c>
      <c r="N13" s="9">
        <v>0.5827917456626892</v>
      </c>
      <c r="O13" s="5">
        <f t="shared" si="3"/>
        <v>0.8609305819</v>
      </c>
      <c r="P13" s="10">
        <f>IFERROR(__xludf.DUMMYFUNCTION("COUNTA(SPLIT(D13,"" ""))"),59.0)</f>
        <v>59</v>
      </c>
      <c r="Q13" s="10">
        <f>IFERROR(__xludf.DUMMYFUNCTION("COUNTA(SPLIT(E13,"" ""))"),150.0)</f>
        <v>150</v>
      </c>
    </row>
    <row r="14">
      <c r="A14" s="2">
        <v>13.0</v>
      </c>
      <c r="B14" s="1" t="s">
        <v>390</v>
      </c>
      <c r="C14" s="2" t="s">
        <v>391</v>
      </c>
      <c r="D14" s="1" t="s">
        <v>392</v>
      </c>
      <c r="E14" s="1" t="s">
        <v>393</v>
      </c>
      <c r="F14" s="2">
        <v>1.0</v>
      </c>
      <c r="G14" s="7">
        <f t="shared" si="1"/>
        <v>1</v>
      </c>
      <c r="H14" s="8">
        <f t="shared" si="2"/>
        <v>1</v>
      </c>
      <c r="I14" s="2">
        <v>1.0</v>
      </c>
      <c r="J14" s="2">
        <v>1.0</v>
      </c>
      <c r="K14" s="2">
        <v>1.0</v>
      </c>
      <c r="L14" s="9">
        <v>0.43123507499694824</v>
      </c>
      <c r="M14" s="9">
        <v>0.5666977167129517</v>
      </c>
      <c r="N14" s="9">
        <v>0.48977234959602356</v>
      </c>
      <c r="O14" s="5">
        <f t="shared" si="3"/>
        <v>0.8299241165</v>
      </c>
      <c r="P14" s="10">
        <f>IFERROR(__xludf.DUMMYFUNCTION("COUNTA(SPLIT(D14,"" ""))"),58.0)</f>
        <v>58</v>
      </c>
      <c r="Q14" s="10">
        <f>IFERROR(__xludf.DUMMYFUNCTION("COUNTA(SPLIT(E14,"" ""))"),177.0)</f>
        <v>177</v>
      </c>
    </row>
    <row r="15">
      <c r="A15" s="2">
        <v>14.0</v>
      </c>
      <c r="B15" s="1" t="s">
        <v>394</v>
      </c>
      <c r="C15" s="2" t="s">
        <v>395</v>
      </c>
      <c r="D15" s="1" t="s">
        <v>396</v>
      </c>
      <c r="E15" s="1" t="s">
        <v>397</v>
      </c>
      <c r="F15" s="2">
        <v>1.0</v>
      </c>
      <c r="G15" s="7">
        <f t="shared" si="1"/>
        <v>1</v>
      </c>
      <c r="H15" s="8">
        <f t="shared" si="2"/>
        <v>1</v>
      </c>
      <c r="I15" s="2">
        <v>1.0</v>
      </c>
      <c r="J15" s="2">
        <v>1.0</v>
      </c>
      <c r="K15" s="2">
        <v>1.0</v>
      </c>
      <c r="L15" s="9">
        <v>0.5244779586791992</v>
      </c>
      <c r="M15" s="9">
        <v>0.6664390563964844</v>
      </c>
      <c r="N15" s="9">
        <v>0.586997389793396</v>
      </c>
      <c r="O15" s="5">
        <f t="shared" si="3"/>
        <v>0.8623324633</v>
      </c>
      <c r="P15" s="10">
        <f>IFERROR(__xludf.DUMMYFUNCTION("COUNTA(SPLIT(D15,"" ""))"),53.0)</f>
        <v>53</v>
      </c>
      <c r="Q15" s="10">
        <f>IFERROR(__xludf.DUMMYFUNCTION("COUNTA(SPLIT(E15,"" ""))"),125.0)</f>
        <v>125</v>
      </c>
    </row>
    <row r="16">
      <c r="A16" s="2">
        <v>15.0</v>
      </c>
      <c r="B16" s="1" t="s">
        <v>398</v>
      </c>
      <c r="C16" s="2" t="s">
        <v>399</v>
      </c>
      <c r="D16" s="1" t="s">
        <v>400</v>
      </c>
      <c r="E16" s="1" t="s">
        <v>401</v>
      </c>
      <c r="F16" s="2">
        <v>1.0</v>
      </c>
      <c r="G16" s="7">
        <f t="shared" si="1"/>
        <v>1</v>
      </c>
      <c r="H16" s="8">
        <f t="shared" si="2"/>
        <v>1</v>
      </c>
      <c r="I16" s="2">
        <v>1.0</v>
      </c>
      <c r="J16" s="2">
        <v>1.0</v>
      </c>
      <c r="K16" s="2">
        <v>1.0</v>
      </c>
      <c r="L16" s="9">
        <v>0.459312379360199</v>
      </c>
      <c r="M16" s="9">
        <v>0.5402548909187317</v>
      </c>
      <c r="N16" s="9">
        <v>0.49650636315345764</v>
      </c>
      <c r="O16" s="5">
        <f t="shared" si="3"/>
        <v>0.8321687877</v>
      </c>
      <c r="P16" s="10">
        <f>IFERROR(__xludf.DUMMYFUNCTION("COUNTA(SPLIT(D16,"" ""))"),63.0)</f>
        <v>63</v>
      </c>
      <c r="Q16" s="10">
        <f>IFERROR(__xludf.DUMMYFUNCTION("COUNTA(SPLIT(E16,"" ""))"),148.0)</f>
        <v>148</v>
      </c>
    </row>
    <row r="17">
      <c r="A17" s="2">
        <v>16.0</v>
      </c>
      <c r="B17" s="27" t="s">
        <v>402</v>
      </c>
      <c r="C17" s="2" t="s">
        <v>403</v>
      </c>
      <c r="D17" s="1" t="s">
        <v>404</v>
      </c>
      <c r="E17" s="29" t="s">
        <v>405</v>
      </c>
      <c r="F17" s="2">
        <v>1.0</v>
      </c>
      <c r="G17" s="7">
        <f t="shared" si="1"/>
        <v>1</v>
      </c>
      <c r="H17" s="8">
        <f t="shared" si="2"/>
        <v>1</v>
      </c>
      <c r="I17" s="2">
        <v>1.0</v>
      </c>
      <c r="J17" s="2">
        <v>1.0</v>
      </c>
      <c r="K17" s="2">
        <v>1.0</v>
      </c>
      <c r="L17" s="9">
        <v>0.41772231459617615</v>
      </c>
      <c r="M17" s="9">
        <v>0.5753048658370972</v>
      </c>
      <c r="N17" s="9">
        <v>0.4840102791786194</v>
      </c>
      <c r="O17" s="5">
        <f t="shared" si="3"/>
        <v>0.8280034264</v>
      </c>
      <c r="P17" s="10">
        <f>IFERROR(__xludf.DUMMYFUNCTION("COUNTA(SPLIT(D17,"" ""))"),42.0)</f>
        <v>42</v>
      </c>
      <c r="Q17" s="10">
        <f>IFERROR(__xludf.DUMMYFUNCTION("COUNTA(SPLIT(E17,"" ""))"),158.0)</f>
        <v>158</v>
      </c>
    </row>
    <row r="18">
      <c r="A18" s="2">
        <v>17.0</v>
      </c>
      <c r="B18" s="1" t="s">
        <v>406</v>
      </c>
      <c r="C18" s="2" t="s">
        <v>407</v>
      </c>
      <c r="D18" s="1" t="s">
        <v>408</v>
      </c>
      <c r="E18" s="1" t="s">
        <v>409</v>
      </c>
      <c r="F18" s="2">
        <v>1.0</v>
      </c>
      <c r="G18" s="7">
        <f t="shared" si="1"/>
        <v>1</v>
      </c>
      <c r="H18" s="8">
        <f t="shared" si="2"/>
        <v>1</v>
      </c>
      <c r="I18" s="2">
        <v>1.0</v>
      </c>
      <c r="J18" s="2">
        <v>1.0</v>
      </c>
      <c r="K18" s="2">
        <v>1.0</v>
      </c>
      <c r="L18" s="9">
        <v>0.4394209086894989</v>
      </c>
      <c r="M18" s="9">
        <v>0.5647420287132263</v>
      </c>
      <c r="N18" s="9">
        <v>0.49426135420799255</v>
      </c>
      <c r="O18" s="5">
        <f t="shared" si="3"/>
        <v>0.8314204514</v>
      </c>
      <c r="P18" s="10">
        <f>IFERROR(__xludf.DUMMYFUNCTION("COUNTA(SPLIT(D18,"" ""))"),43.0)</f>
        <v>43</v>
      </c>
      <c r="Q18" s="10">
        <f>IFERROR(__xludf.DUMMYFUNCTION("COUNTA(SPLIT(E18,"" ""))"),206.0)</f>
        <v>206</v>
      </c>
    </row>
    <row r="19">
      <c r="A19" s="2">
        <v>18.0</v>
      </c>
      <c r="B19" s="1" t="s">
        <v>410</v>
      </c>
      <c r="C19" s="2" t="s">
        <v>411</v>
      </c>
      <c r="D19" s="1" t="s">
        <v>412</v>
      </c>
      <c r="E19" s="1" t="s">
        <v>413</v>
      </c>
      <c r="F19" s="2">
        <v>1.0</v>
      </c>
      <c r="G19" s="7">
        <f t="shared" si="1"/>
        <v>1</v>
      </c>
      <c r="H19" s="8">
        <f t="shared" si="2"/>
        <v>1</v>
      </c>
      <c r="I19" s="2">
        <v>1.0</v>
      </c>
      <c r="J19" s="2">
        <v>1.0</v>
      </c>
      <c r="K19" s="2">
        <v>1.0</v>
      </c>
      <c r="L19" s="9">
        <v>0.47268208861351013</v>
      </c>
      <c r="M19" s="9">
        <v>0.578548014163971</v>
      </c>
      <c r="N19" s="9">
        <v>0.5202843546867371</v>
      </c>
      <c r="O19" s="5">
        <f t="shared" si="3"/>
        <v>0.8400947849</v>
      </c>
      <c r="P19" s="10">
        <f>IFERROR(__xludf.DUMMYFUNCTION("COUNTA(SPLIT(D19,"" ""))"),65.0)</f>
        <v>65</v>
      </c>
      <c r="Q19" s="10">
        <f>IFERROR(__xludf.DUMMYFUNCTION("COUNTA(SPLIT(E19,"" ""))"),153.0)</f>
        <v>153</v>
      </c>
    </row>
    <row r="20">
      <c r="A20" s="2">
        <v>19.0</v>
      </c>
      <c r="B20" s="30" t="s">
        <v>414</v>
      </c>
      <c r="C20" s="2" t="s">
        <v>415</v>
      </c>
      <c r="D20" s="1" t="s">
        <v>416</v>
      </c>
      <c r="E20" s="29" t="s">
        <v>417</v>
      </c>
      <c r="F20" s="2">
        <v>1.0</v>
      </c>
      <c r="G20" s="7">
        <f t="shared" si="1"/>
        <v>1</v>
      </c>
      <c r="H20" s="8">
        <f t="shared" si="2"/>
        <v>1</v>
      </c>
      <c r="I20" s="2">
        <v>1.0</v>
      </c>
      <c r="J20" s="2">
        <v>1.0</v>
      </c>
      <c r="K20" s="2">
        <v>1.0</v>
      </c>
      <c r="L20" s="9">
        <v>0.5053243041038513</v>
      </c>
      <c r="M20" s="9">
        <v>0.5716204643249512</v>
      </c>
      <c r="N20" s="9">
        <v>0.5364317893981934</v>
      </c>
      <c r="O20" s="5">
        <f t="shared" si="3"/>
        <v>0.8454772631</v>
      </c>
      <c r="P20" s="10">
        <f>IFERROR(__xludf.DUMMYFUNCTION("COUNTA(SPLIT(D20,"" ""))"),82.0)</f>
        <v>82</v>
      </c>
      <c r="Q20" s="10">
        <f>IFERROR(__xludf.DUMMYFUNCTION("COUNTA(SPLIT(E20,"" ""))"),160.0)</f>
        <v>160</v>
      </c>
    </row>
    <row r="21">
      <c r="A21" s="2">
        <v>20.0</v>
      </c>
      <c r="B21" s="1" t="s">
        <v>418</v>
      </c>
      <c r="C21" s="2" t="s">
        <v>419</v>
      </c>
      <c r="D21" s="1" t="s">
        <v>420</v>
      </c>
      <c r="E21" s="1" t="s">
        <v>421</v>
      </c>
      <c r="F21" s="2">
        <v>1.0</v>
      </c>
      <c r="G21" s="7">
        <f t="shared" si="1"/>
        <v>1</v>
      </c>
      <c r="H21" s="8">
        <f t="shared" si="2"/>
        <v>0.625</v>
      </c>
      <c r="I21" s="2">
        <v>0.75</v>
      </c>
      <c r="J21" s="2">
        <v>1.0</v>
      </c>
      <c r="K21" s="2">
        <v>0.5</v>
      </c>
      <c r="L21" s="9">
        <v>0.48703038692474365</v>
      </c>
      <c r="M21" s="9">
        <v>0.5777377486228943</v>
      </c>
      <c r="N21" s="9">
        <v>0.528520405292511</v>
      </c>
      <c r="O21" s="5">
        <f t="shared" si="3"/>
        <v>0.7178401351</v>
      </c>
      <c r="P21" s="10">
        <f>IFERROR(__xludf.DUMMYFUNCTION("COUNTA(SPLIT(D21,"" ""))"),89.0)</f>
        <v>89</v>
      </c>
      <c r="Q21" s="10">
        <f>IFERROR(__xludf.DUMMYFUNCTION("COUNTA(SPLIT(E21,"" ""))"),179.0)</f>
        <v>179</v>
      </c>
    </row>
    <row r="22">
      <c r="A22" s="2">
        <v>21.0</v>
      </c>
      <c r="B22" s="1" t="s">
        <v>422</v>
      </c>
      <c r="C22" s="2" t="s">
        <v>423</v>
      </c>
      <c r="D22" s="4"/>
      <c r="E22" s="4"/>
      <c r="G22" s="7">
        <f t="shared" si="1"/>
        <v>0</v>
      </c>
      <c r="H22" s="8">
        <f t="shared" si="2"/>
        <v>0</v>
      </c>
    </row>
    <row r="23" ht="36.75" customHeight="1">
      <c r="A23" s="2">
        <v>22.0</v>
      </c>
      <c r="B23" s="1" t="s">
        <v>424</v>
      </c>
      <c r="C23" s="2" t="s">
        <v>425</v>
      </c>
      <c r="D23" s="4"/>
      <c r="E23" s="4"/>
      <c r="F23" s="5">
        <f>AVERAGE(F1:F21)</f>
        <v>0.9</v>
      </c>
      <c r="G23" s="7"/>
      <c r="H23" s="8"/>
      <c r="I23" s="5">
        <f t="shared" ref="I23:Q23" si="4">AVERAGE(I1:I21)</f>
        <v>0.8625</v>
      </c>
      <c r="J23" s="5">
        <f t="shared" si="4"/>
        <v>0.9</v>
      </c>
      <c r="K23" s="5">
        <f t="shared" si="4"/>
        <v>0.8375</v>
      </c>
      <c r="L23" s="5">
        <f t="shared" si="4"/>
        <v>0.4792758435</v>
      </c>
      <c r="M23" s="5">
        <f t="shared" si="4"/>
        <v>0.5883915901</v>
      </c>
      <c r="N23" s="5">
        <f t="shared" si="4"/>
        <v>0.5268821582</v>
      </c>
      <c r="O23" s="5">
        <f t="shared" si="4"/>
        <v>0.7589607194</v>
      </c>
      <c r="P23" s="5">
        <f t="shared" si="4"/>
        <v>71.7</v>
      </c>
      <c r="Q23" s="5">
        <f t="shared" si="4"/>
        <v>171.6</v>
      </c>
      <c r="R23" s="2" t="s">
        <v>162</v>
      </c>
    </row>
    <row r="24" ht="33.75" customHeight="1">
      <c r="A24" s="2">
        <v>23.0</v>
      </c>
      <c r="B24" s="1" t="s">
        <v>426</v>
      </c>
      <c r="C24" s="2" t="s">
        <v>427</v>
      </c>
      <c r="D24" s="4"/>
      <c r="E24" s="4"/>
      <c r="F24" s="2" t="s">
        <v>66</v>
      </c>
      <c r="G24" s="7"/>
      <c r="H24" s="8"/>
      <c r="I24" s="2" t="s">
        <v>69</v>
      </c>
      <c r="J24" s="2" t="s">
        <v>70</v>
      </c>
      <c r="K24" s="2" t="s">
        <v>71</v>
      </c>
      <c r="L24" s="2" t="s">
        <v>72</v>
      </c>
      <c r="M24" s="2" t="s">
        <v>73</v>
      </c>
      <c r="N24" s="2" t="s">
        <v>74</v>
      </c>
      <c r="O24" s="2" t="s">
        <v>75</v>
      </c>
    </row>
    <row r="25">
      <c r="B25" s="4"/>
      <c r="D25" s="4"/>
      <c r="E25" s="4"/>
      <c r="G25" s="7"/>
      <c r="H25" s="8"/>
    </row>
    <row r="26">
      <c r="B26" s="4"/>
      <c r="D26" s="4"/>
      <c r="E26" s="4"/>
      <c r="F26" s="25">
        <f>(F23+J23)/2</f>
        <v>0.9</v>
      </c>
      <c r="G26" s="23"/>
      <c r="H26" s="24"/>
      <c r="I26" s="25">
        <f>(I23+K23)/2</f>
        <v>0.85</v>
      </c>
    </row>
    <row r="27">
      <c r="B27" s="4"/>
      <c r="D27" s="4"/>
      <c r="E27" s="4"/>
      <c r="F27" s="5">
        <f>((G2-F26)*(G2-F26))</f>
        <v>0.000625</v>
      </c>
      <c r="G27" s="23"/>
      <c r="H27" s="24"/>
      <c r="I27" s="5">
        <f>((H2-I26)*(H2-I26))</f>
        <v>0.01</v>
      </c>
    </row>
    <row r="28">
      <c r="B28" s="4"/>
      <c r="D28" s="4"/>
      <c r="E28" s="4"/>
      <c r="F28" s="5">
        <f>((G3-F26)*(G3-F26))</f>
        <v>0.075625</v>
      </c>
      <c r="G28" s="23"/>
      <c r="H28" s="24"/>
      <c r="I28" s="5">
        <f>((H3-I26)*(H3-I26))</f>
        <v>0.01</v>
      </c>
    </row>
    <row r="29">
      <c r="B29" s="4"/>
      <c r="D29" s="4"/>
      <c r="E29" s="4"/>
      <c r="F29" s="5">
        <f>((G4-F26)*(G4-F26))</f>
        <v>0.16</v>
      </c>
      <c r="G29" s="23"/>
      <c r="H29" s="24"/>
      <c r="I29" s="5">
        <f>((H4-I26)*(H4-I26))</f>
        <v>0.525625</v>
      </c>
    </row>
    <row r="30">
      <c r="B30" s="4"/>
      <c r="D30" s="4"/>
      <c r="E30" s="4"/>
      <c r="F30" s="5">
        <f>((G5-F26)*(G5-F26))</f>
        <v>0.01</v>
      </c>
      <c r="G30" s="23"/>
      <c r="H30" s="24"/>
      <c r="I30" s="5">
        <f>((H5-I26)*(H5-I26))</f>
        <v>0.01</v>
      </c>
    </row>
    <row r="31">
      <c r="B31" s="4"/>
      <c r="D31" s="4"/>
      <c r="E31" s="4"/>
      <c r="F31" s="5">
        <f>((G6-F26)*(G6-F26))</f>
        <v>0.81</v>
      </c>
      <c r="G31" s="23"/>
      <c r="H31" s="24"/>
      <c r="I31" s="5">
        <f>((H6-I26)*(H6-I26))</f>
        <v>0.7225</v>
      </c>
    </row>
    <row r="32">
      <c r="B32" s="4"/>
      <c r="D32" s="4"/>
      <c r="E32" s="4"/>
      <c r="F32" s="5">
        <f>((G7-F26)*(G7-F26))</f>
        <v>0.01</v>
      </c>
      <c r="G32" s="23"/>
      <c r="H32" s="24"/>
      <c r="I32" s="5">
        <f>((H7-I26)*(H7-I26))</f>
        <v>0.0225</v>
      </c>
    </row>
    <row r="33">
      <c r="B33" s="4"/>
      <c r="D33" s="4"/>
      <c r="E33" s="4"/>
      <c r="F33" s="5">
        <f>((G8-F26)*(G8-F26))</f>
        <v>0.01</v>
      </c>
      <c r="G33" s="23"/>
      <c r="H33" s="24"/>
      <c r="I33" s="5">
        <f>((H8-I26)*(H8-I26))</f>
        <v>0.0225</v>
      </c>
    </row>
    <row r="34">
      <c r="B34" s="4"/>
      <c r="D34" s="4"/>
      <c r="E34" s="4"/>
      <c r="F34" s="5">
        <f>((G9-F26)*(G9-F26))</f>
        <v>0.01</v>
      </c>
      <c r="G34" s="23"/>
      <c r="H34" s="24"/>
      <c r="I34" s="5">
        <f>((H9-I26)*(H9-I26))</f>
        <v>0.0225</v>
      </c>
    </row>
    <row r="35">
      <c r="B35" s="4"/>
      <c r="D35" s="4"/>
      <c r="E35" s="4"/>
      <c r="F35" s="5">
        <f>((G10-F26)*(G10-F26))</f>
        <v>0.01</v>
      </c>
      <c r="G35" s="23"/>
      <c r="H35" s="24"/>
      <c r="I35" s="5">
        <f>((H10-I26)*(H10-I26))</f>
        <v>0.0225</v>
      </c>
    </row>
    <row r="36">
      <c r="B36" s="4"/>
      <c r="D36" s="4"/>
      <c r="E36" s="4"/>
      <c r="F36" s="5">
        <f>((G11-F26)*(G11-F26))</f>
        <v>0.01</v>
      </c>
      <c r="G36" s="23"/>
      <c r="H36" s="24"/>
      <c r="I36" s="5">
        <f>((H11-I26)*(H11-I26))</f>
        <v>0.0225</v>
      </c>
    </row>
    <row r="37">
      <c r="B37" s="4"/>
      <c r="D37" s="4"/>
      <c r="E37" s="4"/>
      <c r="F37" s="5">
        <f>((G12-F26)*(G12-F26))</f>
        <v>0.01</v>
      </c>
      <c r="G37" s="23"/>
      <c r="H37" s="24"/>
      <c r="I37" s="5">
        <f>((H12-I26)*(H12-I26))</f>
        <v>0.0225</v>
      </c>
    </row>
    <row r="38">
      <c r="B38" s="4"/>
      <c r="D38" s="4"/>
      <c r="E38" s="4"/>
      <c r="F38" s="5">
        <f>((G13-F26)*(G13-F26))</f>
        <v>0.01</v>
      </c>
      <c r="G38" s="23"/>
      <c r="H38" s="24"/>
      <c r="I38" s="5">
        <f>((H13-I26)*(H13-I26))</f>
        <v>0.0225</v>
      </c>
    </row>
    <row r="39">
      <c r="B39" s="4"/>
      <c r="D39" s="4"/>
      <c r="E39" s="4"/>
      <c r="F39" s="5">
        <f>((G14-F26)*(G14-F26))</f>
        <v>0.01</v>
      </c>
      <c r="G39" s="23"/>
      <c r="H39" s="24"/>
      <c r="I39" s="5">
        <f>((H14-I26)*(H14-I26))</f>
        <v>0.0225</v>
      </c>
    </row>
    <row r="40">
      <c r="B40" s="4"/>
      <c r="D40" s="4"/>
      <c r="E40" s="4"/>
      <c r="F40" s="5">
        <f>((G15-F26)*(G15-F26))</f>
        <v>0.01</v>
      </c>
      <c r="G40" s="23"/>
      <c r="H40" s="24"/>
      <c r="I40" s="5">
        <f>((H15-I26)*(H15-I26))</f>
        <v>0.0225</v>
      </c>
    </row>
    <row r="41">
      <c r="B41" s="4"/>
      <c r="D41" s="4"/>
      <c r="E41" s="4"/>
      <c r="F41" s="5">
        <f>((G16-F26)*(G16-F26))</f>
        <v>0.01</v>
      </c>
      <c r="G41" s="23"/>
      <c r="H41" s="24"/>
      <c r="I41" s="5">
        <f>((H16-I26)*(H16-I26))</f>
        <v>0.0225</v>
      </c>
    </row>
    <row r="42">
      <c r="B42" s="4"/>
      <c r="D42" s="4"/>
      <c r="E42" s="4"/>
      <c r="F42" s="5">
        <f>((G17-F26)*(G17-F26))</f>
        <v>0.01</v>
      </c>
      <c r="G42" s="23"/>
      <c r="H42" s="24"/>
      <c r="I42" s="5">
        <f>((H17-I26)*(H17-I26))</f>
        <v>0.0225</v>
      </c>
    </row>
    <row r="43">
      <c r="B43" s="4"/>
      <c r="D43" s="4"/>
      <c r="E43" s="4"/>
      <c r="F43" s="5">
        <f>((G18-F26)*(G18-F26))</f>
        <v>0.01</v>
      </c>
      <c r="G43" s="23"/>
      <c r="H43" s="24"/>
      <c r="I43" s="5">
        <f>((H18-I26)*(H18-I26))</f>
        <v>0.0225</v>
      </c>
    </row>
    <row r="44">
      <c r="B44" s="4"/>
      <c r="D44" s="4"/>
      <c r="E44" s="4"/>
      <c r="F44" s="5">
        <f>((G19-F26)*(G19-F26))</f>
        <v>0.01</v>
      </c>
      <c r="G44" s="23"/>
      <c r="H44" s="24"/>
      <c r="I44" s="5">
        <f>((H19-I26)*(H19-I26))</f>
        <v>0.0225</v>
      </c>
    </row>
    <row r="45">
      <c r="B45" s="4"/>
      <c r="D45" s="4"/>
      <c r="E45" s="4"/>
      <c r="F45" s="5">
        <f>((G20-F26)*(G20-F26))</f>
        <v>0.01</v>
      </c>
      <c r="G45" s="23"/>
      <c r="H45" s="24"/>
      <c r="I45" s="5">
        <f>((H20-I26)*(H20-I26))</f>
        <v>0.0225</v>
      </c>
    </row>
    <row r="46">
      <c r="B46" s="4"/>
      <c r="D46" s="4"/>
      <c r="E46" s="4"/>
      <c r="F46" s="5">
        <f>((G21-F26)*(G21-F26))</f>
        <v>0.01</v>
      </c>
      <c r="G46" s="23"/>
      <c r="H46" s="24"/>
      <c r="I46" s="5">
        <f>((H21-I26)*(H21-I26))</f>
        <v>0.050625</v>
      </c>
    </row>
    <row r="47">
      <c r="B47" s="4"/>
      <c r="D47" s="4"/>
      <c r="E47" s="4"/>
      <c r="F47" s="5">
        <f>SQRT((SUM(F27:F46))/20)</f>
        <v>0.2455860338</v>
      </c>
      <c r="G47" s="23"/>
      <c r="H47" s="24"/>
      <c r="I47" s="5">
        <f>SQRT((SUM(I27:I46))/20)</f>
        <v>0.2866836235</v>
      </c>
    </row>
    <row r="48">
      <c r="B48" s="4"/>
      <c r="D48" s="4"/>
      <c r="E48" s="4"/>
      <c r="G48" s="23"/>
      <c r="H48" s="24"/>
    </row>
    <row r="49">
      <c r="B49" s="4"/>
      <c r="D49" s="4"/>
      <c r="E49" s="4"/>
      <c r="G49" s="23"/>
      <c r="H49" s="24"/>
    </row>
    <row r="50">
      <c r="B50" s="4"/>
      <c r="D50" s="4"/>
      <c r="E50" s="4"/>
      <c r="G50" s="23"/>
      <c r="H50" s="24"/>
    </row>
    <row r="51">
      <c r="B51" s="4"/>
      <c r="D51" s="4"/>
      <c r="E51" s="4"/>
      <c r="G51" s="23"/>
      <c r="H51" s="24"/>
    </row>
    <row r="52">
      <c r="B52" s="4"/>
      <c r="D52" s="4"/>
      <c r="E52" s="4"/>
      <c r="G52" s="23"/>
      <c r="H52" s="24"/>
    </row>
    <row r="53">
      <c r="B53" s="4"/>
      <c r="D53" s="4"/>
      <c r="E53" s="4"/>
      <c r="G53" s="23"/>
      <c r="H53" s="24"/>
    </row>
    <row r="54">
      <c r="B54" s="4"/>
      <c r="D54" s="4"/>
      <c r="E54" s="4"/>
      <c r="G54" s="23"/>
      <c r="H54" s="24"/>
    </row>
    <row r="55">
      <c r="B55" s="4"/>
      <c r="D55" s="4"/>
      <c r="E55" s="4"/>
      <c r="G55" s="23"/>
      <c r="H55" s="24"/>
    </row>
    <row r="56">
      <c r="B56" s="4"/>
      <c r="D56" s="4"/>
      <c r="E56" s="4"/>
      <c r="G56" s="23"/>
      <c r="H56" s="24"/>
    </row>
    <row r="57">
      <c r="B57" s="4"/>
      <c r="D57" s="4"/>
      <c r="E57" s="4"/>
      <c r="G57" s="23"/>
      <c r="H57" s="24"/>
    </row>
    <row r="58">
      <c r="B58" s="4"/>
      <c r="D58" s="4"/>
      <c r="E58" s="4"/>
      <c r="G58" s="23"/>
      <c r="H58" s="24"/>
    </row>
    <row r="59">
      <c r="B59" s="4"/>
      <c r="D59" s="4"/>
      <c r="E59" s="4"/>
      <c r="G59" s="23"/>
      <c r="H59" s="24"/>
    </row>
    <row r="60">
      <c r="B60" s="4"/>
      <c r="D60" s="4"/>
      <c r="E60" s="4"/>
      <c r="G60" s="23"/>
      <c r="H60" s="24"/>
    </row>
    <row r="61">
      <c r="B61" s="4"/>
      <c r="D61" s="4"/>
      <c r="E61" s="4"/>
      <c r="G61" s="23"/>
      <c r="H61" s="24"/>
    </row>
    <row r="62">
      <c r="B62" s="4"/>
      <c r="D62" s="4"/>
      <c r="E62" s="4"/>
      <c r="G62" s="23"/>
      <c r="H62" s="24"/>
    </row>
    <row r="63">
      <c r="B63" s="4"/>
      <c r="D63" s="4"/>
      <c r="E63" s="4"/>
      <c r="G63" s="23"/>
      <c r="H63" s="24"/>
    </row>
    <row r="64">
      <c r="B64" s="4"/>
      <c r="D64" s="4"/>
      <c r="E64" s="4"/>
      <c r="G64" s="23"/>
      <c r="H64" s="24"/>
    </row>
    <row r="65">
      <c r="B65" s="4"/>
      <c r="D65" s="4"/>
      <c r="E65" s="4"/>
      <c r="G65" s="23"/>
      <c r="H65" s="24"/>
    </row>
    <row r="66">
      <c r="B66" s="4"/>
      <c r="D66" s="4"/>
      <c r="E66" s="4"/>
      <c r="G66" s="23"/>
      <c r="H66" s="24"/>
    </row>
    <row r="67">
      <c r="B67" s="4"/>
      <c r="D67" s="4"/>
      <c r="E67" s="4"/>
      <c r="G67" s="23"/>
      <c r="H67" s="24"/>
    </row>
    <row r="68">
      <c r="B68" s="4"/>
      <c r="D68" s="4"/>
      <c r="E68" s="4"/>
      <c r="G68" s="23"/>
      <c r="H68" s="24"/>
    </row>
    <row r="69">
      <c r="B69" s="4"/>
      <c r="D69" s="4"/>
      <c r="E69" s="4"/>
      <c r="G69" s="23"/>
      <c r="H69" s="24"/>
    </row>
    <row r="70">
      <c r="B70" s="4"/>
      <c r="D70" s="4"/>
      <c r="E70" s="4"/>
      <c r="G70" s="23"/>
      <c r="H70" s="24"/>
    </row>
    <row r="71">
      <c r="B71" s="4"/>
      <c r="D71" s="4"/>
      <c r="E71" s="4"/>
      <c r="G71" s="23"/>
      <c r="H71" s="24"/>
    </row>
    <row r="72">
      <c r="B72" s="4"/>
      <c r="D72" s="4"/>
      <c r="E72" s="4"/>
      <c r="G72" s="23"/>
      <c r="H72" s="24"/>
    </row>
    <row r="73">
      <c r="B73" s="4"/>
      <c r="D73" s="4"/>
      <c r="E73" s="4"/>
      <c r="G73" s="23"/>
      <c r="H73" s="24"/>
    </row>
    <row r="74">
      <c r="B74" s="4"/>
      <c r="D74" s="4"/>
      <c r="E74" s="4"/>
      <c r="G74" s="23"/>
      <c r="H74" s="24"/>
    </row>
    <row r="75">
      <c r="B75" s="4"/>
      <c r="D75" s="4"/>
      <c r="E75" s="4"/>
      <c r="G75" s="23"/>
      <c r="H75" s="24"/>
    </row>
    <row r="76">
      <c r="B76" s="4"/>
      <c r="D76" s="4"/>
      <c r="E76" s="4"/>
      <c r="G76" s="23"/>
      <c r="H76" s="24"/>
    </row>
    <row r="77">
      <c r="B77" s="4"/>
      <c r="D77" s="4"/>
      <c r="E77" s="4"/>
      <c r="G77" s="23"/>
      <c r="H77" s="24"/>
    </row>
    <row r="78">
      <c r="B78" s="4"/>
      <c r="D78" s="4"/>
      <c r="E78" s="4"/>
      <c r="G78" s="23"/>
      <c r="H78" s="24"/>
    </row>
    <row r="79">
      <c r="B79" s="4"/>
      <c r="D79" s="4"/>
      <c r="E79" s="4"/>
      <c r="G79" s="23"/>
      <c r="H79" s="24"/>
    </row>
    <row r="80">
      <c r="B80" s="4"/>
      <c r="D80" s="4"/>
      <c r="E80" s="4"/>
      <c r="G80" s="23"/>
      <c r="H80" s="24"/>
    </row>
    <row r="81">
      <c r="B81" s="4"/>
      <c r="D81" s="4"/>
      <c r="E81" s="4"/>
      <c r="G81" s="23"/>
      <c r="H81" s="24"/>
    </row>
    <row r="82">
      <c r="B82" s="4"/>
      <c r="D82" s="4"/>
      <c r="E82" s="4"/>
      <c r="G82" s="23"/>
      <c r="H82" s="24"/>
    </row>
    <row r="83">
      <c r="B83" s="4"/>
      <c r="D83" s="4"/>
      <c r="E83" s="4"/>
      <c r="G83" s="23"/>
      <c r="H83" s="24"/>
    </row>
    <row r="84">
      <c r="B84" s="4"/>
      <c r="D84" s="4"/>
      <c r="E84" s="4"/>
      <c r="G84" s="23"/>
      <c r="H84" s="24"/>
    </row>
    <row r="85">
      <c r="B85" s="4"/>
      <c r="D85" s="4"/>
      <c r="E85" s="4"/>
      <c r="G85" s="23"/>
      <c r="H85" s="24"/>
    </row>
    <row r="86">
      <c r="B86" s="4"/>
      <c r="D86" s="4"/>
      <c r="E86" s="4"/>
      <c r="G86" s="23"/>
      <c r="H86" s="24"/>
    </row>
    <row r="87">
      <c r="B87" s="4"/>
      <c r="D87" s="4"/>
      <c r="E87" s="4"/>
      <c r="G87" s="23"/>
      <c r="H87" s="24"/>
    </row>
    <row r="88">
      <c r="B88" s="4"/>
      <c r="D88" s="4"/>
      <c r="E88" s="4"/>
      <c r="G88" s="23"/>
      <c r="H88" s="24"/>
    </row>
    <row r="89">
      <c r="B89" s="4"/>
      <c r="D89" s="4"/>
      <c r="E89" s="4"/>
      <c r="G89" s="23"/>
      <c r="H89" s="24"/>
    </row>
    <row r="90">
      <c r="B90" s="4"/>
      <c r="D90" s="4"/>
      <c r="E90" s="4"/>
      <c r="G90" s="23"/>
      <c r="H90" s="24"/>
    </row>
    <row r="91">
      <c r="B91" s="4"/>
      <c r="D91" s="4"/>
      <c r="E91" s="4"/>
      <c r="G91" s="23"/>
      <c r="H91" s="24"/>
    </row>
    <row r="92">
      <c r="B92" s="4"/>
      <c r="D92" s="4"/>
      <c r="E92" s="4"/>
      <c r="G92" s="23"/>
      <c r="H92" s="24"/>
    </row>
    <row r="93">
      <c r="B93" s="4"/>
      <c r="D93" s="4"/>
      <c r="E93" s="4"/>
      <c r="G93" s="23"/>
      <c r="H93" s="24"/>
    </row>
    <row r="94">
      <c r="B94" s="4"/>
      <c r="D94" s="4"/>
      <c r="E94" s="4"/>
      <c r="G94" s="23"/>
      <c r="H94" s="24"/>
    </row>
    <row r="95">
      <c r="B95" s="4"/>
      <c r="D95" s="4"/>
      <c r="E95" s="4"/>
      <c r="G95" s="23"/>
      <c r="H95" s="24"/>
    </row>
    <row r="96">
      <c r="B96" s="4"/>
      <c r="D96" s="4"/>
      <c r="E96" s="4"/>
      <c r="G96" s="23"/>
      <c r="H96" s="24"/>
    </row>
    <row r="97">
      <c r="B97" s="4"/>
      <c r="D97" s="4"/>
      <c r="E97" s="4"/>
      <c r="G97" s="23"/>
      <c r="H97" s="24"/>
    </row>
    <row r="98">
      <c r="B98" s="4"/>
      <c r="D98" s="4"/>
      <c r="E98" s="4"/>
      <c r="G98" s="23"/>
      <c r="H98" s="24"/>
    </row>
    <row r="99">
      <c r="B99" s="4"/>
      <c r="D99" s="4"/>
      <c r="E99" s="4"/>
      <c r="G99" s="23"/>
      <c r="H99" s="24"/>
    </row>
    <row r="100">
      <c r="B100" s="4"/>
      <c r="D100" s="4"/>
      <c r="E100" s="4"/>
      <c r="G100" s="23"/>
      <c r="H100" s="24"/>
    </row>
    <row r="101">
      <c r="B101" s="4"/>
      <c r="D101" s="4"/>
      <c r="E101" s="4"/>
      <c r="G101" s="23"/>
      <c r="H101" s="24"/>
    </row>
    <row r="102">
      <c r="B102" s="4"/>
      <c r="D102" s="4"/>
      <c r="E102" s="4"/>
      <c r="G102" s="23"/>
      <c r="H102" s="24"/>
    </row>
    <row r="103">
      <c r="B103" s="4"/>
      <c r="D103" s="4"/>
      <c r="E103" s="4"/>
      <c r="G103" s="23"/>
      <c r="H103" s="24"/>
    </row>
    <row r="104">
      <c r="B104" s="4"/>
      <c r="D104" s="4"/>
      <c r="E104" s="4"/>
      <c r="G104" s="23"/>
      <c r="H104" s="24"/>
    </row>
    <row r="105">
      <c r="B105" s="4"/>
      <c r="D105" s="4"/>
      <c r="E105" s="4"/>
      <c r="G105" s="23"/>
      <c r="H105" s="24"/>
    </row>
    <row r="106">
      <c r="B106" s="4"/>
      <c r="D106" s="4"/>
      <c r="E106" s="4"/>
      <c r="G106" s="23"/>
      <c r="H106" s="24"/>
    </row>
    <row r="107">
      <c r="B107" s="4"/>
      <c r="D107" s="4"/>
      <c r="E107" s="4"/>
      <c r="G107" s="23"/>
      <c r="H107" s="24"/>
    </row>
    <row r="108">
      <c r="B108" s="4"/>
      <c r="D108" s="4"/>
      <c r="E108" s="4"/>
      <c r="G108" s="23"/>
      <c r="H108" s="24"/>
    </row>
    <row r="109">
      <c r="B109" s="4"/>
      <c r="D109" s="4"/>
      <c r="E109" s="4"/>
      <c r="G109" s="23"/>
      <c r="H109" s="24"/>
    </row>
    <row r="110">
      <c r="B110" s="4"/>
      <c r="D110" s="4"/>
      <c r="E110" s="4"/>
      <c r="G110" s="23"/>
      <c r="H110" s="24"/>
    </row>
    <row r="111">
      <c r="B111" s="4"/>
      <c r="D111" s="4"/>
      <c r="E111" s="4"/>
      <c r="G111" s="23"/>
      <c r="H111" s="24"/>
    </row>
    <row r="112">
      <c r="B112" s="4"/>
      <c r="D112" s="4"/>
      <c r="E112" s="4"/>
      <c r="G112" s="23"/>
      <c r="H112" s="24"/>
    </row>
    <row r="113">
      <c r="B113" s="4"/>
      <c r="D113" s="4"/>
      <c r="E113" s="4"/>
      <c r="G113" s="23"/>
      <c r="H113" s="24"/>
    </row>
    <row r="114">
      <c r="B114" s="4"/>
      <c r="D114" s="4"/>
      <c r="E114" s="4"/>
      <c r="G114" s="23"/>
      <c r="H114" s="24"/>
    </row>
    <row r="115">
      <c r="B115" s="4"/>
      <c r="D115" s="4"/>
      <c r="E115" s="4"/>
      <c r="G115" s="23"/>
      <c r="H115" s="24"/>
    </row>
    <row r="116">
      <c r="B116" s="4"/>
      <c r="D116" s="4"/>
      <c r="E116" s="4"/>
      <c r="G116" s="23"/>
      <c r="H116" s="24"/>
    </row>
    <row r="117">
      <c r="B117" s="4"/>
      <c r="D117" s="4"/>
      <c r="E117" s="4"/>
      <c r="G117" s="23"/>
      <c r="H117" s="24"/>
    </row>
    <row r="118">
      <c r="B118" s="4"/>
      <c r="D118" s="4"/>
      <c r="E118" s="4"/>
      <c r="G118" s="23"/>
      <c r="H118" s="24"/>
    </row>
    <row r="119">
      <c r="B119" s="4"/>
      <c r="D119" s="4"/>
      <c r="E119" s="4"/>
      <c r="G119" s="23"/>
      <c r="H119" s="24"/>
    </row>
    <row r="120">
      <c r="B120" s="4"/>
      <c r="D120" s="4"/>
      <c r="E120" s="4"/>
      <c r="G120" s="23"/>
      <c r="H120" s="24"/>
    </row>
    <row r="121">
      <c r="B121" s="4"/>
      <c r="D121" s="4"/>
      <c r="E121" s="4"/>
      <c r="G121" s="23"/>
      <c r="H121" s="24"/>
    </row>
    <row r="122">
      <c r="B122" s="4"/>
      <c r="D122" s="4"/>
      <c r="E122" s="4"/>
      <c r="G122" s="23"/>
      <c r="H122" s="24"/>
    </row>
    <row r="123">
      <c r="B123" s="4"/>
      <c r="D123" s="4"/>
      <c r="E123" s="4"/>
      <c r="G123" s="23"/>
      <c r="H123" s="24"/>
    </row>
    <row r="124">
      <c r="B124" s="4"/>
      <c r="D124" s="4"/>
      <c r="E124" s="4"/>
      <c r="G124" s="23"/>
      <c r="H124" s="24"/>
    </row>
    <row r="125">
      <c r="B125" s="4"/>
      <c r="D125" s="4"/>
      <c r="E125" s="4"/>
      <c r="G125" s="23"/>
      <c r="H125" s="24"/>
    </row>
    <row r="126">
      <c r="B126" s="4"/>
      <c r="D126" s="4"/>
      <c r="E126" s="4"/>
      <c r="G126" s="23"/>
      <c r="H126" s="24"/>
    </row>
    <row r="127">
      <c r="B127" s="4"/>
      <c r="D127" s="4"/>
      <c r="E127" s="4"/>
      <c r="G127" s="23"/>
      <c r="H127" s="24"/>
    </row>
    <row r="128">
      <c r="B128" s="4"/>
      <c r="D128" s="4"/>
      <c r="E128" s="4"/>
      <c r="G128" s="23"/>
      <c r="H128" s="24"/>
    </row>
    <row r="129">
      <c r="B129" s="4"/>
      <c r="D129" s="4"/>
      <c r="E129" s="4"/>
      <c r="G129" s="23"/>
      <c r="H129" s="24"/>
    </row>
    <row r="130">
      <c r="B130" s="4"/>
      <c r="D130" s="4"/>
      <c r="E130" s="4"/>
      <c r="G130" s="23"/>
      <c r="H130" s="24"/>
    </row>
    <row r="131">
      <c r="B131" s="4"/>
      <c r="D131" s="4"/>
      <c r="E131" s="4"/>
      <c r="G131" s="23"/>
      <c r="H131" s="24"/>
    </row>
    <row r="132">
      <c r="B132" s="4"/>
      <c r="D132" s="4"/>
      <c r="E132" s="4"/>
      <c r="G132" s="23"/>
      <c r="H132" s="24"/>
    </row>
    <row r="133">
      <c r="B133" s="4"/>
      <c r="D133" s="4"/>
      <c r="E133" s="4"/>
      <c r="G133" s="23"/>
      <c r="H133" s="24"/>
    </row>
    <row r="134">
      <c r="B134" s="4"/>
      <c r="D134" s="4"/>
      <c r="E134" s="4"/>
      <c r="G134" s="23"/>
      <c r="H134" s="24"/>
    </row>
    <row r="135">
      <c r="B135" s="4"/>
      <c r="D135" s="4"/>
      <c r="E135" s="4"/>
      <c r="G135" s="23"/>
      <c r="H135" s="24"/>
    </row>
    <row r="136">
      <c r="B136" s="4"/>
      <c r="D136" s="4"/>
      <c r="E136" s="4"/>
      <c r="G136" s="23"/>
      <c r="H136" s="24"/>
    </row>
    <row r="137">
      <c r="B137" s="4"/>
      <c r="D137" s="4"/>
      <c r="E137" s="4"/>
      <c r="G137" s="23"/>
      <c r="H137" s="24"/>
    </row>
    <row r="138">
      <c r="B138" s="4"/>
      <c r="D138" s="4"/>
      <c r="E138" s="4"/>
      <c r="G138" s="23"/>
      <c r="H138" s="24"/>
    </row>
    <row r="139">
      <c r="B139" s="4"/>
      <c r="D139" s="4"/>
      <c r="E139" s="4"/>
      <c r="G139" s="23"/>
      <c r="H139" s="24"/>
    </row>
    <row r="140">
      <c r="B140" s="4"/>
      <c r="D140" s="4"/>
      <c r="E140" s="4"/>
      <c r="G140" s="23"/>
      <c r="H140" s="24"/>
    </row>
    <row r="141">
      <c r="B141" s="4"/>
      <c r="D141" s="4"/>
      <c r="E141" s="4"/>
      <c r="G141" s="23"/>
      <c r="H141" s="24"/>
    </row>
    <row r="142">
      <c r="B142" s="4"/>
      <c r="D142" s="4"/>
      <c r="E142" s="4"/>
      <c r="G142" s="23"/>
      <c r="H142" s="24"/>
    </row>
    <row r="143">
      <c r="B143" s="4"/>
      <c r="D143" s="4"/>
      <c r="E143" s="4"/>
      <c r="G143" s="23"/>
      <c r="H143" s="24"/>
    </row>
    <row r="144">
      <c r="B144" s="4"/>
      <c r="D144" s="4"/>
      <c r="E144" s="4"/>
      <c r="G144" s="23"/>
      <c r="H144" s="24"/>
    </row>
    <row r="145">
      <c r="B145" s="4"/>
      <c r="D145" s="4"/>
      <c r="E145" s="4"/>
      <c r="G145" s="23"/>
      <c r="H145" s="24"/>
    </row>
    <row r="146">
      <c r="B146" s="4"/>
      <c r="D146" s="4"/>
      <c r="E146" s="4"/>
      <c r="G146" s="23"/>
      <c r="H146" s="24"/>
    </row>
    <row r="147">
      <c r="B147" s="4"/>
      <c r="D147" s="4"/>
      <c r="E147" s="4"/>
      <c r="G147" s="23"/>
      <c r="H147" s="24"/>
    </row>
    <row r="148">
      <c r="B148" s="4"/>
      <c r="D148" s="4"/>
      <c r="E148" s="4"/>
      <c r="G148" s="23"/>
      <c r="H148" s="24"/>
    </row>
    <row r="149">
      <c r="B149" s="4"/>
      <c r="D149" s="4"/>
      <c r="E149" s="4"/>
      <c r="G149" s="23"/>
      <c r="H149" s="24"/>
    </row>
    <row r="150">
      <c r="B150" s="4"/>
      <c r="D150" s="4"/>
      <c r="E150" s="4"/>
      <c r="G150" s="23"/>
      <c r="H150" s="24"/>
    </row>
    <row r="151">
      <c r="B151" s="4"/>
      <c r="D151" s="4"/>
      <c r="E151" s="4"/>
      <c r="G151" s="23"/>
      <c r="H151" s="24"/>
    </row>
    <row r="152">
      <c r="B152" s="4"/>
      <c r="D152" s="4"/>
      <c r="E152" s="4"/>
      <c r="G152" s="23"/>
      <c r="H152" s="24"/>
    </row>
    <row r="153">
      <c r="B153" s="4"/>
      <c r="D153" s="4"/>
      <c r="E153" s="4"/>
      <c r="G153" s="23"/>
      <c r="H153" s="24"/>
    </row>
    <row r="154">
      <c r="B154" s="4"/>
      <c r="D154" s="4"/>
      <c r="E154" s="4"/>
      <c r="G154" s="23"/>
      <c r="H154" s="24"/>
    </row>
    <row r="155">
      <c r="B155" s="4"/>
      <c r="D155" s="4"/>
      <c r="E155" s="4"/>
      <c r="G155" s="23"/>
      <c r="H155" s="24"/>
    </row>
    <row r="156">
      <c r="B156" s="4"/>
      <c r="D156" s="4"/>
      <c r="E156" s="4"/>
      <c r="G156" s="23"/>
      <c r="H156" s="24"/>
    </row>
    <row r="157">
      <c r="B157" s="4"/>
      <c r="D157" s="4"/>
      <c r="E157" s="4"/>
      <c r="G157" s="23"/>
      <c r="H157" s="24"/>
    </row>
    <row r="158">
      <c r="B158" s="4"/>
      <c r="D158" s="4"/>
      <c r="E158" s="4"/>
      <c r="G158" s="23"/>
      <c r="H158" s="24"/>
    </row>
    <row r="159">
      <c r="B159" s="4"/>
      <c r="D159" s="4"/>
      <c r="E159" s="4"/>
      <c r="G159" s="23"/>
      <c r="H159" s="24"/>
    </row>
    <row r="160">
      <c r="B160" s="4"/>
      <c r="D160" s="4"/>
      <c r="E160" s="4"/>
      <c r="G160" s="23"/>
      <c r="H160" s="24"/>
    </row>
    <row r="161">
      <c r="B161" s="4"/>
      <c r="D161" s="4"/>
      <c r="E161" s="4"/>
      <c r="G161" s="23"/>
      <c r="H161" s="24"/>
    </row>
    <row r="162">
      <c r="B162" s="4"/>
      <c r="D162" s="4"/>
      <c r="E162" s="4"/>
      <c r="G162" s="23"/>
      <c r="H162" s="24"/>
    </row>
    <row r="163">
      <c r="B163" s="4"/>
      <c r="D163" s="4"/>
      <c r="E163" s="4"/>
      <c r="G163" s="23"/>
      <c r="H163" s="24"/>
    </row>
    <row r="164">
      <c r="B164" s="4"/>
      <c r="D164" s="4"/>
      <c r="E164" s="4"/>
      <c r="G164" s="23"/>
      <c r="H164" s="24"/>
    </row>
    <row r="165">
      <c r="B165" s="4"/>
      <c r="D165" s="4"/>
      <c r="E165" s="4"/>
      <c r="G165" s="23"/>
      <c r="H165" s="24"/>
    </row>
    <row r="166">
      <c r="B166" s="4"/>
      <c r="D166" s="4"/>
      <c r="E166" s="4"/>
      <c r="G166" s="23"/>
      <c r="H166" s="24"/>
    </row>
    <row r="167">
      <c r="B167" s="4"/>
      <c r="D167" s="4"/>
      <c r="E167" s="4"/>
      <c r="G167" s="23"/>
      <c r="H167" s="24"/>
    </row>
    <row r="168">
      <c r="B168" s="4"/>
      <c r="D168" s="4"/>
      <c r="E168" s="4"/>
      <c r="G168" s="23"/>
      <c r="H168" s="24"/>
    </row>
    <row r="169">
      <c r="B169" s="4"/>
      <c r="D169" s="4"/>
      <c r="E169" s="4"/>
      <c r="G169" s="23"/>
      <c r="H169" s="24"/>
    </row>
    <row r="170">
      <c r="B170" s="4"/>
      <c r="D170" s="4"/>
      <c r="E170" s="4"/>
      <c r="G170" s="23"/>
      <c r="H170" s="24"/>
    </row>
    <row r="171">
      <c r="B171" s="4"/>
      <c r="D171" s="4"/>
      <c r="E171" s="4"/>
      <c r="G171" s="23"/>
      <c r="H171" s="24"/>
    </row>
    <row r="172">
      <c r="B172" s="4"/>
      <c r="D172" s="4"/>
      <c r="E172" s="4"/>
      <c r="G172" s="23"/>
      <c r="H172" s="24"/>
    </row>
    <row r="173">
      <c r="B173" s="4"/>
      <c r="D173" s="4"/>
      <c r="E173" s="4"/>
      <c r="G173" s="23"/>
      <c r="H173" s="24"/>
    </row>
    <row r="174">
      <c r="B174" s="4"/>
      <c r="D174" s="4"/>
      <c r="E174" s="4"/>
      <c r="G174" s="23"/>
      <c r="H174" s="24"/>
    </row>
    <row r="175">
      <c r="B175" s="4"/>
      <c r="D175" s="4"/>
      <c r="E175" s="4"/>
      <c r="G175" s="23"/>
      <c r="H175" s="24"/>
    </row>
    <row r="176">
      <c r="B176" s="4"/>
      <c r="D176" s="4"/>
      <c r="E176" s="4"/>
      <c r="G176" s="23"/>
      <c r="H176" s="24"/>
    </row>
    <row r="177">
      <c r="B177" s="4"/>
      <c r="D177" s="4"/>
      <c r="E177" s="4"/>
      <c r="G177" s="23"/>
      <c r="H177" s="24"/>
    </row>
    <row r="178">
      <c r="B178" s="4"/>
      <c r="D178" s="4"/>
      <c r="E178" s="4"/>
      <c r="G178" s="23"/>
      <c r="H178" s="24"/>
    </row>
    <row r="179">
      <c r="B179" s="4"/>
      <c r="D179" s="4"/>
      <c r="E179" s="4"/>
      <c r="G179" s="23"/>
      <c r="H179" s="24"/>
    </row>
    <row r="180">
      <c r="B180" s="4"/>
      <c r="D180" s="4"/>
      <c r="E180" s="4"/>
      <c r="G180" s="23"/>
      <c r="H180" s="24"/>
    </row>
    <row r="181">
      <c r="B181" s="4"/>
      <c r="D181" s="4"/>
      <c r="E181" s="4"/>
      <c r="G181" s="23"/>
      <c r="H181" s="24"/>
    </row>
    <row r="182">
      <c r="B182" s="4"/>
      <c r="D182" s="4"/>
      <c r="E182" s="4"/>
      <c r="G182" s="23"/>
      <c r="H182" s="24"/>
    </row>
    <row r="183">
      <c r="B183" s="4"/>
      <c r="D183" s="4"/>
      <c r="E183" s="4"/>
      <c r="G183" s="23"/>
      <c r="H183" s="24"/>
    </row>
    <row r="184">
      <c r="B184" s="4"/>
      <c r="D184" s="4"/>
      <c r="E184" s="4"/>
      <c r="G184" s="23"/>
      <c r="H184" s="24"/>
    </row>
    <row r="185">
      <c r="B185" s="4"/>
      <c r="D185" s="4"/>
      <c r="E185" s="4"/>
      <c r="G185" s="23"/>
      <c r="H185" s="24"/>
    </row>
    <row r="186">
      <c r="B186" s="4"/>
      <c r="D186" s="4"/>
      <c r="E186" s="4"/>
      <c r="G186" s="23"/>
      <c r="H186" s="24"/>
    </row>
    <row r="187">
      <c r="B187" s="4"/>
      <c r="D187" s="4"/>
      <c r="E187" s="4"/>
      <c r="G187" s="23"/>
      <c r="H187" s="24"/>
    </row>
    <row r="188">
      <c r="B188" s="4"/>
      <c r="D188" s="4"/>
      <c r="E188" s="4"/>
      <c r="G188" s="23"/>
      <c r="H188" s="24"/>
    </row>
    <row r="189">
      <c r="B189" s="4"/>
      <c r="D189" s="4"/>
      <c r="E189" s="4"/>
      <c r="G189" s="23"/>
      <c r="H189" s="24"/>
    </row>
    <row r="190">
      <c r="B190" s="4"/>
      <c r="D190" s="4"/>
      <c r="E190" s="4"/>
      <c r="G190" s="23"/>
      <c r="H190" s="24"/>
    </row>
    <row r="191">
      <c r="B191" s="4"/>
      <c r="D191" s="4"/>
      <c r="E191" s="4"/>
      <c r="G191" s="23"/>
      <c r="H191" s="24"/>
    </row>
    <row r="192">
      <c r="B192" s="4"/>
      <c r="D192" s="4"/>
      <c r="E192" s="4"/>
      <c r="G192" s="23"/>
      <c r="H192" s="24"/>
    </row>
    <row r="193">
      <c r="B193" s="4"/>
      <c r="D193" s="4"/>
      <c r="E193" s="4"/>
      <c r="G193" s="23"/>
      <c r="H193" s="24"/>
    </row>
    <row r="194">
      <c r="B194" s="4"/>
      <c r="D194" s="4"/>
      <c r="E194" s="4"/>
      <c r="G194" s="23"/>
      <c r="H194" s="24"/>
    </row>
    <row r="195">
      <c r="B195" s="4"/>
      <c r="D195" s="4"/>
      <c r="E195" s="4"/>
      <c r="G195" s="23"/>
      <c r="H195" s="24"/>
    </row>
    <row r="196">
      <c r="B196" s="4"/>
      <c r="D196" s="4"/>
      <c r="E196" s="4"/>
      <c r="G196" s="23"/>
      <c r="H196" s="24"/>
    </row>
    <row r="197">
      <c r="B197" s="4"/>
      <c r="D197" s="4"/>
      <c r="E197" s="4"/>
      <c r="G197" s="23"/>
      <c r="H197" s="24"/>
    </row>
    <row r="198">
      <c r="B198" s="4"/>
      <c r="D198" s="4"/>
      <c r="E198" s="4"/>
      <c r="G198" s="23"/>
      <c r="H198" s="24"/>
    </row>
    <row r="199">
      <c r="B199" s="4"/>
      <c r="D199" s="4"/>
      <c r="E199" s="4"/>
      <c r="G199" s="23"/>
      <c r="H199" s="24"/>
    </row>
    <row r="200">
      <c r="B200" s="4"/>
      <c r="D200" s="4"/>
      <c r="E200" s="4"/>
      <c r="G200" s="23"/>
      <c r="H200" s="24"/>
    </row>
    <row r="201">
      <c r="B201" s="4"/>
      <c r="D201" s="4"/>
      <c r="E201" s="4"/>
      <c r="G201" s="23"/>
      <c r="H201" s="24"/>
    </row>
    <row r="202">
      <c r="B202" s="4"/>
      <c r="D202" s="4"/>
      <c r="E202" s="4"/>
      <c r="G202" s="23"/>
      <c r="H202" s="24"/>
    </row>
    <row r="203">
      <c r="B203" s="4"/>
      <c r="D203" s="4"/>
      <c r="E203" s="4"/>
      <c r="G203" s="23"/>
      <c r="H203" s="24"/>
    </row>
    <row r="204">
      <c r="B204" s="4"/>
      <c r="D204" s="4"/>
      <c r="E204" s="4"/>
      <c r="G204" s="23"/>
      <c r="H204" s="24"/>
    </row>
    <row r="205">
      <c r="B205" s="4"/>
      <c r="D205" s="4"/>
      <c r="E205" s="4"/>
      <c r="G205" s="23"/>
      <c r="H205" s="24"/>
    </row>
    <row r="206">
      <c r="B206" s="4"/>
      <c r="D206" s="4"/>
      <c r="E206" s="4"/>
      <c r="G206" s="23"/>
      <c r="H206" s="24"/>
    </row>
    <row r="207">
      <c r="B207" s="4"/>
      <c r="D207" s="4"/>
      <c r="E207" s="4"/>
      <c r="G207" s="23"/>
      <c r="H207" s="24"/>
    </row>
    <row r="208">
      <c r="B208" s="4"/>
      <c r="D208" s="4"/>
      <c r="E208" s="4"/>
      <c r="G208" s="23"/>
      <c r="H208" s="24"/>
    </row>
    <row r="209">
      <c r="B209" s="4"/>
      <c r="D209" s="4"/>
      <c r="E209" s="4"/>
      <c r="G209" s="23"/>
      <c r="H209" s="24"/>
    </row>
    <row r="210">
      <c r="B210" s="4"/>
      <c r="D210" s="4"/>
      <c r="E210" s="4"/>
      <c r="G210" s="23"/>
      <c r="H210" s="24"/>
    </row>
    <row r="211">
      <c r="B211" s="4"/>
      <c r="D211" s="4"/>
      <c r="E211" s="4"/>
      <c r="G211" s="23"/>
      <c r="H211" s="24"/>
    </row>
    <row r="212">
      <c r="B212" s="4"/>
      <c r="D212" s="4"/>
      <c r="E212" s="4"/>
      <c r="G212" s="23"/>
      <c r="H212" s="24"/>
    </row>
    <row r="213">
      <c r="B213" s="4"/>
      <c r="D213" s="4"/>
      <c r="E213" s="4"/>
      <c r="G213" s="23"/>
      <c r="H213" s="24"/>
    </row>
    <row r="214">
      <c r="B214" s="4"/>
      <c r="D214" s="4"/>
      <c r="E214" s="4"/>
      <c r="G214" s="23"/>
      <c r="H214" s="24"/>
    </row>
    <row r="215">
      <c r="B215" s="4"/>
      <c r="D215" s="4"/>
      <c r="E215" s="4"/>
      <c r="G215" s="23"/>
      <c r="H215" s="24"/>
    </row>
    <row r="216">
      <c r="B216" s="4"/>
      <c r="D216" s="4"/>
      <c r="E216" s="4"/>
      <c r="G216" s="23"/>
      <c r="H216" s="24"/>
    </row>
    <row r="217">
      <c r="B217" s="4"/>
      <c r="D217" s="4"/>
      <c r="E217" s="4"/>
      <c r="G217" s="23"/>
      <c r="H217" s="24"/>
    </row>
    <row r="218">
      <c r="B218" s="4"/>
      <c r="D218" s="4"/>
      <c r="E218" s="4"/>
      <c r="G218" s="23"/>
      <c r="H218" s="24"/>
    </row>
    <row r="219">
      <c r="B219" s="4"/>
      <c r="D219" s="4"/>
      <c r="E219" s="4"/>
      <c r="G219" s="23"/>
      <c r="H219" s="24"/>
    </row>
    <row r="220">
      <c r="B220" s="4"/>
      <c r="D220" s="4"/>
      <c r="E220" s="4"/>
      <c r="G220" s="23"/>
      <c r="H220" s="24"/>
    </row>
    <row r="221">
      <c r="B221" s="4"/>
      <c r="D221" s="4"/>
      <c r="E221" s="4"/>
      <c r="G221" s="23"/>
      <c r="H221" s="24"/>
    </row>
    <row r="222">
      <c r="B222" s="4"/>
      <c r="D222" s="4"/>
      <c r="E222" s="4"/>
      <c r="G222" s="23"/>
      <c r="H222" s="24"/>
    </row>
    <row r="223">
      <c r="B223" s="4"/>
      <c r="D223" s="4"/>
      <c r="E223" s="4"/>
      <c r="G223" s="23"/>
      <c r="H223" s="24"/>
    </row>
    <row r="224">
      <c r="B224" s="4"/>
      <c r="D224" s="4"/>
      <c r="E224" s="4"/>
      <c r="G224" s="23"/>
      <c r="H224" s="24"/>
    </row>
    <row r="225">
      <c r="B225" s="4"/>
      <c r="D225" s="4"/>
      <c r="E225" s="4"/>
      <c r="G225" s="23"/>
      <c r="H225" s="24"/>
    </row>
    <row r="226">
      <c r="B226" s="4"/>
      <c r="D226" s="4"/>
      <c r="E226" s="4"/>
      <c r="G226" s="23"/>
      <c r="H226" s="24"/>
    </row>
    <row r="227">
      <c r="B227" s="4"/>
      <c r="D227" s="4"/>
      <c r="E227" s="4"/>
      <c r="G227" s="23"/>
      <c r="H227" s="24"/>
    </row>
    <row r="228">
      <c r="B228" s="4"/>
      <c r="D228" s="4"/>
      <c r="E228" s="4"/>
      <c r="G228" s="23"/>
      <c r="H228" s="24"/>
    </row>
    <row r="229">
      <c r="B229" s="4"/>
      <c r="D229" s="4"/>
      <c r="E229" s="4"/>
      <c r="G229" s="23"/>
      <c r="H229" s="24"/>
    </row>
    <row r="230">
      <c r="B230" s="4"/>
      <c r="D230" s="4"/>
      <c r="E230" s="4"/>
      <c r="G230" s="23"/>
      <c r="H230" s="24"/>
    </row>
    <row r="231">
      <c r="B231" s="4"/>
      <c r="D231" s="4"/>
      <c r="E231" s="4"/>
      <c r="G231" s="23"/>
      <c r="H231" s="24"/>
    </row>
    <row r="232">
      <c r="B232" s="4"/>
      <c r="D232" s="4"/>
      <c r="E232" s="4"/>
      <c r="G232" s="23"/>
      <c r="H232" s="24"/>
    </row>
    <row r="233">
      <c r="B233" s="4"/>
      <c r="D233" s="4"/>
      <c r="E233" s="4"/>
      <c r="G233" s="23"/>
      <c r="H233" s="24"/>
    </row>
    <row r="234">
      <c r="B234" s="4"/>
      <c r="D234" s="4"/>
      <c r="E234" s="4"/>
      <c r="G234" s="23"/>
      <c r="H234" s="24"/>
    </row>
    <row r="235">
      <c r="B235" s="4"/>
      <c r="D235" s="4"/>
      <c r="E235" s="4"/>
      <c r="G235" s="23"/>
      <c r="H235" s="24"/>
    </row>
    <row r="236">
      <c r="B236" s="4"/>
      <c r="D236" s="4"/>
      <c r="E236" s="4"/>
      <c r="G236" s="23"/>
      <c r="H236" s="24"/>
    </row>
    <row r="237">
      <c r="B237" s="4"/>
      <c r="D237" s="4"/>
      <c r="E237" s="4"/>
      <c r="G237" s="23"/>
      <c r="H237" s="24"/>
    </row>
    <row r="238">
      <c r="B238" s="4"/>
      <c r="D238" s="4"/>
      <c r="E238" s="4"/>
      <c r="G238" s="23"/>
      <c r="H238" s="24"/>
    </row>
    <row r="239">
      <c r="B239" s="4"/>
      <c r="D239" s="4"/>
      <c r="E239" s="4"/>
      <c r="G239" s="23"/>
      <c r="H239" s="24"/>
    </row>
    <row r="240">
      <c r="B240" s="4"/>
      <c r="D240" s="4"/>
      <c r="E240" s="4"/>
      <c r="G240" s="23"/>
      <c r="H240" s="24"/>
    </row>
    <row r="241">
      <c r="B241" s="4"/>
      <c r="D241" s="4"/>
      <c r="E241" s="4"/>
      <c r="G241" s="23"/>
      <c r="H241" s="24"/>
    </row>
    <row r="242">
      <c r="B242" s="4"/>
      <c r="D242" s="4"/>
      <c r="E242" s="4"/>
      <c r="G242" s="23"/>
      <c r="H242" s="24"/>
    </row>
    <row r="243">
      <c r="B243" s="4"/>
      <c r="D243" s="4"/>
      <c r="E243" s="4"/>
      <c r="G243" s="23"/>
      <c r="H243" s="24"/>
    </row>
    <row r="244">
      <c r="B244" s="4"/>
      <c r="D244" s="4"/>
      <c r="E244" s="4"/>
      <c r="G244" s="23"/>
      <c r="H244" s="24"/>
    </row>
    <row r="245">
      <c r="B245" s="4"/>
      <c r="D245" s="4"/>
      <c r="E245" s="4"/>
      <c r="G245" s="23"/>
      <c r="H245" s="24"/>
    </row>
    <row r="246">
      <c r="B246" s="4"/>
      <c r="D246" s="4"/>
      <c r="E246" s="4"/>
      <c r="G246" s="23"/>
      <c r="H246" s="24"/>
    </row>
    <row r="247">
      <c r="B247" s="4"/>
      <c r="D247" s="4"/>
      <c r="E247" s="4"/>
      <c r="G247" s="23"/>
      <c r="H247" s="24"/>
    </row>
    <row r="248">
      <c r="B248" s="4"/>
      <c r="D248" s="4"/>
      <c r="E248" s="4"/>
      <c r="G248" s="23"/>
      <c r="H248" s="24"/>
    </row>
    <row r="249">
      <c r="B249" s="4"/>
      <c r="D249" s="4"/>
      <c r="E249" s="4"/>
      <c r="G249" s="23"/>
      <c r="H249" s="24"/>
    </row>
    <row r="250">
      <c r="B250" s="4"/>
      <c r="D250" s="4"/>
      <c r="E250" s="4"/>
      <c r="G250" s="23"/>
      <c r="H250" s="24"/>
    </row>
    <row r="251">
      <c r="B251" s="4"/>
      <c r="D251" s="4"/>
      <c r="E251" s="4"/>
      <c r="G251" s="23"/>
      <c r="H251" s="24"/>
    </row>
    <row r="252">
      <c r="B252" s="4"/>
      <c r="D252" s="4"/>
      <c r="E252" s="4"/>
      <c r="G252" s="23"/>
      <c r="H252" s="24"/>
    </row>
    <row r="253">
      <c r="B253" s="4"/>
      <c r="D253" s="4"/>
      <c r="E253" s="4"/>
      <c r="G253" s="23"/>
      <c r="H253" s="24"/>
    </row>
    <row r="254">
      <c r="B254" s="4"/>
      <c r="D254" s="4"/>
      <c r="E254" s="4"/>
      <c r="G254" s="23"/>
      <c r="H254" s="24"/>
    </row>
    <row r="255">
      <c r="B255" s="4"/>
      <c r="D255" s="4"/>
      <c r="E255" s="4"/>
      <c r="G255" s="23"/>
      <c r="H255" s="24"/>
    </row>
    <row r="256">
      <c r="B256" s="4"/>
      <c r="D256" s="4"/>
      <c r="E256" s="4"/>
      <c r="G256" s="23"/>
      <c r="H256" s="24"/>
    </row>
    <row r="257">
      <c r="B257" s="4"/>
      <c r="D257" s="4"/>
      <c r="E257" s="4"/>
      <c r="G257" s="23"/>
      <c r="H257" s="24"/>
    </row>
    <row r="258">
      <c r="B258" s="4"/>
      <c r="D258" s="4"/>
      <c r="E258" s="4"/>
      <c r="G258" s="23"/>
      <c r="H258" s="24"/>
    </row>
    <row r="259">
      <c r="B259" s="4"/>
      <c r="D259" s="4"/>
      <c r="E259" s="4"/>
      <c r="G259" s="23"/>
      <c r="H259" s="24"/>
    </row>
    <row r="260">
      <c r="B260" s="4"/>
      <c r="D260" s="4"/>
      <c r="E260" s="4"/>
      <c r="G260" s="23"/>
      <c r="H260" s="24"/>
    </row>
    <row r="261">
      <c r="B261" s="4"/>
      <c r="D261" s="4"/>
      <c r="E261" s="4"/>
      <c r="G261" s="23"/>
      <c r="H261" s="24"/>
    </row>
    <row r="262">
      <c r="B262" s="4"/>
      <c r="D262" s="4"/>
      <c r="E262" s="4"/>
      <c r="G262" s="23"/>
      <c r="H262" s="24"/>
    </row>
    <row r="263">
      <c r="B263" s="4"/>
      <c r="D263" s="4"/>
      <c r="E263" s="4"/>
      <c r="G263" s="23"/>
      <c r="H263" s="24"/>
    </row>
    <row r="264">
      <c r="B264" s="4"/>
      <c r="D264" s="4"/>
      <c r="E264" s="4"/>
      <c r="G264" s="23"/>
      <c r="H264" s="24"/>
    </row>
    <row r="265">
      <c r="B265" s="4"/>
      <c r="D265" s="4"/>
      <c r="E265" s="4"/>
      <c r="G265" s="23"/>
      <c r="H265" s="24"/>
    </row>
    <row r="266">
      <c r="B266" s="4"/>
      <c r="D266" s="4"/>
      <c r="E266" s="4"/>
      <c r="G266" s="23"/>
      <c r="H266" s="24"/>
    </row>
    <row r="267">
      <c r="B267" s="4"/>
      <c r="D267" s="4"/>
      <c r="E267" s="4"/>
      <c r="G267" s="23"/>
      <c r="H267" s="24"/>
    </row>
    <row r="268">
      <c r="B268" s="4"/>
      <c r="D268" s="4"/>
      <c r="E268" s="4"/>
      <c r="G268" s="23"/>
      <c r="H268" s="24"/>
    </row>
    <row r="269">
      <c r="B269" s="4"/>
      <c r="D269" s="4"/>
      <c r="E269" s="4"/>
      <c r="G269" s="23"/>
      <c r="H269" s="24"/>
    </row>
    <row r="270">
      <c r="B270" s="4"/>
      <c r="D270" s="4"/>
      <c r="E270" s="4"/>
      <c r="G270" s="23"/>
      <c r="H270" s="24"/>
    </row>
    <row r="271">
      <c r="B271" s="4"/>
      <c r="D271" s="4"/>
      <c r="E271" s="4"/>
      <c r="G271" s="23"/>
      <c r="H271" s="24"/>
    </row>
    <row r="272">
      <c r="B272" s="4"/>
      <c r="D272" s="4"/>
      <c r="E272" s="4"/>
      <c r="G272" s="23"/>
      <c r="H272" s="24"/>
    </row>
    <row r="273">
      <c r="B273" s="4"/>
      <c r="D273" s="4"/>
      <c r="E273" s="4"/>
      <c r="G273" s="23"/>
      <c r="H273" s="24"/>
    </row>
    <row r="274">
      <c r="B274" s="4"/>
      <c r="D274" s="4"/>
      <c r="E274" s="4"/>
      <c r="G274" s="23"/>
      <c r="H274" s="24"/>
    </row>
    <row r="275">
      <c r="B275" s="4"/>
      <c r="D275" s="4"/>
      <c r="E275" s="4"/>
      <c r="G275" s="23"/>
      <c r="H275" s="24"/>
    </row>
    <row r="276">
      <c r="B276" s="4"/>
      <c r="D276" s="4"/>
      <c r="E276" s="4"/>
      <c r="G276" s="23"/>
      <c r="H276" s="24"/>
    </row>
    <row r="277">
      <c r="B277" s="4"/>
      <c r="D277" s="4"/>
      <c r="E277" s="4"/>
      <c r="G277" s="23"/>
      <c r="H277" s="24"/>
    </row>
    <row r="278">
      <c r="B278" s="4"/>
      <c r="D278" s="4"/>
      <c r="E278" s="4"/>
      <c r="G278" s="23"/>
      <c r="H278" s="24"/>
    </row>
    <row r="279">
      <c r="B279" s="4"/>
      <c r="D279" s="4"/>
      <c r="E279" s="4"/>
      <c r="G279" s="23"/>
      <c r="H279" s="24"/>
    </row>
    <row r="280">
      <c r="B280" s="4"/>
      <c r="D280" s="4"/>
      <c r="E280" s="4"/>
      <c r="G280" s="23"/>
      <c r="H280" s="24"/>
    </row>
    <row r="281">
      <c r="B281" s="4"/>
      <c r="D281" s="4"/>
      <c r="E281" s="4"/>
      <c r="G281" s="23"/>
      <c r="H281" s="24"/>
    </row>
    <row r="282">
      <c r="B282" s="4"/>
      <c r="D282" s="4"/>
      <c r="E282" s="4"/>
      <c r="G282" s="23"/>
      <c r="H282" s="24"/>
    </row>
    <row r="283">
      <c r="B283" s="4"/>
      <c r="D283" s="4"/>
      <c r="E283" s="4"/>
      <c r="G283" s="23"/>
      <c r="H283" s="24"/>
    </row>
    <row r="284">
      <c r="B284" s="4"/>
      <c r="D284" s="4"/>
      <c r="E284" s="4"/>
      <c r="G284" s="23"/>
      <c r="H284" s="24"/>
    </row>
    <row r="285">
      <c r="B285" s="4"/>
      <c r="D285" s="4"/>
      <c r="E285" s="4"/>
      <c r="G285" s="23"/>
      <c r="H285" s="24"/>
    </row>
    <row r="286">
      <c r="B286" s="4"/>
      <c r="D286" s="4"/>
      <c r="E286" s="4"/>
      <c r="G286" s="23"/>
      <c r="H286" s="24"/>
    </row>
    <row r="287">
      <c r="B287" s="4"/>
      <c r="D287" s="4"/>
      <c r="E287" s="4"/>
      <c r="G287" s="23"/>
      <c r="H287" s="24"/>
    </row>
    <row r="288">
      <c r="B288" s="4"/>
      <c r="D288" s="4"/>
      <c r="E288" s="4"/>
      <c r="G288" s="23"/>
      <c r="H288" s="24"/>
    </row>
    <row r="289">
      <c r="B289" s="4"/>
      <c r="D289" s="4"/>
      <c r="E289" s="4"/>
      <c r="G289" s="23"/>
      <c r="H289" s="24"/>
    </row>
    <row r="290">
      <c r="B290" s="4"/>
      <c r="D290" s="4"/>
      <c r="E290" s="4"/>
      <c r="G290" s="23"/>
      <c r="H290" s="24"/>
    </row>
    <row r="291">
      <c r="B291" s="4"/>
      <c r="D291" s="4"/>
      <c r="E291" s="4"/>
      <c r="G291" s="23"/>
      <c r="H291" s="24"/>
    </row>
    <row r="292">
      <c r="B292" s="4"/>
      <c r="D292" s="4"/>
      <c r="E292" s="4"/>
      <c r="G292" s="23"/>
      <c r="H292" s="24"/>
    </row>
    <row r="293">
      <c r="B293" s="4"/>
      <c r="D293" s="4"/>
      <c r="E293" s="4"/>
      <c r="G293" s="23"/>
      <c r="H293" s="24"/>
    </row>
    <row r="294">
      <c r="B294" s="4"/>
      <c r="D294" s="4"/>
      <c r="E294" s="4"/>
      <c r="G294" s="23"/>
      <c r="H294" s="24"/>
    </row>
    <row r="295">
      <c r="B295" s="4"/>
      <c r="D295" s="4"/>
      <c r="E295" s="4"/>
      <c r="G295" s="23"/>
      <c r="H295" s="24"/>
    </row>
    <row r="296">
      <c r="B296" s="4"/>
      <c r="D296" s="4"/>
      <c r="E296" s="4"/>
      <c r="G296" s="23"/>
      <c r="H296" s="24"/>
    </row>
    <row r="297">
      <c r="B297" s="4"/>
      <c r="D297" s="4"/>
      <c r="E297" s="4"/>
      <c r="G297" s="23"/>
      <c r="H297" s="24"/>
    </row>
    <row r="298">
      <c r="B298" s="4"/>
      <c r="D298" s="4"/>
      <c r="E298" s="4"/>
      <c r="G298" s="23"/>
      <c r="H298" s="24"/>
    </row>
    <row r="299">
      <c r="B299" s="4"/>
      <c r="D299" s="4"/>
      <c r="E299" s="4"/>
      <c r="G299" s="23"/>
      <c r="H299" s="24"/>
    </row>
    <row r="300">
      <c r="B300" s="4"/>
      <c r="D300" s="4"/>
      <c r="E300" s="4"/>
      <c r="G300" s="23"/>
      <c r="H300" s="24"/>
    </row>
    <row r="301">
      <c r="B301" s="4"/>
      <c r="D301" s="4"/>
      <c r="E301" s="4"/>
      <c r="G301" s="23"/>
      <c r="H301" s="24"/>
    </row>
    <row r="302">
      <c r="B302" s="4"/>
      <c r="D302" s="4"/>
      <c r="E302" s="4"/>
      <c r="G302" s="23"/>
      <c r="H302" s="24"/>
    </row>
    <row r="303">
      <c r="B303" s="4"/>
      <c r="D303" s="4"/>
      <c r="E303" s="4"/>
      <c r="G303" s="23"/>
      <c r="H303" s="24"/>
    </row>
    <row r="304">
      <c r="B304" s="4"/>
      <c r="D304" s="4"/>
      <c r="E304" s="4"/>
      <c r="G304" s="23"/>
      <c r="H304" s="24"/>
    </row>
    <row r="305">
      <c r="B305" s="4"/>
      <c r="D305" s="4"/>
      <c r="E305" s="4"/>
      <c r="G305" s="23"/>
      <c r="H305" s="24"/>
    </row>
    <row r="306">
      <c r="B306" s="4"/>
      <c r="D306" s="4"/>
      <c r="E306" s="4"/>
      <c r="G306" s="23"/>
      <c r="H306" s="24"/>
    </row>
    <row r="307">
      <c r="B307" s="4"/>
      <c r="D307" s="4"/>
      <c r="E307" s="4"/>
      <c r="G307" s="23"/>
      <c r="H307" s="24"/>
    </row>
    <row r="308">
      <c r="B308" s="4"/>
      <c r="D308" s="4"/>
      <c r="E308" s="4"/>
      <c r="G308" s="23"/>
      <c r="H308" s="24"/>
    </row>
    <row r="309">
      <c r="B309" s="4"/>
      <c r="D309" s="4"/>
      <c r="E309" s="4"/>
      <c r="G309" s="23"/>
      <c r="H309" s="24"/>
    </row>
    <row r="310">
      <c r="B310" s="4"/>
      <c r="D310" s="4"/>
      <c r="E310" s="4"/>
      <c r="G310" s="23"/>
      <c r="H310" s="24"/>
    </row>
    <row r="311">
      <c r="B311" s="4"/>
      <c r="D311" s="4"/>
      <c r="E311" s="4"/>
      <c r="G311" s="23"/>
      <c r="H311" s="24"/>
    </row>
    <row r="312">
      <c r="B312" s="4"/>
      <c r="D312" s="4"/>
      <c r="E312" s="4"/>
      <c r="G312" s="23"/>
      <c r="H312" s="24"/>
    </row>
    <row r="313">
      <c r="B313" s="4"/>
      <c r="D313" s="4"/>
      <c r="E313" s="4"/>
      <c r="G313" s="23"/>
      <c r="H313" s="24"/>
    </row>
    <row r="314">
      <c r="B314" s="4"/>
      <c r="D314" s="4"/>
      <c r="E314" s="4"/>
      <c r="G314" s="23"/>
      <c r="H314" s="24"/>
    </row>
    <row r="315">
      <c r="B315" s="4"/>
      <c r="D315" s="4"/>
      <c r="E315" s="4"/>
      <c r="G315" s="23"/>
      <c r="H315" s="24"/>
    </row>
    <row r="316">
      <c r="B316" s="4"/>
      <c r="D316" s="4"/>
      <c r="E316" s="4"/>
      <c r="G316" s="23"/>
      <c r="H316" s="24"/>
    </row>
    <row r="317">
      <c r="B317" s="4"/>
      <c r="D317" s="4"/>
      <c r="E317" s="4"/>
      <c r="G317" s="23"/>
      <c r="H317" s="24"/>
    </row>
    <row r="318">
      <c r="B318" s="4"/>
      <c r="D318" s="4"/>
      <c r="E318" s="4"/>
      <c r="G318" s="23"/>
      <c r="H318" s="24"/>
    </row>
    <row r="319">
      <c r="B319" s="4"/>
      <c r="D319" s="4"/>
      <c r="E319" s="4"/>
      <c r="G319" s="23"/>
      <c r="H319" s="24"/>
    </row>
    <row r="320">
      <c r="B320" s="4"/>
      <c r="D320" s="4"/>
      <c r="E320" s="4"/>
      <c r="G320" s="23"/>
      <c r="H320" s="24"/>
    </row>
    <row r="321">
      <c r="B321" s="4"/>
      <c r="D321" s="4"/>
      <c r="E321" s="4"/>
      <c r="G321" s="23"/>
      <c r="H321" s="24"/>
    </row>
    <row r="322">
      <c r="B322" s="4"/>
      <c r="D322" s="4"/>
      <c r="E322" s="4"/>
      <c r="G322" s="23"/>
      <c r="H322" s="24"/>
    </row>
    <row r="323">
      <c r="B323" s="4"/>
      <c r="D323" s="4"/>
      <c r="E323" s="4"/>
      <c r="G323" s="23"/>
      <c r="H323" s="24"/>
    </row>
    <row r="324">
      <c r="B324" s="4"/>
      <c r="D324" s="4"/>
      <c r="E324" s="4"/>
      <c r="G324" s="23"/>
      <c r="H324" s="24"/>
    </row>
    <row r="325">
      <c r="B325" s="4"/>
      <c r="D325" s="4"/>
      <c r="E325" s="4"/>
      <c r="G325" s="23"/>
      <c r="H325" s="24"/>
    </row>
    <row r="326">
      <c r="B326" s="4"/>
      <c r="D326" s="4"/>
      <c r="E326" s="4"/>
      <c r="G326" s="23"/>
      <c r="H326" s="24"/>
    </row>
    <row r="327">
      <c r="B327" s="4"/>
      <c r="D327" s="4"/>
      <c r="E327" s="4"/>
      <c r="G327" s="23"/>
      <c r="H327" s="24"/>
    </row>
    <row r="328">
      <c r="B328" s="4"/>
      <c r="D328" s="4"/>
      <c r="E328" s="4"/>
      <c r="G328" s="23"/>
      <c r="H328" s="24"/>
    </row>
    <row r="329">
      <c r="B329" s="4"/>
      <c r="D329" s="4"/>
      <c r="E329" s="4"/>
      <c r="G329" s="23"/>
      <c r="H329" s="24"/>
    </row>
    <row r="330">
      <c r="B330" s="4"/>
      <c r="D330" s="4"/>
      <c r="E330" s="4"/>
      <c r="G330" s="23"/>
      <c r="H330" s="24"/>
    </row>
    <row r="331">
      <c r="B331" s="4"/>
      <c r="D331" s="4"/>
      <c r="E331" s="4"/>
      <c r="G331" s="23"/>
      <c r="H331" s="24"/>
    </row>
    <row r="332">
      <c r="B332" s="4"/>
      <c r="D332" s="4"/>
      <c r="E332" s="4"/>
      <c r="G332" s="23"/>
      <c r="H332" s="24"/>
    </row>
    <row r="333">
      <c r="B333" s="4"/>
      <c r="D333" s="4"/>
      <c r="E333" s="4"/>
      <c r="G333" s="23"/>
      <c r="H333" s="24"/>
    </row>
    <row r="334">
      <c r="B334" s="4"/>
      <c r="D334" s="4"/>
      <c r="E334" s="4"/>
      <c r="G334" s="23"/>
      <c r="H334" s="24"/>
    </row>
    <row r="335">
      <c r="B335" s="4"/>
      <c r="D335" s="4"/>
      <c r="E335" s="4"/>
      <c r="G335" s="23"/>
      <c r="H335" s="24"/>
    </row>
    <row r="336">
      <c r="B336" s="4"/>
      <c r="D336" s="4"/>
      <c r="E336" s="4"/>
      <c r="G336" s="23"/>
      <c r="H336" s="24"/>
    </row>
    <row r="337">
      <c r="B337" s="4"/>
      <c r="D337" s="4"/>
      <c r="E337" s="4"/>
      <c r="G337" s="23"/>
      <c r="H337" s="24"/>
    </row>
    <row r="338">
      <c r="B338" s="4"/>
      <c r="D338" s="4"/>
      <c r="E338" s="4"/>
      <c r="G338" s="23"/>
      <c r="H338" s="24"/>
    </row>
    <row r="339">
      <c r="B339" s="4"/>
      <c r="D339" s="4"/>
      <c r="E339" s="4"/>
      <c r="G339" s="23"/>
      <c r="H339" s="24"/>
    </row>
    <row r="340">
      <c r="B340" s="4"/>
      <c r="D340" s="4"/>
      <c r="E340" s="4"/>
      <c r="G340" s="23"/>
      <c r="H340" s="24"/>
    </row>
    <row r="341">
      <c r="B341" s="4"/>
      <c r="D341" s="4"/>
      <c r="E341" s="4"/>
      <c r="G341" s="23"/>
      <c r="H341" s="24"/>
    </row>
    <row r="342">
      <c r="B342" s="4"/>
      <c r="D342" s="4"/>
      <c r="E342" s="4"/>
      <c r="G342" s="23"/>
      <c r="H342" s="24"/>
    </row>
    <row r="343">
      <c r="B343" s="4"/>
      <c r="D343" s="4"/>
      <c r="E343" s="4"/>
      <c r="G343" s="23"/>
      <c r="H343" s="24"/>
    </row>
    <row r="344">
      <c r="B344" s="4"/>
      <c r="D344" s="4"/>
      <c r="E344" s="4"/>
      <c r="G344" s="23"/>
      <c r="H344" s="24"/>
    </row>
    <row r="345">
      <c r="B345" s="4"/>
      <c r="D345" s="4"/>
      <c r="E345" s="4"/>
      <c r="G345" s="23"/>
      <c r="H345" s="24"/>
    </row>
    <row r="346">
      <c r="B346" s="4"/>
      <c r="D346" s="4"/>
      <c r="E346" s="4"/>
      <c r="G346" s="23"/>
      <c r="H346" s="24"/>
    </row>
    <row r="347">
      <c r="B347" s="4"/>
      <c r="D347" s="4"/>
      <c r="E347" s="4"/>
      <c r="G347" s="23"/>
      <c r="H347" s="24"/>
    </row>
    <row r="348">
      <c r="B348" s="4"/>
      <c r="D348" s="4"/>
      <c r="E348" s="4"/>
      <c r="G348" s="23"/>
      <c r="H348" s="24"/>
    </row>
    <row r="349">
      <c r="B349" s="4"/>
      <c r="D349" s="4"/>
      <c r="E349" s="4"/>
      <c r="G349" s="23"/>
      <c r="H349" s="24"/>
    </row>
    <row r="350">
      <c r="B350" s="4"/>
      <c r="D350" s="4"/>
      <c r="E350" s="4"/>
      <c r="G350" s="23"/>
      <c r="H350" s="24"/>
    </row>
    <row r="351">
      <c r="B351" s="4"/>
      <c r="D351" s="4"/>
      <c r="E351" s="4"/>
      <c r="G351" s="23"/>
      <c r="H351" s="24"/>
    </row>
    <row r="352">
      <c r="B352" s="4"/>
      <c r="D352" s="4"/>
      <c r="E352" s="4"/>
      <c r="G352" s="23"/>
      <c r="H352" s="24"/>
    </row>
    <row r="353">
      <c r="B353" s="4"/>
      <c r="D353" s="4"/>
      <c r="E353" s="4"/>
      <c r="G353" s="23"/>
      <c r="H353" s="24"/>
    </row>
    <row r="354">
      <c r="B354" s="4"/>
      <c r="D354" s="4"/>
      <c r="E354" s="4"/>
      <c r="G354" s="23"/>
      <c r="H354" s="24"/>
    </row>
    <row r="355">
      <c r="B355" s="4"/>
      <c r="D355" s="4"/>
      <c r="E355" s="4"/>
      <c r="G355" s="23"/>
      <c r="H355" s="24"/>
    </row>
    <row r="356">
      <c r="B356" s="4"/>
      <c r="D356" s="4"/>
      <c r="E356" s="4"/>
      <c r="G356" s="23"/>
      <c r="H356" s="24"/>
    </row>
    <row r="357">
      <c r="B357" s="4"/>
      <c r="D357" s="4"/>
      <c r="E357" s="4"/>
      <c r="G357" s="23"/>
      <c r="H357" s="24"/>
    </row>
    <row r="358">
      <c r="B358" s="4"/>
      <c r="D358" s="4"/>
      <c r="E358" s="4"/>
      <c r="G358" s="23"/>
      <c r="H358" s="24"/>
    </row>
    <row r="359">
      <c r="B359" s="4"/>
      <c r="D359" s="4"/>
      <c r="E359" s="4"/>
      <c r="G359" s="23"/>
      <c r="H359" s="24"/>
    </row>
    <row r="360">
      <c r="B360" s="4"/>
      <c r="D360" s="4"/>
      <c r="E360" s="4"/>
      <c r="G360" s="23"/>
      <c r="H360" s="24"/>
    </row>
    <row r="361">
      <c r="B361" s="4"/>
      <c r="D361" s="4"/>
      <c r="E361" s="4"/>
      <c r="G361" s="23"/>
      <c r="H361" s="24"/>
    </row>
    <row r="362">
      <c r="B362" s="4"/>
      <c r="D362" s="4"/>
      <c r="E362" s="4"/>
      <c r="G362" s="23"/>
      <c r="H362" s="24"/>
    </row>
    <row r="363">
      <c r="B363" s="4"/>
      <c r="D363" s="4"/>
      <c r="E363" s="4"/>
      <c r="G363" s="23"/>
      <c r="H363" s="24"/>
    </row>
    <row r="364">
      <c r="B364" s="4"/>
      <c r="D364" s="4"/>
      <c r="E364" s="4"/>
      <c r="G364" s="23"/>
      <c r="H364" s="24"/>
    </row>
    <row r="365">
      <c r="B365" s="4"/>
      <c r="D365" s="4"/>
      <c r="E365" s="4"/>
      <c r="G365" s="23"/>
      <c r="H365" s="24"/>
    </row>
    <row r="366">
      <c r="B366" s="4"/>
      <c r="D366" s="4"/>
      <c r="E366" s="4"/>
      <c r="G366" s="23"/>
      <c r="H366" s="24"/>
    </row>
    <row r="367">
      <c r="B367" s="4"/>
      <c r="D367" s="4"/>
      <c r="E367" s="4"/>
      <c r="G367" s="23"/>
      <c r="H367" s="24"/>
    </row>
    <row r="368">
      <c r="B368" s="4"/>
      <c r="D368" s="4"/>
      <c r="E368" s="4"/>
      <c r="G368" s="23"/>
      <c r="H368" s="24"/>
    </row>
    <row r="369">
      <c r="B369" s="4"/>
      <c r="D369" s="4"/>
      <c r="E369" s="4"/>
      <c r="G369" s="23"/>
      <c r="H369" s="24"/>
    </row>
    <row r="370">
      <c r="B370" s="4"/>
      <c r="D370" s="4"/>
      <c r="E370" s="4"/>
      <c r="G370" s="23"/>
      <c r="H370" s="24"/>
    </row>
    <row r="371">
      <c r="B371" s="4"/>
      <c r="D371" s="4"/>
      <c r="E371" s="4"/>
      <c r="G371" s="23"/>
      <c r="H371" s="24"/>
    </row>
    <row r="372">
      <c r="B372" s="4"/>
      <c r="D372" s="4"/>
      <c r="E372" s="4"/>
      <c r="G372" s="23"/>
      <c r="H372" s="24"/>
    </row>
    <row r="373">
      <c r="B373" s="4"/>
      <c r="D373" s="4"/>
      <c r="E373" s="4"/>
      <c r="G373" s="23"/>
      <c r="H373" s="24"/>
    </row>
    <row r="374">
      <c r="B374" s="4"/>
      <c r="D374" s="4"/>
      <c r="E374" s="4"/>
      <c r="G374" s="23"/>
      <c r="H374" s="24"/>
    </row>
    <row r="375">
      <c r="B375" s="4"/>
      <c r="D375" s="4"/>
      <c r="E375" s="4"/>
      <c r="G375" s="23"/>
      <c r="H375" s="24"/>
    </row>
    <row r="376">
      <c r="B376" s="4"/>
      <c r="D376" s="4"/>
      <c r="E376" s="4"/>
      <c r="G376" s="23"/>
      <c r="H376" s="24"/>
    </row>
    <row r="377">
      <c r="B377" s="4"/>
      <c r="D377" s="4"/>
      <c r="E377" s="4"/>
      <c r="G377" s="23"/>
      <c r="H377" s="24"/>
    </row>
    <row r="378">
      <c r="B378" s="4"/>
      <c r="D378" s="4"/>
      <c r="E378" s="4"/>
      <c r="G378" s="23"/>
      <c r="H378" s="24"/>
    </row>
    <row r="379">
      <c r="B379" s="4"/>
      <c r="D379" s="4"/>
      <c r="E379" s="4"/>
      <c r="G379" s="23"/>
      <c r="H379" s="24"/>
    </row>
    <row r="380">
      <c r="B380" s="4"/>
      <c r="D380" s="4"/>
      <c r="E380" s="4"/>
      <c r="G380" s="23"/>
      <c r="H380" s="24"/>
    </row>
    <row r="381">
      <c r="B381" s="4"/>
      <c r="D381" s="4"/>
      <c r="E381" s="4"/>
      <c r="G381" s="23"/>
      <c r="H381" s="24"/>
    </row>
    <row r="382">
      <c r="B382" s="4"/>
      <c r="D382" s="4"/>
      <c r="E382" s="4"/>
      <c r="G382" s="23"/>
      <c r="H382" s="24"/>
    </row>
    <row r="383">
      <c r="B383" s="4"/>
      <c r="D383" s="4"/>
      <c r="E383" s="4"/>
      <c r="G383" s="23"/>
      <c r="H383" s="24"/>
    </row>
    <row r="384">
      <c r="B384" s="4"/>
      <c r="D384" s="4"/>
      <c r="E384" s="4"/>
      <c r="G384" s="23"/>
      <c r="H384" s="24"/>
    </row>
    <row r="385">
      <c r="B385" s="4"/>
      <c r="D385" s="4"/>
      <c r="E385" s="4"/>
      <c r="G385" s="23"/>
      <c r="H385" s="24"/>
    </row>
    <row r="386">
      <c r="B386" s="4"/>
      <c r="D386" s="4"/>
      <c r="E386" s="4"/>
      <c r="G386" s="23"/>
      <c r="H386" s="24"/>
    </row>
    <row r="387">
      <c r="B387" s="4"/>
      <c r="D387" s="4"/>
      <c r="E387" s="4"/>
      <c r="G387" s="23"/>
      <c r="H387" s="24"/>
    </row>
    <row r="388">
      <c r="B388" s="4"/>
      <c r="D388" s="4"/>
      <c r="E388" s="4"/>
      <c r="G388" s="23"/>
      <c r="H388" s="24"/>
    </row>
    <row r="389">
      <c r="B389" s="4"/>
      <c r="D389" s="4"/>
      <c r="E389" s="4"/>
      <c r="G389" s="23"/>
      <c r="H389" s="24"/>
    </row>
    <row r="390">
      <c r="B390" s="4"/>
      <c r="D390" s="4"/>
      <c r="E390" s="4"/>
      <c r="G390" s="23"/>
      <c r="H390" s="24"/>
    </row>
    <row r="391">
      <c r="B391" s="4"/>
      <c r="D391" s="4"/>
      <c r="E391" s="4"/>
      <c r="G391" s="23"/>
      <c r="H391" s="24"/>
    </row>
    <row r="392">
      <c r="B392" s="4"/>
      <c r="D392" s="4"/>
      <c r="E392" s="4"/>
      <c r="G392" s="23"/>
      <c r="H392" s="24"/>
    </row>
    <row r="393">
      <c r="B393" s="4"/>
      <c r="D393" s="4"/>
      <c r="E393" s="4"/>
      <c r="G393" s="23"/>
      <c r="H393" s="24"/>
    </row>
    <row r="394">
      <c r="B394" s="4"/>
      <c r="D394" s="4"/>
      <c r="E394" s="4"/>
      <c r="G394" s="23"/>
      <c r="H394" s="24"/>
    </row>
    <row r="395">
      <c r="B395" s="4"/>
      <c r="D395" s="4"/>
      <c r="E395" s="4"/>
      <c r="G395" s="23"/>
      <c r="H395" s="24"/>
    </row>
    <row r="396">
      <c r="B396" s="4"/>
      <c r="D396" s="4"/>
      <c r="E396" s="4"/>
      <c r="G396" s="23"/>
      <c r="H396" s="24"/>
    </row>
    <row r="397">
      <c r="B397" s="4"/>
      <c r="D397" s="4"/>
      <c r="E397" s="4"/>
      <c r="G397" s="23"/>
      <c r="H397" s="24"/>
    </row>
    <row r="398">
      <c r="B398" s="4"/>
      <c r="D398" s="4"/>
      <c r="E398" s="4"/>
      <c r="G398" s="23"/>
      <c r="H398" s="24"/>
    </row>
    <row r="399">
      <c r="B399" s="4"/>
      <c r="D399" s="4"/>
      <c r="E399" s="4"/>
      <c r="G399" s="23"/>
      <c r="H399" s="24"/>
    </row>
    <row r="400">
      <c r="B400" s="4"/>
      <c r="D400" s="4"/>
      <c r="E400" s="4"/>
      <c r="G400" s="23"/>
      <c r="H400" s="24"/>
    </row>
    <row r="401">
      <c r="B401" s="4"/>
      <c r="D401" s="4"/>
      <c r="E401" s="4"/>
      <c r="G401" s="23"/>
      <c r="H401" s="24"/>
    </row>
    <row r="402">
      <c r="B402" s="4"/>
      <c r="D402" s="4"/>
      <c r="E402" s="4"/>
      <c r="G402" s="23"/>
      <c r="H402" s="24"/>
    </row>
    <row r="403">
      <c r="B403" s="4"/>
      <c r="D403" s="4"/>
      <c r="E403" s="4"/>
      <c r="G403" s="23"/>
      <c r="H403" s="24"/>
    </row>
    <row r="404">
      <c r="B404" s="4"/>
      <c r="D404" s="4"/>
      <c r="E404" s="4"/>
      <c r="G404" s="23"/>
      <c r="H404" s="24"/>
    </row>
    <row r="405">
      <c r="B405" s="4"/>
      <c r="D405" s="4"/>
      <c r="E405" s="4"/>
      <c r="G405" s="23"/>
      <c r="H405" s="24"/>
    </row>
    <row r="406">
      <c r="B406" s="4"/>
      <c r="D406" s="4"/>
      <c r="E406" s="4"/>
      <c r="G406" s="23"/>
      <c r="H406" s="24"/>
    </row>
    <row r="407">
      <c r="B407" s="4"/>
      <c r="D407" s="4"/>
      <c r="E407" s="4"/>
      <c r="G407" s="23"/>
      <c r="H407" s="24"/>
    </row>
    <row r="408">
      <c r="B408" s="4"/>
      <c r="D408" s="4"/>
      <c r="E408" s="4"/>
      <c r="G408" s="23"/>
      <c r="H408" s="24"/>
    </row>
    <row r="409">
      <c r="B409" s="4"/>
      <c r="D409" s="4"/>
      <c r="E409" s="4"/>
      <c r="G409" s="23"/>
      <c r="H409" s="24"/>
    </row>
    <row r="410">
      <c r="B410" s="4"/>
      <c r="D410" s="4"/>
      <c r="E410" s="4"/>
      <c r="G410" s="23"/>
      <c r="H410" s="24"/>
    </row>
    <row r="411">
      <c r="B411" s="4"/>
      <c r="D411" s="4"/>
      <c r="E411" s="4"/>
      <c r="G411" s="23"/>
      <c r="H411" s="24"/>
    </row>
    <row r="412">
      <c r="B412" s="4"/>
      <c r="D412" s="4"/>
      <c r="E412" s="4"/>
      <c r="G412" s="23"/>
      <c r="H412" s="24"/>
    </row>
    <row r="413">
      <c r="B413" s="4"/>
      <c r="D413" s="4"/>
      <c r="E413" s="4"/>
      <c r="G413" s="23"/>
      <c r="H413" s="24"/>
    </row>
    <row r="414">
      <c r="B414" s="4"/>
      <c r="D414" s="4"/>
      <c r="E414" s="4"/>
      <c r="G414" s="23"/>
      <c r="H414" s="24"/>
    </row>
    <row r="415">
      <c r="B415" s="4"/>
      <c r="D415" s="4"/>
      <c r="E415" s="4"/>
      <c r="G415" s="23"/>
      <c r="H415" s="24"/>
    </row>
    <row r="416">
      <c r="B416" s="4"/>
      <c r="D416" s="4"/>
      <c r="E416" s="4"/>
      <c r="G416" s="23"/>
      <c r="H416" s="24"/>
    </row>
    <row r="417">
      <c r="B417" s="4"/>
      <c r="D417" s="4"/>
      <c r="E417" s="4"/>
      <c r="G417" s="23"/>
      <c r="H417" s="24"/>
    </row>
    <row r="418">
      <c r="B418" s="4"/>
      <c r="D418" s="4"/>
      <c r="E418" s="4"/>
      <c r="G418" s="23"/>
      <c r="H418" s="24"/>
    </row>
    <row r="419">
      <c r="B419" s="4"/>
      <c r="D419" s="4"/>
      <c r="E419" s="4"/>
      <c r="G419" s="23"/>
      <c r="H419" s="24"/>
    </row>
    <row r="420">
      <c r="B420" s="4"/>
      <c r="D420" s="4"/>
      <c r="E420" s="4"/>
      <c r="G420" s="23"/>
      <c r="H420" s="24"/>
    </row>
    <row r="421">
      <c r="B421" s="4"/>
      <c r="D421" s="4"/>
      <c r="E421" s="4"/>
      <c r="G421" s="23"/>
      <c r="H421" s="24"/>
    </row>
    <row r="422">
      <c r="B422" s="4"/>
      <c r="D422" s="4"/>
      <c r="E422" s="4"/>
      <c r="G422" s="23"/>
      <c r="H422" s="24"/>
    </row>
    <row r="423">
      <c r="B423" s="4"/>
      <c r="D423" s="4"/>
      <c r="E423" s="4"/>
      <c r="G423" s="23"/>
      <c r="H423" s="24"/>
    </row>
    <row r="424">
      <c r="B424" s="4"/>
      <c r="D424" s="4"/>
      <c r="E424" s="4"/>
      <c r="G424" s="23"/>
      <c r="H424" s="24"/>
    </row>
    <row r="425">
      <c r="B425" s="4"/>
      <c r="D425" s="4"/>
      <c r="E425" s="4"/>
      <c r="G425" s="23"/>
      <c r="H425" s="24"/>
    </row>
    <row r="426">
      <c r="B426" s="4"/>
      <c r="D426" s="4"/>
      <c r="E426" s="4"/>
      <c r="G426" s="23"/>
      <c r="H426" s="24"/>
    </row>
    <row r="427">
      <c r="B427" s="4"/>
      <c r="D427" s="4"/>
      <c r="E427" s="4"/>
      <c r="G427" s="23"/>
      <c r="H427" s="24"/>
    </row>
    <row r="428">
      <c r="B428" s="4"/>
      <c r="D428" s="4"/>
      <c r="E428" s="4"/>
      <c r="G428" s="23"/>
      <c r="H428" s="24"/>
    </row>
    <row r="429">
      <c r="B429" s="4"/>
      <c r="D429" s="4"/>
      <c r="E429" s="4"/>
      <c r="G429" s="23"/>
      <c r="H429" s="24"/>
    </row>
    <row r="430">
      <c r="B430" s="4"/>
      <c r="D430" s="4"/>
      <c r="E430" s="4"/>
      <c r="G430" s="23"/>
      <c r="H430" s="24"/>
    </row>
    <row r="431">
      <c r="B431" s="4"/>
      <c r="D431" s="4"/>
      <c r="E431" s="4"/>
      <c r="G431" s="23"/>
      <c r="H431" s="24"/>
    </row>
    <row r="432">
      <c r="B432" s="4"/>
      <c r="D432" s="4"/>
      <c r="E432" s="4"/>
      <c r="G432" s="23"/>
      <c r="H432" s="24"/>
    </row>
    <row r="433">
      <c r="B433" s="4"/>
      <c r="D433" s="4"/>
      <c r="E433" s="4"/>
      <c r="G433" s="23"/>
      <c r="H433" s="24"/>
    </row>
    <row r="434">
      <c r="B434" s="4"/>
      <c r="D434" s="4"/>
      <c r="E434" s="4"/>
      <c r="G434" s="23"/>
      <c r="H434" s="24"/>
    </row>
    <row r="435">
      <c r="B435" s="4"/>
      <c r="D435" s="4"/>
      <c r="E435" s="4"/>
      <c r="G435" s="23"/>
      <c r="H435" s="24"/>
    </row>
    <row r="436">
      <c r="B436" s="4"/>
      <c r="D436" s="4"/>
      <c r="E436" s="4"/>
      <c r="G436" s="23"/>
      <c r="H436" s="24"/>
    </row>
    <row r="437">
      <c r="B437" s="4"/>
      <c r="D437" s="4"/>
      <c r="E437" s="4"/>
      <c r="G437" s="23"/>
      <c r="H437" s="24"/>
    </row>
    <row r="438">
      <c r="B438" s="4"/>
      <c r="D438" s="4"/>
      <c r="E438" s="4"/>
      <c r="G438" s="23"/>
      <c r="H438" s="24"/>
    </row>
    <row r="439">
      <c r="B439" s="4"/>
      <c r="D439" s="4"/>
      <c r="E439" s="4"/>
      <c r="G439" s="23"/>
      <c r="H439" s="24"/>
    </row>
    <row r="440">
      <c r="B440" s="4"/>
      <c r="D440" s="4"/>
      <c r="E440" s="4"/>
      <c r="G440" s="23"/>
      <c r="H440" s="24"/>
    </row>
    <row r="441">
      <c r="B441" s="4"/>
      <c r="D441" s="4"/>
      <c r="E441" s="4"/>
      <c r="G441" s="23"/>
      <c r="H441" s="24"/>
    </row>
    <row r="442">
      <c r="B442" s="4"/>
      <c r="D442" s="4"/>
      <c r="E442" s="4"/>
      <c r="G442" s="23"/>
      <c r="H442" s="24"/>
    </row>
    <row r="443">
      <c r="B443" s="4"/>
      <c r="D443" s="4"/>
      <c r="E443" s="4"/>
      <c r="G443" s="23"/>
      <c r="H443" s="24"/>
    </row>
    <row r="444">
      <c r="B444" s="4"/>
      <c r="D444" s="4"/>
      <c r="E444" s="4"/>
      <c r="G444" s="23"/>
      <c r="H444" s="24"/>
    </row>
    <row r="445">
      <c r="B445" s="4"/>
      <c r="D445" s="4"/>
      <c r="E445" s="4"/>
      <c r="G445" s="23"/>
      <c r="H445" s="24"/>
    </row>
    <row r="446">
      <c r="B446" s="4"/>
      <c r="D446" s="4"/>
      <c r="E446" s="4"/>
      <c r="G446" s="23"/>
      <c r="H446" s="24"/>
    </row>
    <row r="447">
      <c r="B447" s="4"/>
      <c r="D447" s="4"/>
      <c r="E447" s="4"/>
      <c r="G447" s="23"/>
      <c r="H447" s="24"/>
    </row>
    <row r="448">
      <c r="B448" s="4"/>
      <c r="D448" s="4"/>
      <c r="E448" s="4"/>
      <c r="G448" s="23"/>
      <c r="H448" s="24"/>
    </row>
    <row r="449">
      <c r="B449" s="4"/>
      <c r="D449" s="4"/>
      <c r="E449" s="4"/>
      <c r="G449" s="23"/>
      <c r="H449" s="24"/>
    </row>
    <row r="450">
      <c r="B450" s="4"/>
      <c r="D450" s="4"/>
      <c r="E450" s="4"/>
      <c r="G450" s="23"/>
      <c r="H450" s="24"/>
    </row>
    <row r="451">
      <c r="B451" s="4"/>
      <c r="D451" s="4"/>
      <c r="E451" s="4"/>
      <c r="G451" s="23"/>
      <c r="H451" s="24"/>
    </row>
    <row r="452">
      <c r="B452" s="4"/>
      <c r="D452" s="4"/>
      <c r="E452" s="4"/>
      <c r="G452" s="23"/>
      <c r="H452" s="24"/>
    </row>
    <row r="453">
      <c r="B453" s="4"/>
      <c r="D453" s="4"/>
      <c r="E453" s="4"/>
      <c r="G453" s="23"/>
      <c r="H453" s="24"/>
    </row>
    <row r="454">
      <c r="B454" s="4"/>
      <c r="D454" s="4"/>
      <c r="E454" s="4"/>
      <c r="G454" s="23"/>
      <c r="H454" s="24"/>
    </row>
    <row r="455">
      <c r="B455" s="4"/>
      <c r="D455" s="4"/>
      <c r="E455" s="4"/>
      <c r="G455" s="23"/>
      <c r="H455" s="24"/>
    </row>
    <row r="456">
      <c r="B456" s="4"/>
      <c r="D456" s="4"/>
      <c r="E456" s="4"/>
      <c r="G456" s="23"/>
      <c r="H456" s="24"/>
    </row>
    <row r="457">
      <c r="B457" s="4"/>
      <c r="D457" s="4"/>
      <c r="E457" s="4"/>
      <c r="G457" s="23"/>
      <c r="H457" s="24"/>
    </row>
    <row r="458">
      <c r="B458" s="4"/>
      <c r="D458" s="4"/>
      <c r="E458" s="4"/>
      <c r="G458" s="23"/>
      <c r="H458" s="24"/>
    </row>
    <row r="459">
      <c r="B459" s="4"/>
      <c r="D459" s="4"/>
      <c r="E459" s="4"/>
      <c r="G459" s="23"/>
      <c r="H459" s="24"/>
    </row>
    <row r="460">
      <c r="B460" s="4"/>
      <c r="D460" s="4"/>
      <c r="E460" s="4"/>
      <c r="G460" s="23"/>
      <c r="H460" s="24"/>
    </row>
    <row r="461">
      <c r="B461" s="4"/>
      <c r="D461" s="4"/>
      <c r="E461" s="4"/>
      <c r="G461" s="23"/>
      <c r="H461" s="24"/>
    </row>
    <row r="462">
      <c r="B462" s="4"/>
      <c r="D462" s="4"/>
      <c r="E462" s="4"/>
      <c r="G462" s="23"/>
      <c r="H462" s="24"/>
    </row>
    <row r="463">
      <c r="B463" s="4"/>
      <c r="D463" s="4"/>
      <c r="E463" s="4"/>
      <c r="G463" s="23"/>
      <c r="H463" s="24"/>
    </row>
    <row r="464">
      <c r="B464" s="4"/>
      <c r="D464" s="4"/>
      <c r="E464" s="4"/>
      <c r="G464" s="23"/>
      <c r="H464" s="24"/>
    </row>
    <row r="465">
      <c r="B465" s="4"/>
      <c r="D465" s="4"/>
      <c r="E465" s="4"/>
      <c r="G465" s="23"/>
      <c r="H465" s="24"/>
    </row>
    <row r="466">
      <c r="B466" s="4"/>
      <c r="D466" s="4"/>
      <c r="E466" s="4"/>
      <c r="G466" s="23"/>
      <c r="H466" s="24"/>
    </row>
    <row r="467">
      <c r="B467" s="4"/>
      <c r="D467" s="4"/>
      <c r="E467" s="4"/>
      <c r="G467" s="23"/>
      <c r="H467" s="24"/>
    </row>
    <row r="468">
      <c r="B468" s="4"/>
      <c r="D468" s="4"/>
      <c r="E468" s="4"/>
      <c r="G468" s="23"/>
      <c r="H468" s="24"/>
    </row>
    <row r="469">
      <c r="B469" s="4"/>
      <c r="D469" s="4"/>
      <c r="E469" s="4"/>
      <c r="G469" s="23"/>
      <c r="H469" s="24"/>
    </row>
    <row r="470">
      <c r="B470" s="4"/>
      <c r="D470" s="4"/>
      <c r="E470" s="4"/>
      <c r="G470" s="23"/>
      <c r="H470" s="24"/>
    </row>
    <row r="471">
      <c r="B471" s="4"/>
      <c r="D471" s="4"/>
      <c r="E471" s="4"/>
      <c r="G471" s="23"/>
      <c r="H471" s="24"/>
    </row>
    <row r="472">
      <c r="B472" s="4"/>
      <c r="D472" s="4"/>
      <c r="E472" s="4"/>
      <c r="G472" s="23"/>
      <c r="H472" s="24"/>
    </row>
    <row r="473">
      <c r="B473" s="4"/>
      <c r="D473" s="4"/>
      <c r="E473" s="4"/>
      <c r="G473" s="23"/>
      <c r="H473" s="24"/>
    </row>
    <row r="474">
      <c r="B474" s="4"/>
      <c r="D474" s="4"/>
      <c r="E474" s="4"/>
      <c r="G474" s="23"/>
      <c r="H474" s="24"/>
    </row>
    <row r="475">
      <c r="B475" s="4"/>
      <c r="D475" s="4"/>
      <c r="E475" s="4"/>
      <c r="G475" s="23"/>
      <c r="H475" s="24"/>
    </row>
    <row r="476">
      <c r="B476" s="4"/>
      <c r="D476" s="4"/>
      <c r="E476" s="4"/>
      <c r="G476" s="23"/>
      <c r="H476" s="24"/>
    </row>
    <row r="477">
      <c r="B477" s="4"/>
      <c r="D477" s="4"/>
      <c r="E477" s="4"/>
      <c r="G477" s="23"/>
      <c r="H477" s="24"/>
    </row>
    <row r="478">
      <c r="B478" s="4"/>
      <c r="D478" s="4"/>
      <c r="E478" s="4"/>
      <c r="G478" s="23"/>
      <c r="H478" s="24"/>
    </row>
    <row r="479">
      <c r="B479" s="4"/>
      <c r="D479" s="4"/>
      <c r="E479" s="4"/>
      <c r="G479" s="23"/>
      <c r="H479" s="24"/>
    </row>
    <row r="480">
      <c r="B480" s="4"/>
      <c r="D480" s="4"/>
      <c r="E480" s="4"/>
      <c r="G480" s="23"/>
      <c r="H480" s="24"/>
    </row>
    <row r="481">
      <c r="B481" s="4"/>
      <c r="D481" s="4"/>
      <c r="E481" s="4"/>
      <c r="G481" s="23"/>
      <c r="H481" s="24"/>
    </row>
    <row r="482">
      <c r="B482" s="4"/>
      <c r="D482" s="4"/>
      <c r="E482" s="4"/>
      <c r="G482" s="23"/>
      <c r="H482" s="24"/>
    </row>
    <row r="483">
      <c r="B483" s="4"/>
      <c r="D483" s="4"/>
      <c r="E483" s="4"/>
      <c r="G483" s="23"/>
      <c r="H483" s="24"/>
    </row>
    <row r="484">
      <c r="B484" s="4"/>
      <c r="D484" s="4"/>
      <c r="E484" s="4"/>
      <c r="G484" s="23"/>
      <c r="H484" s="24"/>
    </row>
    <row r="485">
      <c r="B485" s="4"/>
      <c r="D485" s="4"/>
      <c r="E485" s="4"/>
      <c r="G485" s="23"/>
      <c r="H485" s="24"/>
    </row>
    <row r="486">
      <c r="B486" s="4"/>
      <c r="D486" s="4"/>
      <c r="E486" s="4"/>
      <c r="G486" s="23"/>
      <c r="H486" s="24"/>
    </row>
    <row r="487">
      <c r="B487" s="4"/>
      <c r="D487" s="4"/>
      <c r="E487" s="4"/>
      <c r="G487" s="23"/>
      <c r="H487" s="24"/>
    </row>
    <row r="488">
      <c r="B488" s="4"/>
      <c r="D488" s="4"/>
      <c r="E488" s="4"/>
      <c r="G488" s="23"/>
      <c r="H488" s="24"/>
    </row>
    <row r="489">
      <c r="B489" s="4"/>
      <c r="D489" s="4"/>
      <c r="E489" s="4"/>
      <c r="G489" s="23"/>
      <c r="H489" s="24"/>
    </row>
    <row r="490">
      <c r="B490" s="4"/>
      <c r="D490" s="4"/>
      <c r="E490" s="4"/>
      <c r="G490" s="23"/>
      <c r="H490" s="24"/>
    </row>
    <row r="491">
      <c r="B491" s="4"/>
      <c r="D491" s="4"/>
      <c r="E491" s="4"/>
      <c r="G491" s="23"/>
      <c r="H491" s="24"/>
    </row>
    <row r="492">
      <c r="B492" s="4"/>
      <c r="D492" s="4"/>
      <c r="E492" s="4"/>
      <c r="G492" s="23"/>
      <c r="H492" s="24"/>
    </row>
    <row r="493">
      <c r="B493" s="4"/>
      <c r="D493" s="4"/>
      <c r="E493" s="4"/>
      <c r="G493" s="23"/>
      <c r="H493" s="24"/>
    </row>
    <row r="494">
      <c r="B494" s="4"/>
      <c r="D494" s="4"/>
      <c r="E494" s="4"/>
      <c r="G494" s="23"/>
      <c r="H494" s="24"/>
    </row>
    <row r="495">
      <c r="B495" s="4"/>
      <c r="D495" s="4"/>
      <c r="E495" s="4"/>
      <c r="G495" s="23"/>
      <c r="H495" s="24"/>
    </row>
    <row r="496">
      <c r="B496" s="4"/>
      <c r="D496" s="4"/>
      <c r="E496" s="4"/>
      <c r="G496" s="23"/>
      <c r="H496" s="24"/>
    </row>
    <row r="497">
      <c r="B497" s="4"/>
      <c r="D497" s="4"/>
      <c r="E497" s="4"/>
      <c r="G497" s="23"/>
      <c r="H497" s="24"/>
    </row>
    <row r="498">
      <c r="B498" s="4"/>
      <c r="D498" s="4"/>
      <c r="E498" s="4"/>
      <c r="G498" s="23"/>
      <c r="H498" s="24"/>
    </row>
    <row r="499">
      <c r="B499" s="4"/>
      <c r="D499" s="4"/>
      <c r="E499" s="4"/>
      <c r="G499" s="23"/>
      <c r="H499" s="24"/>
    </row>
    <row r="500">
      <c r="B500" s="4"/>
      <c r="D500" s="4"/>
      <c r="E500" s="4"/>
      <c r="G500" s="23"/>
      <c r="H500" s="24"/>
    </row>
    <row r="501">
      <c r="B501" s="4"/>
      <c r="D501" s="4"/>
      <c r="E501" s="4"/>
      <c r="G501" s="23"/>
      <c r="H501" s="24"/>
    </row>
    <row r="502">
      <c r="B502" s="4"/>
      <c r="D502" s="4"/>
      <c r="E502" s="4"/>
      <c r="G502" s="23"/>
      <c r="H502" s="24"/>
    </row>
    <row r="503">
      <c r="B503" s="4"/>
      <c r="D503" s="4"/>
      <c r="E503" s="4"/>
      <c r="G503" s="23"/>
      <c r="H503" s="24"/>
    </row>
    <row r="504">
      <c r="B504" s="4"/>
      <c r="D504" s="4"/>
      <c r="E504" s="4"/>
      <c r="G504" s="23"/>
      <c r="H504" s="24"/>
    </row>
    <row r="505">
      <c r="B505" s="4"/>
      <c r="D505" s="4"/>
      <c r="E505" s="4"/>
      <c r="G505" s="23"/>
      <c r="H505" s="24"/>
    </row>
    <row r="506">
      <c r="B506" s="4"/>
      <c r="D506" s="4"/>
      <c r="E506" s="4"/>
      <c r="G506" s="23"/>
      <c r="H506" s="24"/>
    </row>
    <row r="507">
      <c r="B507" s="4"/>
      <c r="D507" s="4"/>
      <c r="E507" s="4"/>
      <c r="G507" s="23"/>
      <c r="H507" s="24"/>
    </row>
    <row r="508">
      <c r="B508" s="4"/>
      <c r="D508" s="4"/>
      <c r="E508" s="4"/>
      <c r="G508" s="23"/>
      <c r="H508" s="24"/>
    </row>
    <row r="509">
      <c r="B509" s="4"/>
      <c r="D509" s="4"/>
      <c r="E509" s="4"/>
      <c r="G509" s="23"/>
      <c r="H509" s="24"/>
    </row>
    <row r="510">
      <c r="B510" s="4"/>
      <c r="D510" s="4"/>
      <c r="E510" s="4"/>
      <c r="G510" s="23"/>
      <c r="H510" s="24"/>
    </row>
    <row r="511">
      <c r="B511" s="4"/>
      <c r="D511" s="4"/>
      <c r="E511" s="4"/>
      <c r="G511" s="23"/>
      <c r="H511" s="24"/>
    </row>
    <row r="512">
      <c r="B512" s="4"/>
      <c r="D512" s="4"/>
      <c r="E512" s="4"/>
      <c r="G512" s="23"/>
      <c r="H512" s="24"/>
    </row>
    <row r="513">
      <c r="B513" s="4"/>
      <c r="D513" s="4"/>
      <c r="E513" s="4"/>
      <c r="G513" s="23"/>
      <c r="H513" s="24"/>
    </row>
    <row r="514">
      <c r="B514" s="4"/>
      <c r="D514" s="4"/>
      <c r="E514" s="4"/>
      <c r="G514" s="23"/>
      <c r="H514" s="24"/>
    </row>
    <row r="515">
      <c r="B515" s="4"/>
      <c r="D515" s="4"/>
      <c r="E515" s="4"/>
      <c r="G515" s="23"/>
      <c r="H515" s="24"/>
    </row>
    <row r="516">
      <c r="B516" s="4"/>
      <c r="D516" s="4"/>
      <c r="E516" s="4"/>
      <c r="G516" s="23"/>
      <c r="H516" s="24"/>
    </row>
    <row r="517">
      <c r="B517" s="4"/>
      <c r="D517" s="4"/>
      <c r="E517" s="4"/>
      <c r="G517" s="23"/>
      <c r="H517" s="24"/>
    </row>
    <row r="518">
      <c r="B518" s="4"/>
      <c r="D518" s="4"/>
      <c r="E518" s="4"/>
      <c r="G518" s="23"/>
      <c r="H518" s="24"/>
    </row>
    <row r="519">
      <c r="B519" s="4"/>
      <c r="D519" s="4"/>
      <c r="E519" s="4"/>
      <c r="G519" s="23"/>
      <c r="H519" s="24"/>
    </row>
    <row r="520">
      <c r="B520" s="4"/>
      <c r="D520" s="4"/>
      <c r="E520" s="4"/>
      <c r="G520" s="23"/>
      <c r="H520" s="24"/>
    </row>
    <row r="521">
      <c r="B521" s="4"/>
      <c r="D521" s="4"/>
      <c r="E521" s="4"/>
      <c r="G521" s="23"/>
      <c r="H521" s="24"/>
    </row>
    <row r="522">
      <c r="B522" s="4"/>
      <c r="D522" s="4"/>
      <c r="E522" s="4"/>
      <c r="G522" s="23"/>
      <c r="H522" s="24"/>
    </row>
    <row r="523">
      <c r="B523" s="4"/>
      <c r="D523" s="4"/>
      <c r="E523" s="4"/>
      <c r="G523" s="23"/>
      <c r="H523" s="24"/>
    </row>
    <row r="524">
      <c r="B524" s="4"/>
      <c r="D524" s="4"/>
      <c r="E524" s="4"/>
      <c r="G524" s="23"/>
      <c r="H524" s="24"/>
    </row>
    <row r="525">
      <c r="B525" s="4"/>
      <c r="D525" s="4"/>
      <c r="E525" s="4"/>
      <c r="G525" s="23"/>
      <c r="H525" s="24"/>
    </row>
    <row r="526">
      <c r="B526" s="4"/>
      <c r="D526" s="4"/>
      <c r="E526" s="4"/>
      <c r="G526" s="23"/>
      <c r="H526" s="24"/>
    </row>
    <row r="527">
      <c r="B527" s="4"/>
      <c r="D527" s="4"/>
      <c r="E527" s="4"/>
      <c r="G527" s="23"/>
      <c r="H527" s="24"/>
    </row>
    <row r="528">
      <c r="B528" s="4"/>
      <c r="D528" s="4"/>
      <c r="E528" s="4"/>
      <c r="G528" s="23"/>
      <c r="H528" s="24"/>
    </row>
    <row r="529">
      <c r="B529" s="4"/>
      <c r="D529" s="4"/>
      <c r="E529" s="4"/>
      <c r="G529" s="23"/>
      <c r="H529" s="24"/>
    </row>
    <row r="530">
      <c r="B530" s="4"/>
      <c r="D530" s="4"/>
      <c r="E530" s="4"/>
      <c r="G530" s="23"/>
      <c r="H530" s="24"/>
    </row>
    <row r="531">
      <c r="B531" s="4"/>
      <c r="D531" s="4"/>
      <c r="E531" s="4"/>
      <c r="G531" s="23"/>
      <c r="H531" s="24"/>
    </row>
    <row r="532">
      <c r="B532" s="4"/>
      <c r="D532" s="4"/>
      <c r="E532" s="4"/>
      <c r="G532" s="23"/>
      <c r="H532" s="24"/>
    </row>
    <row r="533">
      <c r="B533" s="4"/>
      <c r="D533" s="4"/>
      <c r="E533" s="4"/>
      <c r="G533" s="23"/>
      <c r="H533" s="24"/>
    </row>
    <row r="534">
      <c r="B534" s="4"/>
      <c r="D534" s="4"/>
      <c r="E534" s="4"/>
      <c r="G534" s="23"/>
      <c r="H534" s="24"/>
    </row>
    <row r="535">
      <c r="B535" s="4"/>
      <c r="D535" s="4"/>
      <c r="E535" s="4"/>
      <c r="G535" s="23"/>
      <c r="H535" s="24"/>
    </row>
    <row r="536">
      <c r="B536" s="4"/>
      <c r="D536" s="4"/>
      <c r="E536" s="4"/>
      <c r="G536" s="23"/>
      <c r="H536" s="24"/>
    </row>
    <row r="537">
      <c r="B537" s="4"/>
      <c r="D537" s="4"/>
      <c r="E537" s="4"/>
      <c r="G537" s="23"/>
      <c r="H537" s="24"/>
    </row>
    <row r="538">
      <c r="B538" s="4"/>
      <c r="D538" s="4"/>
      <c r="E538" s="4"/>
      <c r="G538" s="23"/>
      <c r="H538" s="24"/>
    </row>
    <row r="539">
      <c r="B539" s="4"/>
      <c r="D539" s="4"/>
      <c r="E539" s="4"/>
      <c r="G539" s="23"/>
      <c r="H539" s="24"/>
    </row>
    <row r="540">
      <c r="B540" s="4"/>
      <c r="D540" s="4"/>
      <c r="E540" s="4"/>
      <c r="G540" s="23"/>
      <c r="H540" s="24"/>
    </row>
    <row r="541">
      <c r="B541" s="4"/>
      <c r="D541" s="4"/>
      <c r="E541" s="4"/>
      <c r="G541" s="23"/>
      <c r="H541" s="24"/>
    </row>
    <row r="542">
      <c r="B542" s="4"/>
      <c r="D542" s="4"/>
      <c r="E542" s="4"/>
      <c r="G542" s="23"/>
      <c r="H542" s="24"/>
    </row>
    <row r="543">
      <c r="B543" s="4"/>
      <c r="D543" s="4"/>
      <c r="E543" s="4"/>
      <c r="G543" s="23"/>
      <c r="H543" s="24"/>
    </row>
    <row r="544">
      <c r="B544" s="4"/>
      <c r="D544" s="4"/>
      <c r="E544" s="4"/>
      <c r="G544" s="23"/>
      <c r="H544" s="24"/>
    </row>
    <row r="545">
      <c r="B545" s="4"/>
      <c r="D545" s="4"/>
      <c r="E545" s="4"/>
      <c r="G545" s="23"/>
      <c r="H545" s="24"/>
    </row>
    <row r="546">
      <c r="B546" s="4"/>
      <c r="D546" s="4"/>
      <c r="E546" s="4"/>
      <c r="G546" s="23"/>
      <c r="H546" s="24"/>
    </row>
    <row r="547">
      <c r="B547" s="4"/>
      <c r="D547" s="4"/>
      <c r="E547" s="4"/>
      <c r="G547" s="23"/>
      <c r="H547" s="24"/>
    </row>
    <row r="548">
      <c r="B548" s="4"/>
      <c r="D548" s="4"/>
      <c r="E548" s="4"/>
      <c r="G548" s="23"/>
      <c r="H548" s="24"/>
    </row>
    <row r="549">
      <c r="B549" s="4"/>
      <c r="D549" s="4"/>
      <c r="E549" s="4"/>
      <c r="G549" s="23"/>
      <c r="H549" s="24"/>
    </row>
    <row r="550">
      <c r="B550" s="4"/>
      <c r="D550" s="4"/>
      <c r="E550" s="4"/>
      <c r="G550" s="23"/>
      <c r="H550" s="24"/>
    </row>
    <row r="551">
      <c r="B551" s="4"/>
      <c r="D551" s="4"/>
      <c r="E551" s="4"/>
      <c r="G551" s="23"/>
      <c r="H551" s="24"/>
    </row>
    <row r="552">
      <c r="B552" s="4"/>
      <c r="D552" s="4"/>
      <c r="E552" s="4"/>
      <c r="G552" s="23"/>
      <c r="H552" s="24"/>
    </row>
    <row r="553">
      <c r="B553" s="4"/>
      <c r="D553" s="4"/>
      <c r="E553" s="4"/>
      <c r="G553" s="23"/>
      <c r="H553" s="24"/>
    </row>
    <row r="554">
      <c r="B554" s="4"/>
      <c r="D554" s="4"/>
      <c r="E554" s="4"/>
      <c r="G554" s="23"/>
      <c r="H554" s="24"/>
    </row>
    <row r="555">
      <c r="B555" s="4"/>
      <c r="D555" s="4"/>
      <c r="E555" s="4"/>
      <c r="G555" s="23"/>
      <c r="H555" s="24"/>
    </row>
    <row r="556">
      <c r="B556" s="4"/>
      <c r="D556" s="4"/>
      <c r="E556" s="4"/>
      <c r="G556" s="23"/>
      <c r="H556" s="24"/>
    </row>
    <row r="557">
      <c r="B557" s="4"/>
      <c r="D557" s="4"/>
      <c r="E557" s="4"/>
      <c r="G557" s="23"/>
      <c r="H557" s="24"/>
    </row>
    <row r="558">
      <c r="B558" s="4"/>
      <c r="D558" s="4"/>
      <c r="E558" s="4"/>
      <c r="G558" s="23"/>
      <c r="H558" s="24"/>
    </row>
    <row r="559">
      <c r="B559" s="4"/>
      <c r="D559" s="4"/>
      <c r="E559" s="4"/>
      <c r="G559" s="23"/>
      <c r="H559" s="24"/>
    </row>
    <row r="560">
      <c r="B560" s="4"/>
      <c r="D560" s="4"/>
      <c r="E560" s="4"/>
      <c r="G560" s="23"/>
      <c r="H560" s="24"/>
    </row>
    <row r="561">
      <c r="B561" s="4"/>
      <c r="D561" s="4"/>
      <c r="E561" s="4"/>
      <c r="G561" s="23"/>
      <c r="H561" s="24"/>
    </row>
    <row r="562">
      <c r="B562" s="4"/>
      <c r="D562" s="4"/>
      <c r="E562" s="4"/>
      <c r="G562" s="23"/>
      <c r="H562" s="24"/>
    </row>
    <row r="563">
      <c r="B563" s="4"/>
      <c r="D563" s="4"/>
      <c r="E563" s="4"/>
      <c r="G563" s="23"/>
      <c r="H563" s="24"/>
    </row>
    <row r="564">
      <c r="B564" s="4"/>
      <c r="D564" s="4"/>
      <c r="E564" s="4"/>
      <c r="G564" s="23"/>
      <c r="H564" s="24"/>
    </row>
    <row r="565">
      <c r="B565" s="4"/>
      <c r="D565" s="4"/>
      <c r="E565" s="4"/>
      <c r="G565" s="23"/>
      <c r="H565" s="24"/>
    </row>
    <row r="566">
      <c r="B566" s="4"/>
      <c r="D566" s="4"/>
      <c r="E566" s="4"/>
      <c r="G566" s="23"/>
      <c r="H566" s="24"/>
    </row>
    <row r="567">
      <c r="B567" s="4"/>
      <c r="D567" s="4"/>
      <c r="E567" s="4"/>
      <c r="G567" s="23"/>
      <c r="H567" s="24"/>
    </row>
    <row r="568">
      <c r="B568" s="4"/>
      <c r="D568" s="4"/>
      <c r="E568" s="4"/>
      <c r="G568" s="23"/>
      <c r="H568" s="24"/>
    </row>
    <row r="569">
      <c r="B569" s="4"/>
      <c r="D569" s="4"/>
      <c r="E569" s="4"/>
      <c r="G569" s="23"/>
      <c r="H569" s="24"/>
    </row>
    <row r="570">
      <c r="B570" s="4"/>
      <c r="D570" s="4"/>
      <c r="E570" s="4"/>
      <c r="G570" s="23"/>
      <c r="H570" s="24"/>
    </row>
    <row r="571">
      <c r="B571" s="4"/>
      <c r="D571" s="4"/>
      <c r="E571" s="4"/>
      <c r="G571" s="23"/>
      <c r="H571" s="24"/>
    </row>
    <row r="572">
      <c r="B572" s="4"/>
      <c r="D572" s="4"/>
      <c r="E572" s="4"/>
      <c r="G572" s="23"/>
      <c r="H572" s="24"/>
    </row>
    <row r="573">
      <c r="B573" s="4"/>
      <c r="D573" s="4"/>
      <c r="E573" s="4"/>
      <c r="G573" s="23"/>
      <c r="H573" s="24"/>
    </row>
    <row r="574">
      <c r="B574" s="4"/>
      <c r="D574" s="4"/>
      <c r="E574" s="4"/>
      <c r="G574" s="23"/>
      <c r="H574" s="24"/>
    </row>
    <row r="575">
      <c r="B575" s="4"/>
      <c r="D575" s="4"/>
      <c r="E575" s="4"/>
      <c r="G575" s="23"/>
      <c r="H575" s="24"/>
    </row>
    <row r="576">
      <c r="B576" s="4"/>
      <c r="D576" s="4"/>
      <c r="E576" s="4"/>
      <c r="G576" s="23"/>
      <c r="H576" s="24"/>
    </row>
    <row r="577">
      <c r="B577" s="4"/>
      <c r="D577" s="4"/>
      <c r="E577" s="4"/>
      <c r="G577" s="23"/>
      <c r="H577" s="24"/>
    </row>
    <row r="578">
      <c r="B578" s="4"/>
      <c r="D578" s="4"/>
      <c r="E578" s="4"/>
      <c r="G578" s="23"/>
      <c r="H578" s="24"/>
    </row>
    <row r="579">
      <c r="B579" s="4"/>
      <c r="D579" s="4"/>
      <c r="E579" s="4"/>
      <c r="G579" s="23"/>
      <c r="H579" s="24"/>
    </row>
    <row r="580">
      <c r="B580" s="4"/>
      <c r="D580" s="4"/>
      <c r="E580" s="4"/>
      <c r="G580" s="23"/>
      <c r="H580" s="24"/>
    </row>
    <row r="581">
      <c r="B581" s="4"/>
      <c r="D581" s="4"/>
      <c r="E581" s="4"/>
      <c r="G581" s="23"/>
      <c r="H581" s="24"/>
    </row>
    <row r="582">
      <c r="B582" s="4"/>
      <c r="D582" s="4"/>
      <c r="E582" s="4"/>
      <c r="G582" s="23"/>
      <c r="H582" s="24"/>
    </row>
    <row r="583">
      <c r="B583" s="4"/>
      <c r="D583" s="4"/>
      <c r="E583" s="4"/>
      <c r="G583" s="23"/>
      <c r="H583" s="24"/>
    </row>
    <row r="584">
      <c r="B584" s="4"/>
      <c r="D584" s="4"/>
      <c r="E584" s="4"/>
      <c r="G584" s="23"/>
      <c r="H584" s="24"/>
    </row>
    <row r="585">
      <c r="B585" s="4"/>
      <c r="D585" s="4"/>
      <c r="E585" s="4"/>
      <c r="G585" s="23"/>
      <c r="H585" s="24"/>
    </row>
    <row r="586">
      <c r="B586" s="4"/>
      <c r="D586" s="4"/>
      <c r="E586" s="4"/>
      <c r="G586" s="23"/>
      <c r="H586" s="24"/>
    </row>
    <row r="587">
      <c r="B587" s="4"/>
      <c r="D587" s="4"/>
      <c r="E587" s="4"/>
      <c r="G587" s="23"/>
      <c r="H587" s="24"/>
    </row>
    <row r="588">
      <c r="B588" s="4"/>
      <c r="D588" s="4"/>
      <c r="E588" s="4"/>
      <c r="G588" s="23"/>
      <c r="H588" s="24"/>
    </row>
    <row r="589">
      <c r="B589" s="4"/>
      <c r="D589" s="4"/>
      <c r="E589" s="4"/>
      <c r="G589" s="23"/>
      <c r="H589" s="24"/>
    </row>
    <row r="590">
      <c r="B590" s="4"/>
      <c r="D590" s="4"/>
      <c r="E590" s="4"/>
      <c r="G590" s="23"/>
      <c r="H590" s="24"/>
    </row>
    <row r="591">
      <c r="B591" s="4"/>
      <c r="D591" s="4"/>
      <c r="E591" s="4"/>
      <c r="G591" s="23"/>
      <c r="H591" s="24"/>
    </row>
    <row r="592">
      <c r="B592" s="4"/>
      <c r="D592" s="4"/>
      <c r="E592" s="4"/>
      <c r="G592" s="23"/>
      <c r="H592" s="24"/>
    </row>
    <row r="593">
      <c r="B593" s="4"/>
      <c r="D593" s="4"/>
      <c r="E593" s="4"/>
      <c r="G593" s="23"/>
      <c r="H593" s="24"/>
    </row>
    <row r="594">
      <c r="B594" s="4"/>
      <c r="D594" s="4"/>
      <c r="E594" s="4"/>
      <c r="G594" s="23"/>
      <c r="H594" s="24"/>
    </row>
    <row r="595">
      <c r="B595" s="4"/>
      <c r="D595" s="4"/>
      <c r="E595" s="4"/>
      <c r="G595" s="23"/>
      <c r="H595" s="24"/>
    </row>
    <row r="596">
      <c r="B596" s="4"/>
      <c r="D596" s="4"/>
      <c r="E596" s="4"/>
      <c r="G596" s="23"/>
      <c r="H596" s="24"/>
    </row>
    <row r="597">
      <c r="B597" s="4"/>
      <c r="D597" s="4"/>
      <c r="E597" s="4"/>
      <c r="G597" s="23"/>
      <c r="H597" s="24"/>
    </row>
    <row r="598">
      <c r="B598" s="4"/>
      <c r="D598" s="4"/>
      <c r="E598" s="4"/>
      <c r="G598" s="23"/>
      <c r="H598" s="24"/>
    </row>
    <row r="599">
      <c r="B599" s="4"/>
      <c r="D599" s="4"/>
      <c r="E599" s="4"/>
      <c r="G599" s="23"/>
      <c r="H599" s="24"/>
    </row>
    <row r="600">
      <c r="B600" s="4"/>
      <c r="D600" s="4"/>
      <c r="E600" s="4"/>
      <c r="G600" s="23"/>
      <c r="H600" s="24"/>
    </row>
    <row r="601">
      <c r="B601" s="4"/>
      <c r="D601" s="4"/>
      <c r="E601" s="4"/>
      <c r="G601" s="23"/>
      <c r="H601" s="24"/>
    </row>
    <row r="602">
      <c r="B602" s="4"/>
      <c r="D602" s="4"/>
      <c r="E602" s="4"/>
      <c r="G602" s="23"/>
      <c r="H602" s="24"/>
    </row>
    <row r="603">
      <c r="B603" s="4"/>
      <c r="D603" s="4"/>
      <c r="E603" s="4"/>
      <c r="G603" s="23"/>
      <c r="H603" s="24"/>
    </row>
    <row r="604">
      <c r="B604" s="4"/>
      <c r="D604" s="4"/>
      <c r="E604" s="4"/>
      <c r="G604" s="23"/>
      <c r="H604" s="24"/>
    </row>
    <row r="605">
      <c r="B605" s="4"/>
      <c r="D605" s="4"/>
      <c r="E605" s="4"/>
      <c r="G605" s="23"/>
      <c r="H605" s="24"/>
    </row>
    <row r="606">
      <c r="B606" s="4"/>
      <c r="D606" s="4"/>
      <c r="E606" s="4"/>
      <c r="G606" s="23"/>
      <c r="H606" s="24"/>
    </row>
    <row r="607">
      <c r="B607" s="4"/>
      <c r="D607" s="4"/>
      <c r="E607" s="4"/>
      <c r="G607" s="23"/>
      <c r="H607" s="24"/>
    </row>
    <row r="608">
      <c r="B608" s="4"/>
      <c r="D608" s="4"/>
      <c r="E608" s="4"/>
      <c r="G608" s="23"/>
      <c r="H608" s="24"/>
    </row>
    <row r="609">
      <c r="B609" s="4"/>
      <c r="D609" s="4"/>
      <c r="E609" s="4"/>
      <c r="G609" s="23"/>
      <c r="H609" s="24"/>
    </row>
    <row r="610">
      <c r="B610" s="4"/>
      <c r="D610" s="4"/>
      <c r="E610" s="4"/>
      <c r="G610" s="23"/>
      <c r="H610" s="24"/>
    </row>
    <row r="611">
      <c r="B611" s="4"/>
      <c r="D611" s="4"/>
      <c r="E611" s="4"/>
      <c r="G611" s="23"/>
      <c r="H611" s="24"/>
    </row>
    <row r="612">
      <c r="B612" s="4"/>
      <c r="D612" s="4"/>
      <c r="E612" s="4"/>
      <c r="G612" s="23"/>
      <c r="H612" s="24"/>
    </row>
    <row r="613">
      <c r="B613" s="4"/>
      <c r="D613" s="4"/>
      <c r="E613" s="4"/>
      <c r="G613" s="23"/>
      <c r="H613" s="24"/>
    </row>
    <row r="614">
      <c r="B614" s="4"/>
      <c r="D614" s="4"/>
      <c r="E614" s="4"/>
      <c r="G614" s="23"/>
      <c r="H614" s="24"/>
    </row>
    <row r="615">
      <c r="B615" s="4"/>
      <c r="D615" s="4"/>
      <c r="E615" s="4"/>
      <c r="G615" s="23"/>
      <c r="H615" s="24"/>
    </row>
    <row r="616">
      <c r="B616" s="4"/>
      <c r="D616" s="4"/>
      <c r="E616" s="4"/>
      <c r="G616" s="23"/>
      <c r="H616" s="24"/>
    </row>
    <row r="617">
      <c r="B617" s="4"/>
      <c r="D617" s="4"/>
      <c r="E617" s="4"/>
      <c r="G617" s="23"/>
      <c r="H617" s="24"/>
    </row>
    <row r="618">
      <c r="B618" s="4"/>
      <c r="D618" s="4"/>
      <c r="E618" s="4"/>
      <c r="G618" s="23"/>
      <c r="H618" s="24"/>
    </row>
    <row r="619">
      <c r="B619" s="4"/>
      <c r="D619" s="4"/>
      <c r="E619" s="4"/>
      <c r="G619" s="23"/>
      <c r="H619" s="24"/>
    </row>
    <row r="620">
      <c r="B620" s="4"/>
      <c r="D620" s="4"/>
      <c r="E620" s="4"/>
      <c r="G620" s="23"/>
      <c r="H620" s="24"/>
    </row>
    <row r="621">
      <c r="B621" s="4"/>
      <c r="D621" s="4"/>
      <c r="E621" s="4"/>
      <c r="G621" s="23"/>
      <c r="H621" s="24"/>
    </row>
    <row r="622">
      <c r="B622" s="4"/>
      <c r="D622" s="4"/>
      <c r="E622" s="4"/>
      <c r="G622" s="23"/>
      <c r="H622" s="24"/>
    </row>
    <row r="623">
      <c r="B623" s="4"/>
      <c r="D623" s="4"/>
      <c r="E623" s="4"/>
      <c r="G623" s="23"/>
      <c r="H623" s="24"/>
    </row>
    <row r="624">
      <c r="B624" s="4"/>
      <c r="D624" s="4"/>
      <c r="E624" s="4"/>
      <c r="G624" s="23"/>
      <c r="H624" s="24"/>
    </row>
    <row r="625">
      <c r="B625" s="4"/>
      <c r="D625" s="4"/>
      <c r="E625" s="4"/>
      <c r="G625" s="23"/>
      <c r="H625" s="24"/>
    </row>
    <row r="626">
      <c r="B626" s="4"/>
      <c r="D626" s="4"/>
      <c r="E626" s="4"/>
      <c r="G626" s="23"/>
      <c r="H626" s="24"/>
    </row>
    <row r="627">
      <c r="B627" s="4"/>
      <c r="D627" s="4"/>
      <c r="E627" s="4"/>
      <c r="G627" s="23"/>
      <c r="H627" s="24"/>
    </row>
    <row r="628">
      <c r="B628" s="4"/>
      <c r="D628" s="4"/>
      <c r="E628" s="4"/>
      <c r="G628" s="23"/>
      <c r="H628" s="24"/>
    </row>
    <row r="629">
      <c r="B629" s="4"/>
      <c r="D629" s="4"/>
      <c r="E629" s="4"/>
      <c r="G629" s="23"/>
      <c r="H629" s="24"/>
    </row>
    <row r="630">
      <c r="B630" s="4"/>
      <c r="D630" s="4"/>
      <c r="E630" s="4"/>
      <c r="G630" s="23"/>
      <c r="H630" s="24"/>
    </row>
    <row r="631">
      <c r="B631" s="4"/>
      <c r="D631" s="4"/>
      <c r="E631" s="4"/>
      <c r="G631" s="23"/>
      <c r="H631" s="24"/>
    </row>
    <row r="632">
      <c r="B632" s="4"/>
      <c r="D632" s="4"/>
      <c r="E632" s="4"/>
      <c r="G632" s="23"/>
      <c r="H632" s="24"/>
    </row>
    <row r="633">
      <c r="B633" s="4"/>
      <c r="D633" s="4"/>
      <c r="E633" s="4"/>
      <c r="G633" s="23"/>
      <c r="H633" s="24"/>
    </row>
    <row r="634">
      <c r="B634" s="4"/>
      <c r="D634" s="4"/>
      <c r="E634" s="4"/>
      <c r="G634" s="23"/>
      <c r="H634" s="24"/>
    </row>
    <row r="635">
      <c r="B635" s="4"/>
      <c r="D635" s="4"/>
      <c r="E635" s="4"/>
      <c r="G635" s="23"/>
      <c r="H635" s="24"/>
    </row>
    <row r="636">
      <c r="B636" s="4"/>
      <c r="D636" s="4"/>
      <c r="E636" s="4"/>
      <c r="G636" s="23"/>
      <c r="H636" s="24"/>
    </row>
    <row r="637">
      <c r="B637" s="4"/>
      <c r="D637" s="4"/>
      <c r="E637" s="4"/>
      <c r="G637" s="23"/>
      <c r="H637" s="24"/>
    </row>
    <row r="638">
      <c r="B638" s="4"/>
      <c r="D638" s="4"/>
      <c r="E638" s="4"/>
      <c r="G638" s="23"/>
      <c r="H638" s="24"/>
    </row>
    <row r="639">
      <c r="B639" s="4"/>
      <c r="D639" s="4"/>
      <c r="E639" s="4"/>
      <c r="G639" s="23"/>
      <c r="H639" s="24"/>
    </row>
    <row r="640">
      <c r="B640" s="4"/>
      <c r="D640" s="4"/>
      <c r="E640" s="4"/>
      <c r="G640" s="23"/>
      <c r="H640" s="24"/>
    </row>
    <row r="641">
      <c r="B641" s="4"/>
      <c r="D641" s="4"/>
      <c r="E641" s="4"/>
      <c r="G641" s="23"/>
      <c r="H641" s="24"/>
    </row>
    <row r="642">
      <c r="B642" s="4"/>
      <c r="D642" s="4"/>
      <c r="E642" s="4"/>
      <c r="G642" s="23"/>
      <c r="H642" s="24"/>
    </row>
    <row r="643">
      <c r="B643" s="4"/>
      <c r="D643" s="4"/>
      <c r="E643" s="4"/>
      <c r="G643" s="23"/>
      <c r="H643" s="24"/>
    </row>
    <row r="644">
      <c r="B644" s="4"/>
      <c r="D644" s="4"/>
      <c r="E644" s="4"/>
      <c r="G644" s="23"/>
      <c r="H644" s="24"/>
    </row>
    <row r="645">
      <c r="B645" s="4"/>
      <c r="D645" s="4"/>
      <c r="E645" s="4"/>
      <c r="G645" s="23"/>
      <c r="H645" s="24"/>
    </row>
    <row r="646">
      <c r="B646" s="4"/>
      <c r="D646" s="4"/>
      <c r="E646" s="4"/>
      <c r="G646" s="23"/>
      <c r="H646" s="24"/>
    </row>
    <row r="647">
      <c r="B647" s="4"/>
      <c r="D647" s="4"/>
      <c r="E647" s="4"/>
      <c r="G647" s="23"/>
      <c r="H647" s="24"/>
    </row>
    <row r="648">
      <c r="B648" s="4"/>
      <c r="D648" s="4"/>
      <c r="E648" s="4"/>
      <c r="G648" s="23"/>
      <c r="H648" s="24"/>
    </row>
    <row r="649">
      <c r="B649" s="4"/>
      <c r="D649" s="4"/>
      <c r="E649" s="4"/>
      <c r="G649" s="23"/>
      <c r="H649" s="24"/>
    </row>
    <row r="650">
      <c r="B650" s="4"/>
      <c r="D650" s="4"/>
      <c r="E650" s="4"/>
      <c r="G650" s="23"/>
      <c r="H650" s="24"/>
    </row>
    <row r="651">
      <c r="B651" s="4"/>
      <c r="D651" s="4"/>
      <c r="E651" s="4"/>
      <c r="G651" s="23"/>
      <c r="H651" s="24"/>
    </row>
    <row r="652">
      <c r="B652" s="4"/>
      <c r="D652" s="4"/>
      <c r="E652" s="4"/>
      <c r="G652" s="23"/>
      <c r="H652" s="24"/>
    </row>
    <row r="653">
      <c r="B653" s="4"/>
      <c r="D653" s="4"/>
      <c r="E653" s="4"/>
      <c r="G653" s="23"/>
      <c r="H653" s="24"/>
    </row>
    <row r="654">
      <c r="B654" s="4"/>
      <c r="D654" s="4"/>
      <c r="E654" s="4"/>
      <c r="G654" s="23"/>
      <c r="H654" s="24"/>
    </row>
    <row r="655">
      <c r="B655" s="4"/>
      <c r="D655" s="4"/>
      <c r="E655" s="4"/>
      <c r="G655" s="23"/>
      <c r="H655" s="24"/>
    </row>
    <row r="656">
      <c r="B656" s="4"/>
      <c r="D656" s="4"/>
      <c r="E656" s="4"/>
      <c r="G656" s="23"/>
      <c r="H656" s="24"/>
    </row>
    <row r="657">
      <c r="B657" s="4"/>
      <c r="D657" s="4"/>
      <c r="E657" s="4"/>
      <c r="G657" s="23"/>
      <c r="H657" s="24"/>
    </row>
    <row r="658">
      <c r="B658" s="4"/>
      <c r="D658" s="4"/>
      <c r="E658" s="4"/>
      <c r="G658" s="23"/>
      <c r="H658" s="24"/>
    </row>
    <row r="659">
      <c r="B659" s="4"/>
      <c r="D659" s="4"/>
      <c r="E659" s="4"/>
      <c r="G659" s="23"/>
      <c r="H659" s="24"/>
    </row>
    <row r="660">
      <c r="B660" s="4"/>
      <c r="D660" s="4"/>
      <c r="E660" s="4"/>
      <c r="G660" s="23"/>
      <c r="H660" s="24"/>
    </row>
    <row r="661">
      <c r="B661" s="4"/>
      <c r="D661" s="4"/>
      <c r="E661" s="4"/>
      <c r="G661" s="23"/>
      <c r="H661" s="24"/>
    </row>
    <row r="662">
      <c r="B662" s="4"/>
      <c r="D662" s="4"/>
      <c r="E662" s="4"/>
      <c r="G662" s="23"/>
      <c r="H662" s="24"/>
    </row>
    <row r="663">
      <c r="B663" s="4"/>
      <c r="D663" s="4"/>
      <c r="E663" s="4"/>
      <c r="G663" s="23"/>
      <c r="H663" s="24"/>
    </row>
    <row r="664">
      <c r="B664" s="4"/>
      <c r="D664" s="4"/>
      <c r="E664" s="4"/>
      <c r="G664" s="23"/>
      <c r="H664" s="24"/>
    </row>
    <row r="665">
      <c r="B665" s="4"/>
      <c r="D665" s="4"/>
      <c r="E665" s="4"/>
      <c r="G665" s="23"/>
      <c r="H665" s="24"/>
    </row>
    <row r="666">
      <c r="B666" s="4"/>
      <c r="D666" s="4"/>
      <c r="E666" s="4"/>
      <c r="G666" s="23"/>
      <c r="H666" s="24"/>
    </row>
    <row r="667">
      <c r="B667" s="4"/>
      <c r="D667" s="4"/>
      <c r="E667" s="4"/>
      <c r="G667" s="23"/>
      <c r="H667" s="24"/>
    </row>
    <row r="668">
      <c r="B668" s="4"/>
      <c r="D668" s="4"/>
      <c r="E668" s="4"/>
      <c r="G668" s="23"/>
      <c r="H668" s="24"/>
    </row>
    <row r="669">
      <c r="B669" s="4"/>
      <c r="D669" s="4"/>
      <c r="E669" s="4"/>
      <c r="G669" s="23"/>
      <c r="H669" s="24"/>
    </row>
    <row r="670">
      <c r="B670" s="4"/>
      <c r="D670" s="4"/>
      <c r="E670" s="4"/>
      <c r="G670" s="23"/>
      <c r="H670" s="24"/>
    </row>
    <row r="671">
      <c r="B671" s="4"/>
      <c r="D671" s="4"/>
      <c r="E671" s="4"/>
      <c r="G671" s="23"/>
      <c r="H671" s="24"/>
    </row>
    <row r="672">
      <c r="B672" s="4"/>
      <c r="D672" s="4"/>
      <c r="E672" s="4"/>
      <c r="G672" s="23"/>
      <c r="H672" s="24"/>
    </row>
    <row r="673">
      <c r="B673" s="4"/>
      <c r="D673" s="4"/>
      <c r="E673" s="4"/>
      <c r="G673" s="23"/>
      <c r="H673" s="24"/>
    </row>
    <row r="674">
      <c r="B674" s="4"/>
      <c r="D674" s="4"/>
      <c r="E674" s="4"/>
      <c r="G674" s="23"/>
      <c r="H674" s="24"/>
    </row>
    <row r="675">
      <c r="B675" s="4"/>
      <c r="D675" s="4"/>
      <c r="E675" s="4"/>
      <c r="G675" s="23"/>
      <c r="H675" s="24"/>
    </row>
    <row r="676">
      <c r="B676" s="4"/>
      <c r="D676" s="4"/>
      <c r="E676" s="4"/>
      <c r="G676" s="23"/>
      <c r="H676" s="24"/>
    </row>
    <row r="677">
      <c r="B677" s="4"/>
      <c r="D677" s="4"/>
      <c r="E677" s="4"/>
      <c r="G677" s="23"/>
      <c r="H677" s="24"/>
    </row>
    <row r="678">
      <c r="B678" s="4"/>
      <c r="D678" s="4"/>
      <c r="E678" s="4"/>
      <c r="G678" s="23"/>
      <c r="H678" s="24"/>
    </row>
    <row r="679">
      <c r="B679" s="4"/>
      <c r="D679" s="4"/>
      <c r="E679" s="4"/>
      <c r="G679" s="23"/>
      <c r="H679" s="24"/>
    </row>
    <row r="680">
      <c r="B680" s="4"/>
      <c r="D680" s="4"/>
      <c r="E680" s="4"/>
      <c r="G680" s="23"/>
      <c r="H680" s="24"/>
    </row>
    <row r="681">
      <c r="B681" s="4"/>
      <c r="D681" s="4"/>
      <c r="E681" s="4"/>
      <c r="G681" s="23"/>
      <c r="H681" s="24"/>
    </row>
    <row r="682">
      <c r="B682" s="4"/>
      <c r="D682" s="4"/>
      <c r="E682" s="4"/>
      <c r="G682" s="23"/>
      <c r="H682" s="24"/>
    </row>
    <row r="683">
      <c r="B683" s="4"/>
      <c r="D683" s="4"/>
      <c r="E683" s="4"/>
      <c r="G683" s="23"/>
      <c r="H683" s="24"/>
    </row>
    <row r="684">
      <c r="B684" s="4"/>
      <c r="D684" s="4"/>
      <c r="E684" s="4"/>
      <c r="G684" s="23"/>
      <c r="H684" s="24"/>
    </row>
    <row r="685">
      <c r="B685" s="4"/>
      <c r="D685" s="4"/>
      <c r="E685" s="4"/>
      <c r="G685" s="23"/>
      <c r="H685" s="24"/>
    </row>
    <row r="686">
      <c r="B686" s="4"/>
      <c r="D686" s="4"/>
      <c r="E686" s="4"/>
      <c r="G686" s="23"/>
      <c r="H686" s="24"/>
    </row>
    <row r="687">
      <c r="B687" s="4"/>
      <c r="D687" s="4"/>
      <c r="E687" s="4"/>
      <c r="G687" s="23"/>
      <c r="H687" s="24"/>
    </row>
    <row r="688">
      <c r="B688" s="4"/>
      <c r="D688" s="4"/>
      <c r="E688" s="4"/>
      <c r="G688" s="23"/>
      <c r="H688" s="24"/>
    </row>
    <row r="689">
      <c r="B689" s="4"/>
      <c r="D689" s="4"/>
      <c r="E689" s="4"/>
      <c r="G689" s="23"/>
      <c r="H689" s="24"/>
    </row>
    <row r="690">
      <c r="B690" s="4"/>
      <c r="D690" s="4"/>
      <c r="E690" s="4"/>
      <c r="G690" s="23"/>
      <c r="H690" s="24"/>
    </row>
    <row r="691">
      <c r="B691" s="4"/>
      <c r="D691" s="4"/>
      <c r="E691" s="4"/>
      <c r="G691" s="23"/>
      <c r="H691" s="24"/>
    </row>
    <row r="692">
      <c r="B692" s="4"/>
      <c r="D692" s="4"/>
      <c r="E692" s="4"/>
      <c r="G692" s="23"/>
      <c r="H692" s="24"/>
    </row>
    <row r="693">
      <c r="B693" s="4"/>
      <c r="D693" s="4"/>
      <c r="E693" s="4"/>
      <c r="G693" s="23"/>
      <c r="H693" s="24"/>
    </row>
    <row r="694">
      <c r="B694" s="4"/>
      <c r="D694" s="4"/>
      <c r="E694" s="4"/>
      <c r="G694" s="23"/>
      <c r="H694" s="24"/>
    </row>
    <row r="695">
      <c r="B695" s="4"/>
      <c r="D695" s="4"/>
      <c r="E695" s="4"/>
      <c r="G695" s="23"/>
      <c r="H695" s="24"/>
    </row>
    <row r="696">
      <c r="B696" s="4"/>
      <c r="D696" s="4"/>
      <c r="E696" s="4"/>
      <c r="G696" s="23"/>
      <c r="H696" s="24"/>
    </row>
    <row r="697">
      <c r="B697" s="4"/>
      <c r="D697" s="4"/>
      <c r="E697" s="4"/>
      <c r="G697" s="23"/>
      <c r="H697" s="24"/>
    </row>
    <row r="698">
      <c r="B698" s="4"/>
      <c r="D698" s="4"/>
      <c r="E698" s="4"/>
      <c r="G698" s="23"/>
      <c r="H698" s="24"/>
    </row>
    <row r="699">
      <c r="B699" s="4"/>
      <c r="D699" s="4"/>
      <c r="E699" s="4"/>
      <c r="G699" s="23"/>
      <c r="H699" s="24"/>
    </row>
    <row r="700">
      <c r="B700" s="4"/>
      <c r="D700" s="4"/>
      <c r="E700" s="4"/>
      <c r="G700" s="23"/>
      <c r="H700" s="24"/>
    </row>
    <row r="701">
      <c r="B701" s="4"/>
      <c r="D701" s="4"/>
      <c r="E701" s="4"/>
      <c r="G701" s="23"/>
      <c r="H701" s="24"/>
    </row>
    <row r="702">
      <c r="B702" s="4"/>
      <c r="D702" s="4"/>
      <c r="E702" s="4"/>
      <c r="G702" s="23"/>
      <c r="H702" s="24"/>
    </row>
    <row r="703">
      <c r="B703" s="4"/>
      <c r="D703" s="4"/>
      <c r="E703" s="4"/>
      <c r="G703" s="23"/>
      <c r="H703" s="24"/>
    </row>
    <row r="704">
      <c r="B704" s="4"/>
      <c r="D704" s="4"/>
      <c r="E704" s="4"/>
      <c r="G704" s="23"/>
      <c r="H704" s="24"/>
    </row>
    <row r="705">
      <c r="B705" s="4"/>
      <c r="D705" s="4"/>
      <c r="E705" s="4"/>
      <c r="G705" s="23"/>
      <c r="H705" s="24"/>
    </row>
    <row r="706">
      <c r="B706" s="4"/>
      <c r="D706" s="4"/>
      <c r="E706" s="4"/>
      <c r="G706" s="23"/>
      <c r="H706" s="24"/>
    </row>
    <row r="707">
      <c r="B707" s="4"/>
      <c r="D707" s="4"/>
      <c r="E707" s="4"/>
      <c r="G707" s="23"/>
      <c r="H707" s="24"/>
    </row>
    <row r="708">
      <c r="B708" s="4"/>
      <c r="D708" s="4"/>
      <c r="E708" s="4"/>
      <c r="G708" s="23"/>
      <c r="H708" s="24"/>
    </row>
    <row r="709">
      <c r="B709" s="4"/>
      <c r="D709" s="4"/>
      <c r="E709" s="4"/>
      <c r="G709" s="23"/>
      <c r="H709" s="24"/>
    </row>
    <row r="710">
      <c r="B710" s="4"/>
      <c r="D710" s="4"/>
      <c r="E710" s="4"/>
      <c r="G710" s="23"/>
      <c r="H710" s="24"/>
    </row>
    <row r="711">
      <c r="B711" s="4"/>
      <c r="D711" s="4"/>
      <c r="E711" s="4"/>
      <c r="G711" s="23"/>
      <c r="H711" s="24"/>
    </row>
    <row r="712">
      <c r="B712" s="4"/>
      <c r="D712" s="4"/>
      <c r="E712" s="4"/>
      <c r="G712" s="23"/>
      <c r="H712" s="24"/>
    </row>
    <row r="713">
      <c r="B713" s="4"/>
      <c r="D713" s="4"/>
      <c r="E713" s="4"/>
      <c r="G713" s="23"/>
      <c r="H713" s="24"/>
    </row>
    <row r="714">
      <c r="B714" s="4"/>
      <c r="D714" s="4"/>
      <c r="E714" s="4"/>
      <c r="G714" s="23"/>
      <c r="H714" s="24"/>
    </row>
    <row r="715">
      <c r="B715" s="4"/>
      <c r="D715" s="4"/>
      <c r="E715" s="4"/>
      <c r="G715" s="23"/>
      <c r="H715" s="24"/>
    </row>
    <row r="716">
      <c r="B716" s="4"/>
      <c r="D716" s="4"/>
      <c r="E716" s="4"/>
      <c r="G716" s="23"/>
      <c r="H716" s="24"/>
    </row>
    <row r="717">
      <c r="B717" s="4"/>
      <c r="D717" s="4"/>
      <c r="E717" s="4"/>
      <c r="G717" s="23"/>
      <c r="H717" s="24"/>
    </row>
    <row r="718">
      <c r="B718" s="4"/>
      <c r="D718" s="4"/>
      <c r="E718" s="4"/>
      <c r="G718" s="23"/>
      <c r="H718" s="24"/>
    </row>
    <row r="719">
      <c r="B719" s="4"/>
      <c r="D719" s="4"/>
      <c r="E719" s="4"/>
      <c r="G719" s="23"/>
      <c r="H719" s="24"/>
    </row>
    <row r="720">
      <c r="B720" s="4"/>
      <c r="D720" s="4"/>
      <c r="E720" s="4"/>
      <c r="G720" s="23"/>
      <c r="H720" s="24"/>
    </row>
    <row r="721">
      <c r="B721" s="4"/>
      <c r="D721" s="4"/>
      <c r="E721" s="4"/>
      <c r="G721" s="23"/>
      <c r="H721" s="24"/>
    </row>
    <row r="722">
      <c r="B722" s="4"/>
      <c r="D722" s="4"/>
      <c r="E722" s="4"/>
      <c r="G722" s="23"/>
      <c r="H722" s="24"/>
    </row>
    <row r="723">
      <c r="B723" s="4"/>
      <c r="D723" s="4"/>
      <c r="E723" s="4"/>
      <c r="G723" s="23"/>
      <c r="H723" s="24"/>
    </row>
    <row r="724">
      <c r="B724" s="4"/>
      <c r="D724" s="4"/>
      <c r="E724" s="4"/>
      <c r="G724" s="23"/>
      <c r="H724" s="24"/>
    </row>
    <row r="725">
      <c r="B725" s="4"/>
      <c r="D725" s="4"/>
      <c r="E725" s="4"/>
      <c r="G725" s="23"/>
      <c r="H725" s="24"/>
    </row>
    <row r="726">
      <c r="B726" s="4"/>
      <c r="D726" s="4"/>
      <c r="E726" s="4"/>
      <c r="G726" s="23"/>
      <c r="H726" s="24"/>
    </row>
    <row r="727">
      <c r="B727" s="4"/>
      <c r="D727" s="4"/>
      <c r="E727" s="4"/>
      <c r="G727" s="23"/>
      <c r="H727" s="24"/>
    </row>
    <row r="728">
      <c r="B728" s="4"/>
      <c r="D728" s="4"/>
      <c r="E728" s="4"/>
      <c r="G728" s="23"/>
      <c r="H728" s="24"/>
    </row>
    <row r="729">
      <c r="B729" s="4"/>
      <c r="D729" s="4"/>
      <c r="E729" s="4"/>
      <c r="G729" s="23"/>
      <c r="H729" s="24"/>
    </row>
    <row r="730">
      <c r="B730" s="4"/>
      <c r="D730" s="4"/>
      <c r="E730" s="4"/>
      <c r="G730" s="23"/>
      <c r="H730" s="24"/>
    </row>
    <row r="731">
      <c r="B731" s="4"/>
      <c r="D731" s="4"/>
      <c r="E731" s="4"/>
      <c r="G731" s="23"/>
      <c r="H731" s="24"/>
    </row>
    <row r="732">
      <c r="B732" s="4"/>
      <c r="D732" s="4"/>
      <c r="E732" s="4"/>
      <c r="G732" s="23"/>
      <c r="H732" s="24"/>
    </row>
    <row r="733">
      <c r="B733" s="4"/>
      <c r="D733" s="4"/>
      <c r="E733" s="4"/>
      <c r="G733" s="23"/>
      <c r="H733" s="24"/>
    </row>
    <row r="734">
      <c r="B734" s="4"/>
      <c r="D734" s="4"/>
      <c r="E734" s="4"/>
      <c r="G734" s="23"/>
      <c r="H734" s="24"/>
    </row>
    <row r="735">
      <c r="B735" s="4"/>
      <c r="D735" s="4"/>
      <c r="E735" s="4"/>
      <c r="G735" s="23"/>
      <c r="H735" s="24"/>
    </row>
    <row r="736">
      <c r="B736" s="4"/>
      <c r="D736" s="4"/>
      <c r="E736" s="4"/>
      <c r="G736" s="23"/>
      <c r="H736" s="24"/>
    </row>
    <row r="737">
      <c r="B737" s="4"/>
      <c r="D737" s="4"/>
      <c r="E737" s="4"/>
      <c r="G737" s="23"/>
      <c r="H737" s="24"/>
    </row>
    <row r="738">
      <c r="B738" s="4"/>
      <c r="D738" s="4"/>
      <c r="E738" s="4"/>
      <c r="G738" s="23"/>
      <c r="H738" s="24"/>
    </row>
    <row r="739">
      <c r="B739" s="4"/>
      <c r="D739" s="4"/>
      <c r="E739" s="4"/>
      <c r="G739" s="23"/>
      <c r="H739" s="24"/>
    </row>
    <row r="740">
      <c r="B740" s="4"/>
      <c r="D740" s="4"/>
      <c r="E740" s="4"/>
      <c r="G740" s="23"/>
      <c r="H740" s="24"/>
    </row>
    <row r="741">
      <c r="B741" s="4"/>
      <c r="D741" s="4"/>
      <c r="E741" s="4"/>
      <c r="G741" s="23"/>
      <c r="H741" s="24"/>
    </row>
    <row r="742">
      <c r="B742" s="4"/>
      <c r="D742" s="4"/>
      <c r="E742" s="4"/>
      <c r="G742" s="23"/>
      <c r="H742" s="24"/>
    </row>
    <row r="743">
      <c r="B743" s="4"/>
      <c r="D743" s="4"/>
      <c r="E743" s="4"/>
      <c r="G743" s="23"/>
      <c r="H743" s="24"/>
    </row>
    <row r="744">
      <c r="B744" s="4"/>
      <c r="D744" s="4"/>
      <c r="E744" s="4"/>
      <c r="G744" s="23"/>
      <c r="H744" s="24"/>
    </row>
    <row r="745">
      <c r="B745" s="4"/>
      <c r="D745" s="4"/>
      <c r="E745" s="4"/>
      <c r="G745" s="23"/>
      <c r="H745" s="24"/>
    </row>
    <row r="746">
      <c r="B746" s="4"/>
      <c r="D746" s="4"/>
      <c r="E746" s="4"/>
      <c r="G746" s="23"/>
      <c r="H746" s="24"/>
    </row>
    <row r="747">
      <c r="B747" s="4"/>
      <c r="D747" s="4"/>
      <c r="E747" s="4"/>
      <c r="G747" s="23"/>
      <c r="H747" s="24"/>
    </row>
    <row r="748">
      <c r="B748" s="4"/>
      <c r="D748" s="4"/>
      <c r="E748" s="4"/>
      <c r="G748" s="23"/>
      <c r="H748" s="24"/>
    </row>
    <row r="749">
      <c r="B749" s="4"/>
      <c r="D749" s="4"/>
      <c r="E749" s="4"/>
      <c r="G749" s="23"/>
      <c r="H749" s="24"/>
    </row>
    <row r="750">
      <c r="B750" s="4"/>
      <c r="D750" s="4"/>
      <c r="E750" s="4"/>
      <c r="G750" s="23"/>
      <c r="H750" s="24"/>
    </row>
    <row r="751">
      <c r="B751" s="4"/>
      <c r="D751" s="4"/>
      <c r="E751" s="4"/>
      <c r="G751" s="23"/>
      <c r="H751" s="24"/>
    </row>
    <row r="752">
      <c r="B752" s="4"/>
      <c r="D752" s="4"/>
      <c r="E752" s="4"/>
      <c r="G752" s="23"/>
      <c r="H752" s="24"/>
    </row>
    <row r="753">
      <c r="B753" s="4"/>
      <c r="D753" s="4"/>
      <c r="E753" s="4"/>
      <c r="G753" s="23"/>
      <c r="H753" s="24"/>
    </row>
    <row r="754">
      <c r="B754" s="4"/>
      <c r="D754" s="4"/>
      <c r="E754" s="4"/>
      <c r="G754" s="23"/>
      <c r="H754" s="24"/>
    </row>
    <row r="755">
      <c r="B755" s="4"/>
      <c r="D755" s="4"/>
      <c r="E755" s="4"/>
      <c r="G755" s="23"/>
      <c r="H755" s="24"/>
    </row>
    <row r="756">
      <c r="B756" s="4"/>
      <c r="D756" s="4"/>
      <c r="E756" s="4"/>
      <c r="G756" s="23"/>
      <c r="H756" s="24"/>
    </row>
    <row r="757">
      <c r="B757" s="4"/>
      <c r="D757" s="4"/>
      <c r="E757" s="4"/>
      <c r="G757" s="23"/>
      <c r="H757" s="24"/>
    </row>
    <row r="758">
      <c r="B758" s="4"/>
      <c r="D758" s="4"/>
      <c r="E758" s="4"/>
      <c r="G758" s="23"/>
      <c r="H758" s="24"/>
    </row>
    <row r="759">
      <c r="B759" s="4"/>
      <c r="D759" s="4"/>
      <c r="E759" s="4"/>
      <c r="G759" s="23"/>
      <c r="H759" s="24"/>
    </row>
    <row r="760">
      <c r="B760" s="4"/>
      <c r="D760" s="4"/>
      <c r="E760" s="4"/>
      <c r="G760" s="23"/>
      <c r="H760" s="24"/>
    </row>
    <row r="761">
      <c r="B761" s="4"/>
      <c r="D761" s="4"/>
      <c r="E761" s="4"/>
      <c r="G761" s="23"/>
      <c r="H761" s="24"/>
    </row>
    <row r="762">
      <c r="B762" s="4"/>
      <c r="D762" s="4"/>
      <c r="E762" s="4"/>
      <c r="G762" s="23"/>
      <c r="H762" s="24"/>
    </row>
    <row r="763">
      <c r="B763" s="4"/>
      <c r="D763" s="4"/>
      <c r="E763" s="4"/>
      <c r="G763" s="23"/>
      <c r="H763" s="24"/>
    </row>
    <row r="764">
      <c r="B764" s="4"/>
      <c r="D764" s="4"/>
      <c r="E764" s="4"/>
      <c r="G764" s="23"/>
      <c r="H764" s="24"/>
    </row>
    <row r="765">
      <c r="B765" s="4"/>
      <c r="D765" s="4"/>
      <c r="E765" s="4"/>
      <c r="G765" s="23"/>
      <c r="H765" s="24"/>
    </row>
    <row r="766">
      <c r="B766" s="4"/>
      <c r="D766" s="4"/>
      <c r="E766" s="4"/>
      <c r="G766" s="23"/>
      <c r="H766" s="24"/>
    </row>
    <row r="767">
      <c r="B767" s="4"/>
      <c r="D767" s="4"/>
      <c r="E767" s="4"/>
      <c r="G767" s="23"/>
      <c r="H767" s="24"/>
    </row>
    <row r="768">
      <c r="B768" s="4"/>
      <c r="D768" s="4"/>
      <c r="E768" s="4"/>
      <c r="G768" s="23"/>
      <c r="H768" s="24"/>
    </row>
    <row r="769">
      <c r="B769" s="4"/>
      <c r="D769" s="4"/>
      <c r="E769" s="4"/>
      <c r="G769" s="23"/>
      <c r="H769" s="24"/>
    </row>
    <row r="770">
      <c r="B770" s="4"/>
      <c r="D770" s="4"/>
      <c r="E770" s="4"/>
      <c r="G770" s="23"/>
      <c r="H770" s="24"/>
    </row>
    <row r="771">
      <c r="B771" s="4"/>
      <c r="D771" s="4"/>
      <c r="E771" s="4"/>
      <c r="G771" s="23"/>
      <c r="H771" s="24"/>
    </row>
    <row r="772">
      <c r="B772" s="4"/>
      <c r="D772" s="4"/>
      <c r="E772" s="4"/>
      <c r="G772" s="23"/>
      <c r="H772" s="24"/>
    </row>
    <row r="773">
      <c r="B773" s="4"/>
      <c r="D773" s="4"/>
      <c r="E773" s="4"/>
      <c r="G773" s="23"/>
      <c r="H773" s="24"/>
    </row>
    <row r="774">
      <c r="B774" s="4"/>
      <c r="D774" s="4"/>
      <c r="E774" s="4"/>
      <c r="G774" s="23"/>
      <c r="H774" s="24"/>
    </row>
    <row r="775">
      <c r="B775" s="4"/>
      <c r="D775" s="4"/>
      <c r="E775" s="4"/>
      <c r="G775" s="23"/>
      <c r="H775" s="24"/>
    </row>
    <row r="776">
      <c r="B776" s="4"/>
      <c r="D776" s="4"/>
      <c r="E776" s="4"/>
      <c r="G776" s="23"/>
      <c r="H776" s="24"/>
    </row>
    <row r="777">
      <c r="B777" s="4"/>
      <c r="D777" s="4"/>
      <c r="E777" s="4"/>
      <c r="G777" s="23"/>
      <c r="H777" s="24"/>
    </row>
    <row r="778">
      <c r="B778" s="4"/>
      <c r="D778" s="4"/>
      <c r="E778" s="4"/>
      <c r="G778" s="23"/>
      <c r="H778" s="24"/>
    </row>
    <row r="779">
      <c r="B779" s="4"/>
      <c r="D779" s="4"/>
      <c r="E779" s="4"/>
      <c r="G779" s="23"/>
      <c r="H779" s="24"/>
    </row>
    <row r="780">
      <c r="B780" s="4"/>
      <c r="D780" s="4"/>
      <c r="E780" s="4"/>
      <c r="G780" s="23"/>
      <c r="H780" s="24"/>
    </row>
    <row r="781">
      <c r="B781" s="4"/>
      <c r="D781" s="4"/>
      <c r="E781" s="4"/>
      <c r="G781" s="23"/>
      <c r="H781" s="24"/>
    </row>
    <row r="782">
      <c r="B782" s="4"/>
      <c r="D782" s="4"/>
      <c r="E782" s="4"/>
      <c r="G782" s="23"/>
      <c r="H782" s="24"/>
    </row>
    <row r="783">
      <c r="B783" s="4"/>
      <c r="D783" s="4"/>
      <c r="E783" s="4"/>
      <c r="G783" s="23"/>
      <c r="H783" s="24"/>
    </row>
    <row r="784">
      <c r="B784" s="4"/>
      <c r="D784" s="4"/>
      <c r="E784" s="4"/>
      <c r="G784" s="23"/>
      <c r="H784" s="24"/>
    </row>
    <row r="785">
      <c r="B785" s="4"/>
      <c r="D785" s="4"/>
      <c r="E785" s="4"/>
      <c r="G785" s="23"/>
      <c r="H785" s="24"/>
    </row>
    <row r="786">
      <c r="B786" s="4"/>
      <c r="D786" s="4"/>
      <c r="E786" s="4"/>
      <c r="G786" s="23"/>
      <c r="H786" s="24"/>
    </row>
    <row r="787">
      <c r="B787" s="4"/>
      <c r="D787" s="4"/>
      <c r="E787" s="4"/>
      <c r="G787" s="23"/>
      <c r="H787" s="24"/>
    </row>
    <row r="788">
      <c r="B788" s="4"/>
      <c r="D788" s="4"/>
      <c r="E788" s="4"/>
      <c r="G788" s="23"/>
      <c r="H788" s="24"/>
    </row>
    <row r="789">
      <c r="B789" s="4"/>
      <c r="D789" s="4"/>
      <c r="E789" s="4"/>
      <c r="G789" s="23"/>
      <c r="H789" s="24"/>
    </row>
    <row r="790">
      <c r="B790" s="4"/>
      <c r="D790" s="4"/>
      <c r="E790" s="4"/>
      <c r="G790" s="23"/>
      <c r="H790" s="24"/>
    </row>
    <row r="791">
      <c r="B791" s="4"/>
      <c r="D791" s="4"/>
      <c r="E791" s="4"/>
      <c r="G791" s="23"/>
      <c r="H791" s="24"/>
    </row>
    <row r="792">
      <c r="B792" s="4"/>
      <c r="D792" s="4"/>
      <c r="E792" s="4"/>
      <c r="G792" s="23"/>
      <c r="H792" s="24"/>
    </row>
    <row r="793">
      <c r="B793" s="4"/>
      <c r="D793" s="4"/>
      <c r="E793" s="4"/>
      <c r="G793" s="23"/>
      <c r="H793" s="24"/>
    </row>
    <row r="794">
      <c r="B794" s="4"/>
      <c r="D794" s="4"/>
      <c r="E794" s="4"/>
      <c r="G794" s="23"/>
      <c r="H794" s="24"/>
    </row>
    <row r="795">
      <c r="B795" s="4"/>
      <c r="D795" s="4"/>
      <c r="E795" s="4"/>
      <c r="G795" s="23"/>
      <c r="H795" s="24"/>
    </row>
    <row r="796">
      <c r="B796" s="4"/>
      <c r="D796" s="4"/>
      <c r="E796" s="4"/>
      <c r="G796" s="23"/>
      <c r="H796" s="24"/>
    </row>
    <row r="797">
      <c r="B797" s="4"/>
      <c r="D797" s="4"/>
      <c r="E797" s="4"/>
      <c r="G797" s="23"/>
      <c r="H797" s="24"/>
    </row>
    <row r="798">
      <c r="B798" s="4"/>
      <c r="D798" s="4"/>
      <c r="E798" s="4"/>
      <c r="G798" s="23"/>
      <c r="H798" s="24"/>
    </row>
    <row r="799">
      <c r="B799" s="4"/>
      <c r="D799" s="4"/>
      <c r="E799" s="4"/>
      <c r="G799" s="23"/>
      <c r="H799" s="24"/>
    </row>
    <row r="800">
      <c r="B800" s="4"/>
      <c r="D800" s="4"/>
      <c r="E800" s="4"/>
      <c r="G800" s="23"/>
      <c r="H800" s="24"/>
    </row>
    <row r="801">
      <c r="B801" s="4"/>
      <c r="D801" s="4"/>
      <c r="E801" s="4"/>
      <c r="G801" s="23"/>
      <c r="H801" s="24"/>
    </row>
    <row r="802">
      <c r="B802" s="4"/>
      <c r="D802" s="4"/>
      <c r="E802" s="4"/>
      <c r="G802" s="23"/>
      <c r="H802" s="24"/>
    </row>
    <row r="803">
      <c r="B803" s="4"/>
      <c r="D803" s="4"/>
      <c r="E803" s="4"/>
      <c r="G803" s="23"/>
      <c r="H803" s="24"/>
    </row>
    <row r="804">
      <c r="B804" s="4"/>
      <c r="D804" s="4"/>
      <c r="E804" s="4"/>
      <c r="G804" s="23"/>
      <c r="H804" s="24"/>
    </row>
    <row r="805">
      <c r="B805" s="4"/>
      <c r="D805" s="4"/>
      <c r="E805" s="4"/>
      <c r="G805" s="23"/>
      <c r="H805" s="24"/>
    </row>
    <row r="806">
      <c r="B806" s="4"/>
      <c r="D806" s="4"/>
      <c r="E806" s="4"/>
      <c r="G806" s="23"/>
      <c r="H806" s="24"/>
    </row>
    <row r="807">
      <c r="B807" s="4"/>
      <c r="D807" s="4"/>
      <c r="E807" s="4"/>
      <c r="G807" s="23"/>
      <c r="H807" s="24"/>
    </row>
    <row r="808">
      <c r="B808" s="4"/>
      <c r="D808" s="4"/>
      <c r="E808" s="4"/>
      <c r="G808" s="23"/>
      <c r="H808" s="24"/>
    </row>
    <row r="809">
      <c r="B809" s="4"/>
      <c r="D809" s="4"/>
      <c r="E809" s="4"/>
      <c r="G809" s="23"/>
      <c r="H809" s="24"/>
    </row>
    <row r="810">
      <c r="B810" s="4"/>
      <c r="D810" s="4"/>
      <c r="E810" s="4"/>
      <c r="G810" s="23"/>
      <c r="H810" s="24"/>
    </row>
    <row r="811">
      <c r="B811" s="4"/>
      <c r="D811" s="4"/>
      <c r="E811" s="4"/>
      <c r="G811" s="23"/>
      <c r="H811" s="24"/>
    </row>
    <row r="812">
      <c r="B812" s="4"/>
      <c r="D812" s="4"/>
      <c r="E812" s="4"/>
      <c r="G812" s="23"/>
      <c r="H812" s="24"/>
    </row>
    <row r="813">
      <c r="B813" s="4"/>
      <c r="D813" s="4"/>
      <c r="E813" s="4"/>
      <c r="G813" s="23"/>
      <c r="H813" s="24"/>
    </row>
    <row r="814">
      <c r="B814" s="4"/>
      <c r="D814" s="4"/>
      <c r="E814" s="4"/>
      <c r="G814" s="23"/>
      <c r="H814" s="24"/>
    </row>
    <row r="815">
      <c r="B815" s="4"/>
      <c r="D815" s="4"/>
      <c r="E815" s="4"/>
      <c r="G815" s="23"/>
      <c r="H815" s="24"/>
    </row>
    <row r="816">
      <c r="B816" s="4"/>
      <c r="D816" s="4"/>
      <c r="E816" s="4"/>
      <c r="G816" s="23"/>
      <c r="H816" s="24"/>
    </row>
    <row r="817">
      <c r="B817" s="4"/>
      <c r="D817" s="4"/>
      <c r="E817" s="4"/>
      <c r="G817" s="23"/>
      <c r="H817" s="24"/>
    </row>
    <row r="818">
      <c r="B818" s="4"/>
      <c r="D818" s="4"/>
      <c r="E818" s="4"/>
      <c r="G818" s="23"/>
      <c r="H818" s="24"/>
    </row>
    <row r="819">
      <c r="B819" s="4"/>
      <c r="D819" s="4"/>
      <c r="E819" s="4"/>
      <c r="G819" s="23"/>
      <c r="H819" s="24"/>
    </row>
    <row r="820">
      <c r="B820" s="4"/>
      <c r="D820" s="4"/>
      <c r="E820" s="4"/>
      <c r="G820" s="23"/>
      <c r="H820" s="24"/>
    </row>
    <row r="821">
      <c r="B821" s="4"/>
      <c r="D821" s="4"/>
      <c r="E821" s="4"/>
      <c r="G821" s="23"/>
      <c r="H821" s="24"/>
    </row>
    <row r="822">
      <c r="B822" s="4"/>
      <c r="D822" s="4"/>
      <c r="E822" s="4"/>
      <c r="G822" s="23"/>
      <c r="H822" s="24"/>
    </row>
    <row r="823">
      <c r="B823" s="4"/>
      <c r="D823" s="4"/>
      <c r="E823" s="4"/>
      <c r="G823" s="23"/>
      <c r="H823" s="24"/>
    </row>
    <row r="824">
      <c r="B824" s="4"/>
      <c r="D824" s="4"/>
      <c r="E824" s="4"/>
      <c r="G824" s="23"/>
      <c r="H824" s="24"/>
    </row>
    <row r="825">
      <c r="B825" s="4"/>
      <c r="D825" s="4"/>
      <c r="E825" s="4"/>
      <c r="G825" s="23"/>
      <c r="H825" s="24"/>
    </row>
    <row r="826">
      <c r="B826" s="4"/>
      <c r="D826" s="4"/>
      <c r="E826" s="4"/>
      <c r="G826" s="23"/>
      <c r="H826" s="24"/>
    </row>
    <row r="827">
      <c r="B827" s="4"/>
      <c r="D827" s="4"/>
      <c r="E827" s="4"/>
      <c r="G827" s="23"/>
      <c r="H827" s="24"/>
    </row>
    <row r="828">
      <c r="B828" s="4"/>
      <c r="D828" s="4"/>
      <c r="E828" s="4"/>
      <c r="G828" s="23"/>
      <c r="H828" s="24"/>
    </row>
    <row r="829">
      <c r="B829" s="4"/>
      <c r="D829" s="4"/>
      <c r="E829" s="4"/>
      <c r="G829" s="23"/>
      <c r="H829" s="24"/>
    </row>
    <row r="830">
      <c r="B830" s="4"/>
      <c r="D830" s="4"/>
      <c r="E830" s="4"/>
      <c r="G830" s="23"/>
      <c r="H830" s="24"/>
    </row>
    <row r="831">
      <c r="B831" s="4"/>
      <c r="D831" s="4"/>
      <c r="E831" s="4"/>
      <c r="G831" s="23"/>
      <c r="H831" s="24"/>
    </row>
    <row r="832">
      <c r="B832" s="4"/>
      <c r="D832" s="4"/>
      <c r="E832" s="4"/>
      <c r="G832" s="23"/>
      <c r="H832" s="24"/>
    </row>
    <row r="833">
      <c r="B833" s="4"/>
      <c r="D833" s="4"/>
      <c r="E833" s="4"/>
      <c r="G833" s="23"/>
      <c r="H833" s="24"/>
    </row>
    <row r="834">
      <c r="B834" s="4"/>
      <c r="D834" s="4"/>
      <c r="E834" s="4"/>
      <c r="G834" s="23"/>
      <c r="H834" s="24"/>
    </row>
    <row r="835">
      <c r="B835" s="4"/>
      <c r="D835" s="4"/>
      <c r="E835" s="4"/>
      <c r="G835" s="23"/>
      <c r="H835" s="24"/>
    </row>
    <row r="836">
      <c r="B836" s="4"/>
      <c r="D836" s="4"/>
      <c r="E836" s="4"/>
      <c r="G836" s="23"/>
      <c r="H836" s="24"/>
    </row>
    <row r="837">
      <c r="B837" s="4"/>
      <c r="D837" s="4"/>
      <c r="E837" s="4"/>
      <c r="G837" s="23"/>
      <c r="H837" s="24"/>
    </row>
    <row r="838">
      <c r="B838" s="4"/>
      <c r="D838" s="4"/>
      <c r="E838" s="4"/>
      <c r="G838" s="23"/>
      <c r="H838" s="24"/>
    </row>
    <row r="839">
      <c r="B839" s="4"/>
      <c r="D839" s="4"/>
      <c r="E839" s="4"/>
      <c r="G839" s="23"/>
      <c r="H839" s="24"/>
    </row>
    <row r="840">
      <c r="B840" s="4"/>
      <c r="D840" s="4"/>
      <c r="E840" s="4"/>
      <c r="G840" s="23"/>
      <c r="H840" s="24"/>
    </row>
    <row r="841">
      <c r="B841" s="4"/>
      <c r="D841" s="4"/>
      <c r="E841" s="4"/>
      <c r="G841" s="23"/>
      <c r="H841" s="24"/>
    </row>
    <row r="842">
      <c r="B842" s="4"/>
      <c r="D842" s="4"/>
      <c r="E842" s="4"/>
      <c r="G842" s="23"/>
      <c r="H842" s="24"/>
    </row>
    <row r="843">
      <c r="B843" s="4"/>
      <c r="D843" s="4"/>
      <c r="E843" s="4"/>
      <c r="G843" s="23"/>
      <c r="H843" s="24"/>
    </row>
    <row r="844">
      <c r="B844" s="4"/>
      <c r="D844" s="4"/>
      <c r="E844" s="4"/>
      <c r="G844" s="23"/>
      <c r="H844" s="24"/>
    </row>
    <row r="845">
      <c r="B845" s="4"/>
      <c r="D845" s="4"/>
      <c r="E845" s="4"/>
      <c r="G845" s="23"/>
      <c r="H845" s="24"/>
    </row>
    <row r="846">
      <c r="B846" s="4"/>
      <c r="D846" s="4"/>
      <c r="E846" s="4"/>
      <c r="G846" s="23"/>
      <c r="H846" s="24"/>
    </row>
    <row r="847">
      <c r="B847" s="4"/>
      <c r="D847" s="4"/>
      <c r="E847" s="4"/>
      <c r="G847" s="23"/>
      <c r="H847" s="24"/>
    </row>
    <row r="848">
      <c r="B848" s="4"/>
      <c r="D848" s="4"/>
      <c r="E848" s="4"/>
      <c r="G848" s="23"/>
      <c r="H848" s="24"/>
    </row>
    <row r="849">
      <c r="B849" s="4"/>
      <c r="D849" s="4"/>
      <c r="E849" s="4"/>
      <c r="G849" s="23"/>
      <c r="H849" s="24"/>
    </row>
    <row r="850">
      <c r="B850" s="4"/>
      <c r="D850" s="4"/>
      <c r="E850" s="4"/>
      <c r="G850" s="23"/>
      <c r="H850" s="24"/>
    </row>
    <row r="851">
      <c r="B851" s="4"/>
      <c r="D851" s="4"/>
      <c r="E851" s="4"/>
      <c r="G851" s="23"/>
      <c r="H851" s="24"/>
    </row>
    <row r="852">
      <c r="B852" s="4"/>
      <c r="D852" s="4"/>
      <c r="E852" s="4"/>
      <c r="G852" s="23"/>
      <c r="H852" s="24"/>
    </row>
    <row r="853">
      <c r="B853" s="4"/>
      <c r="D853" s="4"/>
      <c r="E853" s="4"/>
      <c r="G853" s="23"/>
      <c r="H853" s="24"/>
    </row>
    <row r="854">
      <c r="B854" s="4"/>
      <c r="D854" s="4"/>
      <c r="E854" s="4"/>
      <c r="G854" s="23"/>
      <c r="H854" s="24"/>
    </row>
    <row r="855">
      <c r="B855" s="4"/>
      <c r="D855" s="4"/>
      <c r="E855" s="4"/>
      <c r="G855" s="23"/>
      <c r="H855" s="24"/>
    </row>
    <row r="856">
      <c r="B856" s="4"/>
      <c r="D856" s="4"/>
      <c r="E856" s="4"/>
      <c r="G856" s="23"/>
      <c r="H856" s="24"/>
    </row>
    <row r="857">
      <c r="B857" s="4"/>
      <c r="D857" s="4"/>
      <c r="E857" s="4"/>
      <c r="G857" s="23"/>
      <c r="H857" s="24"/>
    </row>
    <row r="858">
      <c r="B858" s="4"/>
      <c r="D858" s="4"/>
      <c r="E858" s="4"/>
      <c r="G858" s="23"/>
      <c r="H858" s="24"/>
    </row>
    <row r="859">
      <c r="B859" s="4"/>
      <c r="D859" s="4"/>
      <c r="E859" s="4"/>
      <c r="G859" s="23"/>
      <c r="H859" s="24"/>
    </row>
    <row r="860">
      <c r="B860" s="4"/>
      <c r="D860" s="4"/>
      <c r="E860" s="4"/>
      <c r="G860" s="23"/>
      <c r="H860" s="24"/>
    </row>
    <row r="861">
      <c r="B861" s="4"/>
      <c r="D861" s="4"/>
      <c r="E861" s="4"/>
      <c r="G861" s="23"/>
      <c r="H861" s="24"/>
    </row>
    <row r="862">
      <c r="B862" s="4"/>
      <c r="D862" s="4"/>
      <c r="E862" s="4"/>
      <c r="G862" s="23"/>
      <c r="H862" s="24"/>
    </row>
    <row r="863">
      <c r="B863" s="4"/>
      <c r="D863" s="4"/>
      <c r="E863" s="4"/>
      <c r="G863" s="23"/>
      <c r="H863" s="24"/>
    </row>
    <row r="864">
      <c r="B864" s="4"/>
      <c r="D864" s="4"/>
      <c r="E864" s="4"/>
      <c r="G864" s="23"/>
      <c r="H864" s="24"/>
    </row>
    <row r="865">
      <c r="B865" s="4"/>
      <c r="D865" s="4"/>
      <c r="E865" s="4"/>
      <c r="G865" s="23"/>
      <c r="H865" s="24"/>
    </row>
    <row r="866">
      <c r="B866" s="4"/>
      <c r="D866" s="4"/>
      <c r="E866" s="4"/>
      <c r="G866" s="23"/>
      <c r="H866" s="24"/>
    </row>
    <row r="867">
      <c r="B867" s="4"/>
      <c r="D867" s="4"/>
      <c r="E867" s="4"/>
      <c r="G867" s="23"/>
      <c r="H867" s="24"/>
    </row>
    <row r="868">
      <c r="B868" s="4"/>
      <c r="D868" s="4"/>
      <c r="E868" s="4"/>
      <c r="G868" s="23"/>
      <c r="H868" s="24"/>
    </row>
    <row r="869">
      <c r="B869" s="4"/>
      <c r="D869" s="4"/>
      <c r="E869" s="4"/>
      <c r="G869" s="23"/>
      <c r="H869" s="24"/>
    </row>
    <row r="870">
      <c r="B870" s="4"/>
      <c r="D870" s="4"/>
      <c r="E870" s="4"/>
      <c r="G870" s="23"/>
      <c r="H870" s="24"/>
    </row>
    <row r="871">
      <c r="B871" s="4"/>
      <c r="D871" s="4"/>
      <c r="E871" s="4"/>
      <c r="G871" s="23"/>
      <c r="H871" s="24"/>
    </row>
    <row r="872">
      <c r="B872" s="4"/>
      <c r="D872" s="4"/>
      <c r="E872" s="4"/>
      <c r="G872" s="23"/>
      <c r="H872" s="24"/>
    </row>
    <row r="873">
      <c r="B873" s="4"/>
      <c r="D873" s="4"/>
      <c r="E873" s="4"/>
      <c r="G873" s="23"/>
      <c r="H873" s="24"/>
    </row>
    <row r="874">
      <c r="B874" s="4"/>
      <c r="D874" s="4"/>
      <c r="E874" s="4"/>
      <c r="G874" s="23"/>
      <c r="H874" s="24"/>
    </row>
    <row r="875">
      <c r="B875" s="4"/>
      <c r="D875" s="4"/>
      <c r="E875" s="4"/>
      <c r="G875" s="23"/>
      <c r="H875" s="24"/>
    </row>
    <row r="876">
      <c r="B876" s="4"/>
      <c r="D876" s="4"/>
      <c r="E876" s="4"/>
      <c r="G876" s="23"/>
      <c r="H876" s="24"/>
    </row>
    <row r="877">
      <c r="B877" s="4"/>
      <c r="D877" s="4"/>
      <c r="E877" s="4"/>
      <c r="G877" s="23"/>
      <c r="H877" s="24"/>
    </row>
    <row r="878">
      <c r="B878" s="4"/>
      <c r="D878" s="4"/>
      <c r="E878" s="4"/>
      <c r="G878" s="23"/>
      <c r="H878" s="24"/>
    </row>
    <row r="879">
      <c r="B879" s="4"/>
      <c r="D879" s="4"/>
      <c r="E879" s="4"/>
      <c r="G879" s="23"/>
      <c r="H879" s="24"/>
    </row>
    <row r="880">
      <c r="B880" s="4"/>
      <c r="D880" s="4"/>
      <c r="E880" s="4"/>
      <c r="G880" s="23"/>
      <c r="H880" s="24"/>
    </row>
    <row r="881">
      <c r="B881" s="4"/>
      <c r="D881" s="4"/>
      <c r="E881" s="4"/>
      <c r="G881" s="23"/>
      <c r="H881" s="24"/>
    </row>
    <row r="882">
      <c r="B882" s="4"/>
      <c r="D882" s="4"/>
      <c r="E882" s="4"/>
      <c r="G882" s="23"/>
      <c r="H882" s="24"/>
    </row>
    <row r="883">
      <c r="B883" s="4"/>
      <c r="D883" s="4"/>
      <c r="E883" s="4"/>
      <c r="G883" s="23"/>
      <c r="H883" s="24"/>
    </row>
    <row r="884">
      <c r="B884" s="4"/>
      <c r="D884" s="4"/>
      <c r="E884" s="4"/>
      <c r="G884" s="23"/>
      <c r="H884" s="24"/>
    </row>
    <row r="885">
      <c r="B885" s="4"/>
      <c r="D885" s="4"/>
      <c r="E885" s="4"/>
      <c r="G885" s="23"/>
      <c r="H885" s="24"/>
    </row>
    <row r="886">
      <c r="B886" s="4"/>
      <c r="D886" s="4"/>
      <c r="E886" s="4"/>
      <c r="G886" s="23"/>
      <c r="H886" s="24"/>
    </row>
    <row r="887">
      <c r="B887" s="4"/>
      <c r="D887" s="4"/>
      <c r="E887" s="4"/>
      <c r="G887" s="23"/>
      <c r="H887" s="24"/>
    </row>
    <row r="888">
      <c r="B888" s="4"/>
      <c r="D888" s="4"/>
      <c r="E888" s="4"/>
      <c r="G888" s="23"/>
      <c r="H888" s="24"/>
    </row>
    <row r="889">
      <c r="B889" s="4"/>
      <c r="D889" s="4"/>
      <c r="E889" s="4"/>
      <c r="G889" s="23"/>
      <c r="H889" s="24"/>
    </row>
    <row r="890">
      <c r="B890" s="4"/>
      <c r="D890" s="4"/>
      <c r="E890" s="4"/>
      <c r="G890" s="23"/>
      <c r="H890" s="24"/>
    </row>
    <row r="891">
      <c r="B891" s="4"/>
      <c r="D891" s="4"/>
      <c r="E891" s="4"/>
      <c r="G891" s="23"/>
      <c r="H891" s="24"/>
    </row>
    <row r="892">
      <c r="B892" s="4"/>
      <c r="D892" s="4"/>
      <c r="E892" s="4"/>
      <c r="G892" s="23"/>
      <c r="H892" s="24"/>
    </row>
    <row r="893">
      <c r="B893" s="4"/>
      <c r="D893" s="4"/>
      <c r="E893" s="4"/>
      <c r="G893" s="23"/>
      <c r="H893" s="24"/>
    </row>
    <row r="894">
      <c r="B894" s="4"/>
      <c r="D894" s="4"/>
      <c r="E894" s="4"/>
      <c r="G894" s="23"/>
      <c r="H894" s="24"/>
    </row>
    <row r="895">
      <c r="B895" s="4"/>
      <c r="D895" s="4"/>
      <c r="E895" s="4"/>
      <c r="G895" s="23"/>
      <c r="H895" s="24"/>
    </row>
    <row r="896">
      <c r="B896" s="4"/>
      <c r="D896" s="4"/>
      <c r="E896" s="4"/>
      <c r="G896" s="23"/>
      <c r="H896" s="24"/>
    </row>
    <row r="897">
      <c r="B897" s="4"/>
      <c r="D897" s="4"/>
      <c r="E897" s="4"/>
      <c r="G897" s="23"/>
      <c r="H897" s="24"/>
    </row>
    <row r="898">
      <c r="B898" s="4"/>
      <c r="D898" s="4"/>
      <c r="E898" s="4"/>
      <c r="G898" s="23"/>
      <c r="H898" s="24"/>
    </row>
    <row r="899">
      <c r="B899" s="4"/>
      <c r="D899" s="4"/>
      <c r="E899" s="4"/>
      <c r="G899" s="23"/>
      <c r="H899" s="24"/>
    </row>
    <row r="900">
      <c r="B900" s="4"/>
      <c r="D900" s="4"/>
      <c r="E900" s="4"/>
      <c r="G900" s="23"/>
      <c r="H900" s="24"/>
    </row>
    <row r="901">
      <c r="B901" s="4"/>
      <c r="D901" s="4"/>
      <c r="E901" s="4"/>
      <c r="G901" s="23"/>
      <c r="H901" s="24"/>
    </row>
    <row r="902">
      <c r="B902" s="4"/>
      <c r="D902" s="4"/>
      <c r="E902" s="4"/>
      <c r="G902" s="23"/>
      <c r="H902" s="24"/>
    </row>
    <row r="903">
      <c r="B903" s="4"/>
      <c r="D903" s="4"/>
      <c r="E903" s="4"/>
      <c r="G903" s="23"/>
      <c r="H903" s="24"/>
    </row>
    <row r="904">
      <c r="B904" s="4"/>
      <c r="D904" s="4"/>
      <c r="E904" s="4"/>
      <c r="G904" s="23"/>
      <c r="H904" s="24"/>
    </row>
    <row r="905">
      <c r="B905" s="4"/>
      <c r="D905" s="4"/>
      <c r="E905" s="4"/>
      <c r="G905" s="23"/>
      <c r="H905" s="24"/>
    </row>
    <row r="906">
      <c r="B906" s="4"/>
      <c r="D906" s="4"/>
      <c r="E906" s="4"/>
      <c r="G906" s="23"/>
      <c r="H906" s="24"/>
    </row>
    <row r="907">
      <c r="B907" s="4"/>
      <c r="D907" s="4"/>
      <c r="E907" s="4"/>
      <c r="G907" s="23"/>
      <c r="H907" s="24"/>
    </row>
    <row r="908">
      <c r="B908" s="4"/>
      <c r="D908" s="4"/>
      <c r="E908" s="4"/>
      <c r="G908" s="23"/>
      <c r="H908" s="24"/>
    </row>
    <row r="909">
      <c r="B909" s="4"/>
      <c r="D909" s="4"/>
      <c r="E909" s="4"/>
      <c r="G909" s="23"/>
      <c r="H909" s="24"/>
    </row>
    <row r="910">
      <c r="B910" s="4"/>
      <c r="D910" s="4"/>
      <c r="E910" s="4"/>
      <c r="G910" s="23"/>
      <c r="H910" s="24"/>
    </row>
    <row r="911">
      <c r="B911" s="4"/>
      <c r="D911" s="4"/>
      <c r="E911" s="4"/>
      <c r="G911" s="23"/>
      <c r="H911" s="24"/>
    </row>
    <row r="912">
      <c r="B912" s="4"/>
      <c r="D912" s="4"/>
      <c r="E912" s="4"/>
      <c r="G912" s="23"/>
      <c r="H912" s="24"/>
    </row>
    <row r="913">
      <c r="B913" s="4"/>
      <c r="D913" s="4"/>
      <c r="E913" s="4"/>
      <c r="G913" s="23"/>
      <c r="H913" s="24"/>
    </row>
    <row r="914">
      <c r="B914" s="4"/>
      <c r="D914" s="4"/>
      <c r="E914" s="4"/>
      <c r="G914" s="23"/>
      <c r="H914" s="24"/>
    </row>
    <row r="915">
      <c r="B915" s="4"/>
      <c r="D915" s="4"/>
      <c r="E915" s="4"/>
      <c r="G915" s="23"/>
      <c r="H915" s="24"/>
    </row>
    <row r="916">
      <c r="B916" s="4"/>
      <c r="D916" s="4"/>
      <c r="E916" s="4"/>
      <c r="G916" s="23"/>
      <c r="H916" s="24"/>
    </row>
    <row r="917">
      <c r="B917" s="4"/>
      <c r="D917" s="4"/>
      <c r="E917" s="4"/>
      <c r="G917" s="23"/>
      <c r="H917" s="24"/>
    </row>
    <row r="918">
      <c r="B918" s="4"/>
      <c r="D918" s="4"/>
      <c r="E918" s="4"/>
      <c r="G918" s="23"/>
      <c r="H918" s="24"/>
    </row>
    <row r="919">
      <c r="B919" s="4"/>
      <c r="D919" s="4"/>
      <c r="E919" s="4"/>
      <c r="G919" s="23"/>
      <c r="H919" s="24"/>
    </row>
    <row r="920">
      <c r="B920" s="4"/>
      <c r="D920" s="4"/>
      <c r="E920" s="4"/>
      <c r="G920" s="23"/>
      <c r="H920" s="24"/>
    </row>
    <row r="921">
      <c r="B921" s="4"/>
      <c r="D921" s="4"/>
      <c r="E921" s="4"/>
      <c r="G921" s="23"/>
      <c r="H921" s="24"/>
    </row>
    <row r="922">
      <c r="B922" s="4"/>
      <c r="D922" s="4"/>
      <c r="E922" s="4"/>
      <c r="G922" s="23"/>
      <c r="H922" s="24"/>
    </row>
    <row r="923">
      <c r="B923" s="4"/>
      <c r="D923" s="4"/>
      <c r="E923" s="4"/>
      <c r="G923" s="23"/>
      <c r="H923" s="24"/>
    </row>
    <row r="924">
      <c r="B924" s="4"/>
      <c r="D924" s="4"/>
      <c r="E924" s="4"/>
      <c r="G924" s="23"/>
      <c r="H924" s="24"/>
    </row>
    <row r="925">
      <c r="B925" s="4"/>
      <c r="D925" s="4"/>
      <c r="E925" s="4"/>
      <c r="G925" s="23"/>
      <c r="H925" s="24"/>
    </row>
    <row r="926">
      <c r="B926" s="4"/>
      <c r="D926" s="4"/>
      <c r="E926" s="4"/>
      <c r="G926" s="23"/>
      <c r="H926" s="24"/>
    </row>
    <row r="927">
      <c r="B927" s="4"/>
      <c r="D927" s="4"/>
      <c r="E927" s="4"/>
      <c r="G927" s="23"/>
      <c r="H927" s="24"/>
    </row>
    <row r="928">
      <c r="B928" s="4"/>
      <c r="D928" s="4"/>
      <c r="E928" s="4"/>
      <c r="G928" s="23"/>
      <c r="H928" s="24"/>
    </row>
    <row r="929">
      <c r="B929" s="4"/>
      <c r="D929" s="4"/>
      <c r="E929" s="4"/>
      <c r="G929" s="23"/>
      <c r="H929" s="24"/>
    </row>
    <row r="930">
      <c r="B930" s="4"/>
      <c r="D930" s="4"/>
      <c r="E930" s="4"/>
      <c r="G930" s="23"/>
      <c r="H930" s="24"/>
    </row>
    <row r="931">
      <c r="B931" s="4"/>
      <c r="D931" s="4"/>
      <c r="E931" s="4"/>
      <c r="G931" s="23"/>
      <c r="H931" s="24"/>
    </row>
    <row r="932">
      <c r="B932" s="4"/>
      <c r="D932" s="4"/>
      <c r="E932" s="4"/>
      <c r="G932" s="23"/>
      <c r="H932" s="24"/>
    </row>
    <row r="933">
      <c r="B933" s="4"/>
      <c r="D933" s="4"/>
      <c r="E933" s="4"/>
      <c r="G933" s="23"/>
      <c r="H933" s="24"/>
    </row>
    <row r="934">
      <c r="B934" s="4"/>
      <c r="D934" s="4"/>
      <c r="E934" s="4"/>
      <c r="G934" s="23"/>
      <c r="H934" s="24"/>
    </row>
    <row r="935">
      <c r="B935" s="4"/>
      <c r="D935" s="4"/>
      <c r="E935" s="4"/>
      <c r="G935" s="23"/>
      <c r="H935" s="24"/>
    </row>
    <row r="936">
      <c r="B936" s="4"/>
      <c r="D936" s="4"/>
      <c r="E936" s="4"/>
      <c r="G936" s="23"/>
      <c r="H936" s="24"/>
    </row>
    <row r="937">
      <c r="B937" s="4"/>
      <c r="D937" s="4"/>
      <c r="E937" s="4"/>
      <c r="G937" s="23"/>
      <c r="H937" s="24"/>
    </row>
    <row r="938">
      <c r="B938" s="4"/>
      <c r="D938" s="4"/>
      <c r="E938" s="4"/>
      <c r="G938" s="23"/>
      <c r="H938" s="24"/>
    </row>
    <row r="939">
      <c r="B939" s="4"/>
      <c r="D939" s="4"/>
      <c r="E939" s="4"/>
      <c r="G939" s="23"/>
      <c r="H939" s="24"/>
    </row>
    <row r="940">
      <c r="B940" s="4"/>
      <c r="D940" s="4"/>
      <c r="E940" s="4"/>
      <c r="G940" s="23"/>
      <c r="H940" s="24"/>
    </row>
    <row r="941">
      <c r="B941" s="4"/>
      <c r="D941" s="4"/>
      <c r="E941" s="4"/>
      <c r="G941" s="23"/>
      <c r="H941" s="24"/>
    </row>
    <row r="942">
      <c r="B942" s="4"/>
      <c r="D942" s="4"/>
      <c r="E942" s="4"/>
      <c r="G942" s="23"/>
      <c r="H942" s="24"/>
    </row>
    <row r="943">
      <c r="B943" s="4"/>
      <c r="D943" s="4"/>
      <c r="E943" s="4"/>
      <c r="G943" s="23"/>
      <c r="H943" s="24"/>
    </row>
    <row r="944">
      <c r="B944" s="4"/>
      <c r="D944" s="4"/>
      <c r="E944" s="4"/>
      <c r="G944" s="23"/>
      <c r="H944" s="24"/>
    </row>
    <row r="945">
      <c r="B945" s="4"/>
      <c r="D945" s="4"/>
      <c r="E945" s="4"/>
      <c r="G945" s="23"/>
      <c r="H945" s="24"/>
    </row>
    <row r="946">
      <c r="B946" s="4"/>
      <c r="D946" s="4"/>
      <c r="E946" s="4"/>
      <c r="G946" s="23"/>
      <c r="H946" s="24"/>
    </row>
    <row r="947">
      <c r="B947" s="4"/>
      <c r="D947" s="4"/>
      <c r="E947" s="4"/>
      <c r="G947" s="23"/>
      <c r="H947" s="24"/>
    </row>
    <row r="948">
      <c r="B948" s="4"/>
      <c r="D948" s="4"/>
      <c r="E948" s="4"/>
      <c r="G948" s="23"/>
      <c r="H948" s="24"/>
    </row>
    <row r="949">
      <c r="B949" s="4"/>
      <c r="D949" s="4"/>
      <c r="E949" s="4"/>
      <c r="G949" s="23"/>
      <c r="H949" s="24"/>
    </row>
    <row r="950">
      <c r="B950" s="4"/>
      <c r="D950" s="4"/>
      <c r="E950" s="4"/>
      <c r="G950" s="23"/>
      <c r="H950" s="24"/>
    </row>
    <row r="951">
      <c r="B951" s="4"/>
      <c r="D951" s="4"/>
      <c r="E951" s="4"/>
      <c r="G951" s="23"/>
      <c r="H951" s="24"/>
    </row>
    <row r="952">
      <c r="B952" s="4"/>
      <c r="D952" s="4"/>
      <c r="E952" s="4"/>
      <c r="G952" s="23"/>
      <c r="H952" s="24"/>
    </row>
    <row r="953">
      <c r="B953" s="4"/>
      <c r="D953" s="4"/>
      <c r="E953" s="4"/>
      <c r="G953" s="23"/>
      <c r="H953" s="24"/>
    </row>
    <row r="954">
      <c r="B954" s="4"/>
      <c r="D954" s="4"/>
      <c r="E954" s="4"/>
      <c r="G954" s="23"/>
      <c r="H954" s="24"/>
    </row>
    <row r="955">
      <c r="B955" s="4"/>
      <c r="D955" s="4"/>
      <c r="E955" s="4"/>
      <c r="G955" s="23"/>
      <c r="H955" s="24"/>
    </row>
    <row r="956">
      <c r="B956" s="4"/>
      <c r="D956" s="4"/>
      <c r="E956" s="4"/>
      <c r="G956" s="23"/>
      <c r="H956" s="24"/>
    </row>
    <row r="957">
      <c r="B957" s="4"/>
      <c r="D957" s="4"/>
      <c r="E957" s="4"/>
      <c r="G957" s="23"/>
      <c r="H957" s="24"/>
    </row>
    <row r="958">
      <c r="B958" s="4"/>
      <c r="D958" s="4"/>
      <c r="E958" s="4"/>
      <c r="G958" s="23"/>
      <c r="H958" s="24"/>
    </row>
    <row r="959">
      <c r="B959" s="4"/>
      <c r="D959" s="4"/>
      <c r="E959" s="4"/>
      <c r="G959" s="23"/>
      <c r="H959" s="24"/>
    </row>
    <row r="960">
      <c r="B960" s="4"/>
      <c r="D960" s="4"/>
      <c r="E960" s="4"/>
      <c r="G960" s="23"/>
      <c r="H960" s="24"/>
    </row>
    <row r="961">
      <c r="B961" s="4"/>
      <c r="D961" s="4"/>
      <c r="E961" s="4"/>
      <c r="G961" s="23"/>
      <c r="H961" s="24"/>
    </row>
    <row r="962">
      <c r="B962" s="4"/>
      <c r="D962" s="4"/>
      <c r="E962" s="4"/>
      <c r="G962" s="23"/>
      <c r="H962" s="24"/>
    </row>
    <row r="963">
      <c r="B963" s="4"/>
      <c r="D963" s="4"/>
      <c r="E963" s="4"/>
      <c r="G963" s="23"/>
      <c r="H963" s="24"/>
    </row>
    <row r="964">
      <c r="B964" s="4"/>
      <c r="D964" s="4"/>
      <c r="E964" s="4"/>
      <c r="G964" s="23"/>
      <c r="H964" s="24"/>
    </row>
    <row r="965">
      <c r="B965" s="4"/>
      <c r="D965" s="4"/>
      <c r="E965" s="4"/>
      <c r="G965" s="23"/>
      <c r="H965" s="24"/>
    </row>
    <row r="966">
      <c r="B966" s="4"/>
      <c r="D966" s="4"/>
      <c r="E966" s="4"/>
      <c r="G966" s="23"/>
      <c r="H966" s="24"/>
    </row>
    <row r="967">
      <c r="B967" s="4"/>
      <c r="D967" s="4"/>
      <c r="E967" s="4"/>
      <c r="G967" s="23"/>
      <c r="H967" s="24"/>
    </row>
    <row r="968">
      <c r="B968" s="4"/>
      <c r="D968" s="4"/>
      <c r="E968" s="4"/>
      <c r="G968" s="23"/>
      <c r="H968" s="24"/>
    </row>
    <row r="969">
      <c r="B969" s="4"/>
      <c r="D969" s="4"/>
      <c r="E969" s="4"/>
      <c r="G969" s="23"/>
      <c r="H969" s="24"/>
    </row>
    <row r="970">
      <c r="B970" s="4"/>
      <c r="D970" s="4"/>
      <c r="E970" s="4"/>
      <c r="G970" s="23"/>
      <c r="H970" s="24"/>
    </row>
    <row r="971">
      <c r="B971" s="4"/>
      <c r="D971" s="4"/>
      <c r="E971" s="4"/>
      <c r="G971" s="23"/>
      <c r="H971" s="24"/>
    </row>
    <row r="972">
      <c r="B972" s="4"/>
      <c r="D972" s="4"/>
      <c r="E972" s="4"/>
      <c r="G972" s="23"/>
      <c r="H972" s="24"/>
    </row>
    <row r="973">
      <c r="B973" s="4"/>
      <c r="D973" s="4"/>
      <c r="E973" s="4"/>
      <c r="G973" s="23"/>
      <c r="H973" s="24"/>
    </row>
    <row r="974">
      <c r="B974" s="4"/>
      <c r="D974" s="4"/>
      <c r="E974" s="4"/>
      <c r="G974" s="23"/>
      <c r="H974" s="24"/>
    </row>
    <row r="975">
      <c r="B975" s="4"/>
      <c r="D975" s="4"/>
      <c r="E975" s="4"/>
      <c r="G975" s="23"/>
      <c r="H975" s="24"/>
    </row>
    <row r="976">
      <c r="B976" s="4"/>
      <c r="D976" s="4"/>
      <c r="E976" s="4"/>
      <c r="G976" s="23"/>
      <c r="H976" s="24"/>
    </row>
    <row r="977">
      <c r="B977" s="4"/>
      <c r="D977" s="4"/>
      <c r="E977" s="4"/>
      <c r="G977" s="23"/>
      <c r="H977" s="24"/>
    </row>
    <row r="978">
      <c r="B978" s="4"/>
      <c r="D978" s="4"/>
      <c r="E978" s="4"/>
      <c r="G978" s="23"/>
      <c r="H978" s="24"/>
    </row>
    <row r="979">
      <c r="B979" s="4"/>
      <c r="D979" s="4"/>
      <c r="E979" s="4"/>
      <c r="G979" s="23"/>
      <c r="H979" s="24"/>
    </row>
    <row r="980">
      <c r="B980" s="4"/>
      <c r="D980" s="4"/>
      <c r="E980" s="4"/>
      <c r="G980" s="23"/>
      <c r="H980" s="24"/>
    </row>
    <row r="981">
      <c r="B981" s="4"/>
      <c r="D981" s="4"/>
      <c r="E981" s="4"/>
      <c r="G981" s="23"/>
      <c r="H981" s="24"/>
    </row>
    <row r="982">
      <c r="B982" s="4"/>
      <c r="D982" s="4"/>
      <c r="E982" s="4"/>
      <c r="G982" s="23"/>
      <c r="H982" s="24"/>
    </row>
    <row r="983">
      <c r="B983" s="4"/>
      <c r="D983" s="4"/>
      <c r="E983" s="4"/>
      <c r="G983" s="23"/>
      <c r="H983" s="24"/>
    </row>
    <row r="984">
      <c r="B984" s="4"/>
      <c r="D984" s="4"/>
      <c r="E984" s="4"/>
      <c r="G984" s="23"/>
      <c r="H984" s="24"/>
    </row>
    <row r="985">
      <c r="B985" s="4"/>
      <c r="D985" s="4"/>
      <c r="E985" s="4"/>
      <c r="G985" s="23"/>
      <c r="H985" s="24"/>
    </row>
    <row r="986">
      <c r="B986" s="4"/>
      <c r="D986" s="4"/>
      <c r="E986" s="4"/>
      <c r="G986" s="23"/>
      <c r="H986" s="24"/>
    </row>
    <row r="987">
      <c r="B987" s="4"/>
      <c r="D987" s="4"/>
      <c r="E987" s="4"/>
      <c r="G987" s="23"/>
      <c r="H987" s="24"/>
    </row>
    <row r="988">
      <c r="B988" s="4"/>
      <c r="D988" s="4"/>
      <c r="E988" s="4"/>
      <c r="G988" s="23"/>
      <c r="H988" s="24"/>
    </row>
    <row r="989">
      <c r="B989" s="4"/>
      <c r="D989" s="4"/>
      <c r="E989" s="4"/>
      <c r="G989" s="23"/>
      <c r="H989" s="24"/>
    </row>
    <row r="990">
      <c r="B990" s="4"/>
      <c r="D990" s="4"/>
      <c r="E990" s="4"/>
      <c r="G990" s="23"/>
      <c r="H990" s="24"/>
    </row>
    <row r="991">
      <c r="B991" s="4"/>
      <c r="D991" s="4"/>
      <c r="E991" s="4"/>
      <c r="G991" s="23"/>
      <c r="H991" s="24"/>
    </row>
    <row r="992">
      <c r="B992" s="4"/>
      <c r="D992" s="4"/>
      <c r="E992" s="4"/>
      <c r="G992" s="23"/>
      <c r="H992" s="24"/>
    </row>
    <row r="993">
      <c r="B993" s="4"/>
      <c r="D993" s="4"/>
      <c r="E993" s="4"/>
      <c r="G993" s="23"/>
      <c r="H993" s="24"/>
    </row>
    <row r="994">
      <c r="B994" s="4"/>
      <c r="D994" s="4"/>
      <c r="E994" s="4"/>
      <c r="G994" s="23"/>
      <c r="H994" s="24"/>
    </row>
    <row r="995">
      <c r="B995" s="4"/>
      <c r="D995" s="4"/>
      <c r="E995" s="4"/>
      <c r="G995" s="23"/>
      <c r="H995" s="24"/>
    </row>
    <row r="996">
      <c r="B996" s="4"/>
      <c r="D996" s="4"/>
      <c r="E996" s="4"/>
      <c r="G996" s="23"/>
      <c r="H996" s="24"/>
    </row>
    <row r="997">
      <c r="B997" s="4"/>
      <c r="D997" s="4"/>
      <c r="E997" s="4"/>
      <c r="G997" s="23"/>
      <c r="H997" s="24"/>
    </row>
    <row r="998">
      <c r="B998" s="4"/>
      <c r="D998" s="4"/>
      <c r="E998" s="4"/>
      <c r="G998" s="23"/>
      <c r="H998" s="24"/>
    </row>
    <row r="999">
      <c r="B999" s="4"/>
      <c r="D999" s="4"/>
      <c r="E999" s="4"/>
      <c r="G999" s="23"/>
      <c r="H999" s="24"/>
    </row>
    <row r="1000">
      <c r="B1000" s="4"/>
      <c r="D1000" s="4"/>
      <c r="E1000" s="4"/>
      <c r="G1000" s="23"/>
      <c r="H1000" s="24"/>
    </row>
    <row r="1001">
      <c r="B1001" s="4"/>
      <c r="D1001" s="4"/>
      <c r="E1001" s="4"/>
      <c r="G1001" s="23"/>
      <c r="H1001" s="24"/>
    </row>
    <row r="1002">
      <c r="B1002" s="4"/>
      <c r="D1002" s="4"/>
      <c r="E1002" s="4"/>
      <c r="G1002" s="23"/>
      <c r="H1002" s="24"/>
    </row>
    <row r="1003">
      <c r="B1003" s="4"/>
      <c r="D1003" s="4"/>
      <c r="E1003" s="4"/>
      <c r="G1003" s="23"/>
      <c r="H1003" s="24"/>
    </row>
    <row r="1004">
      <c r="B1004" s="4"/>
      <c r="D1004" s="4"/>
      <c r="E1004" s="4"/>
      <c r="G1004" s="23"/>
      <c r="H1004" s="24"/>
    </row>
    <row r="1005">
      <c r="B1005" s="4"/>
      <c r="D1005" s="4"/>
      <c r="E1005" s="4"/>
      <c r="G1005" s="23"/>
      <c r="H1005" s="24"/>
    </row>
    <row r="1006">
      <c r="B1006" s="4"/>
      <c r="D1006" s="4"/>
      <c r="E1006" s="4"/>
      <c r="G1006" s="23"/>
      <c r="H1006" s="24"/>
    </row>
    <row r="1007">
      <c r="B1007" s="4"/>
      <c r="D1007" s="4"/>
      <c r="E1007" s="4"/>
      <c r="G1007" s="23"/>
      <c r="H1007" s="24"/>
    </row>
    <row r="1008">
      <c r="B1008" s="4"/>
      <c r="D1008" s="4"/>
      <c r="E1008" s="4"/>
      <c r="G1008" s="23"/>
      <c r="H1008" s="24"/>
    </row>
    <row r="1009">
      <c r="B1009" s="4"/>
      <c r="D1009" s="4"/>
      <c r="E1009" s="4"/>
      <c r="G1009" s="23"/>
      <c r="H1009" s="24"/>
    </row>
    <row r="1010">
      <c r="B1010" s="4"/>
      <c r="D1010" s="4"/>
      <c r="E1010" s="4"/>
      <c r="G1010" s="23"/>
      <c r="H1010" s="24"/>
    </row>
    <row r="1011">
      <c r="B1011" s="4"/>
      <c r="D1011" s="4"/>
      <c r="E1011" s="4"/>
      <c r="G1011" s="23"/>
      <c r="H1011" s="24"/>
    </row>
    <row r="1012">
      <c r="B1012" s="4"/>
      <c r="D1012" s="4"/>
      <c r="E1012" s="4"/>
      <c r="G1012" s="23"/>
      <c r="H1012" s="24"/>
    </row>
    <row r="1013">
      <c r="B1013" s="4"/>
      <c r="D1013" s="4"/>
      <c r="E1013" s="4"/>
      <c r="G1013" s="23"/>
      <c r="H1013" s="24"/>
    </row>
    <row r="1014">
      <c r="B1014" s="4"/>
      <c r="D1014" s="4"/>
      <c r="E1014" s="4"/>
      <c r="G1014" s="23"/>
      <c r="H1014" s="24"/>
    </row>
    <row r="1015">
      <c r="B1015" s="4"/>
      <c r="D1015" s="4"/>
      <c r="E1015" s="4"/>
      <c r="G1015" s="23"/>
      <c r="H1015" s="24"/>
    </row>
    <row r="1016">
      <c r="B1016" s="4"/>
      <c r="D1016" s="4"/>
      <c r="E1016" s="4"/>
      <c r="G1016" s="23"/>
      <c r="H1016" s="24"/>
    </row>
    <row r="1017">
      <c r="B1017" s="4"/>
      <c r="D1017" s="4"/>
      <c r="E1017" s="4"/>
      <c r="G1017" s="23"/>
      <c r="H1017" s="24"/>
    </row>
    <row r="1018">
      <c r="B1018" s="4"/>
      <c r="D1018" s="4"/>
      <c r="E1018" s="4"/>
      <c r="G1018" s="23"/>
      <c r="H1018" s="24"/>
    </row>
    <row r="1019">
      <c r="B1019" s="4"/>
      <c r="D1019" s="4"/>
      <c r="E1019" s="4"/>
      <c r="G1019" s="23"/>
      <c r="H1019" s="24"/>
    </row>
    <row r="1020">
      <c r="B1020" s="4"/>
      <c r="D1020" s="4"/>
      <c r="E1020" s="4"/>
      <c r="G1020" s="23"/>
      <c r="H1020" s="24"/>
    </row>
    <row r="1021">
      <c r="B1021" s="4"/>
      <c r="D1021" s="4"/>
      <c r="E1021" s="4"/>
      <c r="G1021" s="23"/>
      <c r="H1021" s="24"/>
    </row>
    <row r="1022">
      <c r="B1022" s="4"/>
      <c r="D1022" s="4"/>
      <c r="E1022" s="4"/>
      <c r="G1022" s="23"/>
      <c r="H1022" s="24"/>
    </row>
    <row r="1023">
      <c r="B1023" s="4"/>
      <c r="D1023" s="4"/>
      <c r="E1023" s="4"/>
      <c r="G1023" s="23"/>
      <c r="H1023" s="24"/>
    </row>
    <row r="1024">
      <c r="B1024" s="4"/>
      <c r="D1024" s="4"/>
      <c r="E1024" s="4"/>
      <c r="G1024" s="23"/>
      <c r="H1024" s="24"/>
    </row>
    <row r="1025">
      <c r="B1025" s="4"/>
      <c r="D1025" s="4"/>
      <c r="E1025" s="4"/>
      <c r="G1025" s="23"/>
      <c r="H1025" s="24"/>
    </row>
    <row r="1026">
      <c r="B1026" s="4"/>
      <c r="D1026" s="4"/>
      <c r="E1026" s="4"/>
      <c r="G1026" s="23"/>
      <c r="H1026" s="24"/>
    </row>
    <row r="1027">
      <c r="B1027" s="4"/>
      <c r="D1027" s="4"/>
      <c r="E1027" s="4"/>
      <c r="G1027" s="23"/>
      <c r="H1027" s="24"/>
    </row>
    <row r="1028">
      <c r="B1028" s="4"/>
      <c r="D1028" s="4"/>
      <c r="E1028" s="4"/>
      <c r="G1028" s="23"/>
      <c r="H1028" s="24"/>
    </row>
    <row r="1029">
      <c r="B1029" s="4"/>
      <c r="D1029" s="4"/>
      <c r="E1029" s="4"/>
      <c r="G1029" s="23"/>
      <c r="H1029" s="24"/>
    </row>
    <row r="1030">
      <c r="B1030" s="4"/>
      <c r="D1030" s="4"/>
      <c r="E1030" s="4"/>
      <c r="G1030" s="23"/>
      <c r="H1030" s="24"/>
    </row>
    <row r="1031">
      <c r="B1031" s="4"/>
      <c r="D1031" s="4"/>
      <c r="E1031" s="4"/>
      <c r="G1031" s="23"/>
      <c r="H1031" s="24"/>
    </row>
    <row r="1032">
      <c r="B1032" s="4"/>
      <c r="D1032" s="4"/>
      <c r="E1032" s="4"/>
      <c r="G1032" s="23"/>
      <c r="H1032" s="24"/>
    </row>
    <row r="1033">
      <c r="B1033" s="4"/>
      <c r="D1033" s="4"/>
      <c r="E1033" s="4"/>
      <c r="G1033" s="23"/>
      <c r="H1033" s="24"/>
    </row>
    <row r="1034">
      <c r="B1034" s="4"/>
      <c r="D1034" s="4"/>
      <c r="E1034" s="4"/>
      <c r="G1034" s="23"/>
      <c r="H1034" s="24"/>
    </row>
    <row r="1035">
      <c r="B1035" s="4"/>
      <c r="D1035" s="4"/>
      <c r="E1035" s="4"/>
      <c r="G1035" s="23"/>
      <c r="H1035" s="24"/>
    </row>
    <row r="1036">
      <c r="B1036" s="4"/>
      <c r="D1036" s="4"/>
      <c r="E1036" s="4"/>
      <c r="G1036" s="23"/>
      <c r="H1036" s="24"/>
    </row>
    <row r="1037">
      <c r="B1037" s="4"/>
      <c r="D1037" s="4"/>
      <c r="E1037" s="4"/>
      <c r="G1037" s="23"/>
      <c r="H1037" s="24"/>
    </row>
    <row r="1038">
      <c r="B1038" s="4"/>
      <c r="D1038" s="4"/>
      <c r="E1038" s="4"/>
      <c r="G1038" s="23"/>
      <c r="H1038" s="24"/>
    </row>
    <row r="1039">
      <c r="B1039" s="4"/>
      <c r="D1039" s="4"/>
      <c r="E1039" s="4"/>
      <c r="G1039" s="23"/>
      <c r="H1039" s="24"/>
    </row>
    <row r="1040">
      <c r="B1040" s="4"/>
      <c r="D1040" s="4"/>
      <c r="E1040" s="4"/>
      <c r="G1040" s="23"/>
      <c r="H1040" s="24"/>
    </row>
    <row r="1041">
      <c r="B1041" s="4"/>
      <c r="D1041" s="4"/>
      <c r="E1041" s="4"/>
      <c r="G1041" s="23"/>
      <c r="H1041" s="24"/>
    </row>
    <row r="1042">
      <c r="B1042" s="4"/>
      <c r="D1042" s="4"/>
      <c r="E1042" s="4"/>
      <c r="G1042" s="23"/>
      <c r="H1042" s="24"/>
    </row>
    <row r="1043">
      <c r="B1043" s="4"/>
      <c r="D1043" s="4"/>
      <c r="E1043" s="4"/>
      <c r="G1043" s="23"/>
      <c r="H1043" s="24"/>
    </row>
    <row r="1044">
      <c r="B1044" s="4"/>
      <c r="D1044" s="4"/>
      <c r="E1044" s="4"/>
      <c r="G1044" s="23"/>
      <c r="H1044" s="24"/>
    </row>
    <row r="1045">
      <c r="B1045" s="4"/>
      <c r="D1045" s="4"/>
      <c r="E1045" s="4"/>
      <c r="G1045" s="23"/>
      <c r="H1045" s="24"/>
    </row>
    <row r="1046">
      <c r="B1046" s="4"/>
      <c r="D1046" s="4"/>
      <c r="E1046" s="4"/>
      <c r="G1046" s="23"/>
      <c r="H1046" s="24"/>
    </row>
    <row r="1047">
      <c r="B1047" s="4"/>
      <c r="D1047" s="4"/>
      <c r="E1047" s="4"/>
      <c r="G1047" s="23"/>
      <c r="H1047" s="24"/>
    </row>
    <row r="1048">
      <c r="B1048" s="4"/>
      <c r="D1048" s="4"/>
      <c r="E1048" s="4"/>
      <c r="G1048" s="23"/>
      <c r="H1048" s="24"/>
    </row>
    <row r="1049">
      <c r="B1049" s="4"/>
      <c r="D1049" s="4"/>
      <c r="E1049" s="4"/>
      <c r="G1049" s="23"/>
      <c r="H1049" s="24"/>
    </row>
    <row r="1050">
      <c r="B1050" s="4"/>
      <c r="D1050" s="4"/>
      <c r="E1050" s="4"/>
      <c r="G1050" s="23"/>
      <c r="H1050" s="24"/>
    </row>
    <row r="1051">
      <c r="B1051" s="4"/>
      <c r="D1051" s="4"/>
      <c r="E1051" s="4"/>
      <c r="G1051" s="23"/>
      <c r="H1051" s="24"/>
    </row>
    <row r="1052">
      <c r="B1052" s="4"/>
      <c r="D1052" s="4"/>
      <c r="E1052" s="4"/>
      <c r="G1052" s="23"/>
      <c r="H1052" s="24"/>
    </row>
    <row r="1053">
      <c r="B1053" s="4"/>
      <c r="D1053" s="4"/>
      <c r="E1053" s="4"/>
      <c r="G1053" s="23"/>
      <c r="H1053" s="24"/>
    </row>
    <row r="1054">
      <c r="B1054" s="4"/>
      <c r="D1054" s="4"/>
      <c r="E1054" s="4"/>
      <c r="G1054" s="23"/>
      <c r="H1054" s="24"/>
    </row>
    <row r="1055">
      <c r="B1055" s="4"/>
      <c r="D1055" s="4"/>
      <c r="E1055" s="4"/>
      <c r="G1055" s="23"/>
      <c r="H1055" s="24"/>
    </row>
    <row r="1056">
      <c r="B1056" s="4"/>
      <c r="D1056" s="4"/>
      <c r="E1056" s="4"/>
      <c r="G1056" s="23"/>
      <c r="H1056" s="24"/>
    </row>
    <row r="1057">
      <c r="B1057" s="4"/>
      <c r="D1057" s="4"/>
      <c r="E1057" s="4"/>
      <c r="G1057" s="23"/>
      <c r="H1057" s="24"/>
    </row>
    <row r="1058">
      <c r="B1058" s="4"/>
      <c r="D1058" s="4"/>
      <c r="E1058" s="4"/>
      <c r="G1058" s="23"/>
      <c r="H1058" s="24"/>
    </row>
    <row r="1059">
      <c r="B1059" s="4"/>
      <c r="D1059" s="4"/>
      <c r="E1059" s="4"/>
      <c r="G1059" s="23"/>
      <c r="H1059" s="24"/>
    </row>
    <row r="1060">
      <c r="B1060" s="4"/>
      <c r="D1060" s="4"/>
      <c r="E1060" s="4"/>
      <c r="G1060" s="23"/>
      <c r="H1060" s="24"/>
    </row>
    <row r="1061">
      <c r="B1061" s="4"/>
      <c r="D1061" s="4"/>
      <c r="E1061" s="4"/>
      <c r="G1061" s="23"/>
      <c r="H1061" s="24"/>
    </row>
    <row r="1062">
      <c r="B1062" s="4"/>
      <c r="D1062" s="4"/>
      <c r="E1062" s="4"/>
      <c r="G1062" s="23"/>
      <c r="H1062" s="24"/>
    </row>
    <row r="1063">
      <c r="B1063" s="4"/>
      <c r="D1063" s="4"/>
      <c r="E1063" s="4"/>
      <c r="G1063" s="23"/>
      <c r="H1063" s="24"/>
    </row>
    <row r="1064">
      <c r="B1064" s="4"/>
      <c r="D1064" s="4"/>
      <c r="E1064" s="4"/>
      <c r="G1064" s="23"/>
      <c r="H1064" s="24"/>
    </row>
    <row r="1065">
      <c r="B1065" s="4"/>
      <c r="D1065" s="4"/>
      <c r="E1065" s="4"/>
      <c r="G1065" s="23"/>
      <c r="H1065" s="24"/>
    </row>
    <row r="1066">
      <c r="B1066" s="4"/>
      <c r="D1066" s="4"/>
      <c r="E1066" s="4"/>
      <c r="G1066" s="23"/>
      <c r="H1066" s="24"/>
    </row>
    <row r="1067">
      <c r="B1067" s="4"/>
      <c r="D1067" s="4"/>
      <c r="E1067" s="4"/>
      <c r="G1067" s="23"/>
      <c r="H1067" s="24"/>
    </row>
    <row r="1068">
      <c r="B1068" s="4"/>
      <c r="D1068" s="4"/>
      <c r="E1068" s="4"/>
      <c r="G1068" s="23"/>
      <c r="H1068" s="24"/>
    </row>
    <row r="1069">
      <c r="B1069" s="4"/>
      <c r="D1069" s="4"/>
      <c r="E1069" s="4"/>
      <c r="G1069" s="23"/>
      <c r="H1069" s="24"/>
    </row>
    <row r="1070">
      <c r="B1070" s="4"/>
      <c r="D1070" s="4"/>
      <c r="E1070" s="4"/>
      <c r="G1070" s="23"/>
      <c r="H1070" s="24"/>
    </row>
    <row r="1071">
      <c r="B1071" s="4"/>
      <c r="D1071" s="4"/>
      <c r="E1071" s="4"/>
      <c r="G1071" s="23"/>
      <c r="H1071" s="24"/>
    </row>
    <row r="1072">
      <c r="B1072" s="4"/>
      <c r="D1072" s="4"/>
      <c r="E1072" s="4"/>
      <c r="G1072" s="23"/>
      <c r="H1072" s="24"/>
    </row>
    <row r="1073">
      <c r="B1073" s="4"/>
      <c r="D1073" s="4"/>
      <c r="E1073" s="4"/>
      <c r="G1073" s="23"/>
      <c r="H1073" s="24"/>
    </row>
    <row r="1074">
      <c r="B1074" s="4"/>
      <c r="D1074" s="4"/>
      <c r="E1074" s="4"/>
      <c r="G1074" s="23"/>
      <c r="H1074" s="24"/>
    </row>
    <row r="1075">
      <c r="B1075" s="4"/>
      <c r="D1075" s="4"/>
      <c r="E1075" s="4"/>
      <c r="G1075" s="23"/>
      <c r="H1075" s="24"/>
    </row>
    <row r="1076">
      <c r="B1076" s="4"/>
      <c r="D1076" s="4"/>
      <c r="E1076" s="4"/>
      <c r="G1076" s="23"/>
      <c r="H1076" s="24"/>
    </row>
    <row r="1077">
      <c r="B1077" s="4"/>
      <c r="D1077" s="4"/>
      <c r="E1077" s="4"/>
      <c r="G1077" s="23"/>
      <c r="H1077" s="24"/>
    </row>
    <row r="1078">
      <c r="B1078" s="4"/>
      <c r="D1078" s="4"/>
      <c r="E1078" s="4"/>
    </row>
    <row r="1079">
      <c r="B1079" s="4"/>
      <c r="D1079" s="4"/>
      <c r="E1079" s="4"/>
    </row>
    <row r="1080">
      <c r="B1080" s="4"/>
      <c r="D1080" s="4"/>
      <c r="E1080" s="4"/>
    </row>
    <row r="1081">
      <c r="B1081" s="4"/>
      <c r="D1081" s="4"/>
      <c r="E1081" s="4"/>
    </row>
    <row r="1082">
      <c r="B1082" s="4"/>
      <c r="D1082" s="4"/>
      <c r="E1082" s="4"/>
    </row>
    <row r="1083">
      <c r="B1083" s="4"/>
      <c r="D1083" s="4"/>
      <c r="E1083" s="4"/>
    </row>
    <row r="1084">
      <c r="B1084" s="4"/>
      <c r="D1084" s="4"/>
      <c r="E1084" s="4"/>
    </row>
    <row r="1085">
      <c r="B1085" s="4"/>
      <c r="D1085" s="4"/>
      <c r="E1085" s="4"/>
    </row>
    <row r="1086">
      <c r="B1086" s="4"/>
      <c r="D1086" s="4"/>
      <c r="E1086" s="4"/>
    </row>
    <row r="1087">
      <c r="B1087" s="4"/>
      <c r="D1087" s="4"/>
      <c r="E1087" s="4"/>
    </row>
    <row r="1088">
      <c r="B1088" s="4"/>
      <c r="D1088" s="4"/>
      <c r="E1088" s="4"/>
    </row>
    <row r="1089">
      <c r="B1089" s="4"/>
      <c r="D1089" s="4"/>
      <c r="E1089" s="4"/>
    </row>
    <row r="1090">
      <c r="B1090" s="4"/>
      <c r="D1090" s="4"/>
      <c r="E1090" s="4"/>
    </row>
    <row r="1091">
      <c r="B1091" s="4"/>
      <c r="D1091" s="4"/>
      <c r="E1091" s="4"/>
    </row>
    <row r="1092">
      <c r="B1092" s="4"/>
      <c r="D1092" s="4"/>
      <c r="E1092" s="4"/>
    </row>
    <row r="1093">
      <c r="B1093" s="4"/>
      <c r="D1093" s="4"/>
      <c r="E1093" s="4"/>
    </row>
    <row r="1094">
      <c r="B1094" s="4"/>
      <c r="D1094" s="4"/>
      <c r="E1094" s="4"/>
    </row>
    <row r="1095">
      <c r="B1095" s="4"/>
      <c r="D1095" s="4"/>
      <c r="E1095" s="4"/>
    </row>
    <row r="1096">
      <c r="B1096" s="4"/>
      <c r="D1096" s="4"/>
      <c r="E1096" s="4"/>
    </row>
    <row r="1097">
      <c r="B1097" s="4"/>
      <c r="D1097" s="4"/>
      <c r="E1097" s="4"/>
    </row>
    <row r="1098">
      <c r="B1098" s="4"/>
      <c r="D1098" s="4"/>
      <c r="E1098" s="4"/>
    </row>
    <row r="1099">
      <c r="B1099" s="4"/>
      <c r="D1099" s="4"/>
      <c r="E1099" s="4"/>
    </row>
    <row r="1100">
      <c r="B1100" s="4"/>
      <c r="D1100" s="4"/>
      <c r="E11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13"/>
  </cols>
  <sheetData>
    <row r="1">
      <c r="A1" s="2">
        <v>0.0</v>
      </c>
      <c r="B1" s="2" t="s">
        <v>163</v>
      </c>
      <c r="C1" s="2" t="s">
        <v>164</v>
      </c>
    </row>
    <row r="2">
      <c r="A2" s="2">
        <v>1.0</v>
      </c>
      <c r="B2" s="2" t="s">
        <v>342</v>
      </c>
      <c r="C2" s="2" t="s">
        <v>8</v>
      </c>
      <c r="D2" s="2" t="s">
        <v>9</v>
      </c>
      <c r="E2" s="2" t="s">
        <v>184</v>
      </c>
      <c r="F2" s="2" t="s">
        <v>11</v>
      </c>
      <c r="G2" s="2" t="s">
        <v>12</v>
      </c>
      <c r="H2" s="2" t="s">
        <v>13</v>
      </c>
      <c r="I2" s="2" t="s">
        <v>14</v>
      </c>
      <c r="J2" s="2" t="s">
        <v>15</v>
      </c>
      <c r="K2" s="2" t="s">
        <v>16</v>
      </c>
      <c r="L2" s="2" t="s">
        <v>17</v>
      </c>
      <c r="M2" s="2" t="s">
        <v>18</v>
      </c>
      <c r="N2" s="2" t="s">
        <v>19</v>
      </c>
      <c r="O2" s="2" t="s">
        <v>20</v>
      </c>
      <c r="P2" s="2" t="s">
        <v>21</v>
      </c>
      <c r="Q2" s="2" t="s">
        <v>22</v>
      </c>
      <c r="R2" s="2" t="s">
        <v>23</v>
      </c>
      <c r="S2" s="2" t="s">
        <v>24</v>
      </c>
      <c r="T2" s="2" t="s">
        <v>25</v>
      </c>
      <c r="U2" s="2" t="s">
        <v>26</v>
      </c>
      <c r="V2" s="2" t="s">
        <v>165</v>
      </c>
      <c r="W2" s="2" t="s">
        <v>10</v>
      </c>
      <c r="X2" s="2" t="s">
        <v>167</v>
      </c>
      <c r="Y2" s="2" t="s">
        <v>168</v>
      </c>
      <c r="Z2" s="2" t="s">
        <v>170</v>
      </c>
    </row>
    <row r="3">
      <c r="C3" s="2" t="s">
        <v>27</v>
      </c>
      <c r="D3" s="3" t="s">
        <v>428</v>
      </c>
      <c r="E3" s="3" t="s">
        <v>193</v>
      </c>
      <c r="F3" s="2" t="s">
        <v>11</v>
      </c>
      <c r="G3" s="3" t="s">
        <v>30</v>
      </c>
      <c r="H3" s="3" t="s">
        <v>31</v>
      </c>
      <c r="I3" s="3" t="s">
        <v>31</v>
      </c>
      <c r="J3" s="3" t="s">
        <v>429</v>
      </c>
      <c r="K3" s="3" t="s">
        <v>430</v>
      </c>
      <c r="L3" s="2" t="s">
        <v>17</v>
      </c>
      <c r="M3" s="2" t="s">
        <v>18</v>
      </c>
      <c r="N3" s="2" t="s">
        <v>19</v>
      </c>
      <c r="O3" s="2" t="s">
        <v>20</v>
      </c>
      <c r="P3" s="3" t="s">
        <v>431</v>
      </c>
      <c r="Q3" s="2" t="s">
        <v>22</v>
      </c>
      <c r="R3" s="2" t="s">
        <v>23</v>
      </c>
      <c r="S3" s="3" t="s">
        <v>432</v>
      </c>
      <c r="T3" s="3" t="s">
        <v>428</v>
      </c>
      <c r="U3" s="3" t="s">
        <v>433</v>
      </c>
      <c r="V3" s="3" t="s">
        <v>434</v>
      </c>
      <c r="W3" s="3" t="s">
        <v>435</v>
      </c>
      <c r="X3" s="3" t="s">
        <v>436</v>
      </c>
      <c r="Y3" s="3" t="s">
        <v>437</v>
      </c>
      <c r="Z3" s="3" t="s">
        <v>438</v>
      </c>
    </row>
    <row r="4">
      <c r="C4" s="2" t="s">
        <v>8</v>
      </c>
      <c r="D4" s="2" t="s">
        <v>9</v>
      </c>
      <c r="E4" s="2" t="s">
        <v>165</v>
      </c>
      <c r="F4" s="2" t="s">
        <v>11</v>
      </c>
      <c r="G4" s="2" t="s">
        <v>12</v>
      </c>
      <c r="H4" s="2" t="s">
        <v>13</v>
      </c>
      <c r="I4" s="2" t="s">
        <v>14</v>
      </c>
      <c r="J4" s="2" t="s">
        <v>15</v>
      </c>
      <c r="K4" s="2" t="s">
        <v>16</v>
      </c>
      <c r="L4" s="2" t="s">
        <v>17</v>
      </c>
      <c r="M4" s="2" t="s">
        <v>18</v>
      </c>
      <c r="N4" s="2" t="s">
        <v>19</v>
      </c>
      <c r="O4" s="2" t="s">
        <v>20</v>
      </c>
      <c r="P4" s="2" t="s">
        <v>21</v>
      </c>
      <c r="Q4" s="2" t="s">
        <v>22</v>
      </c>
      <c r="R4" s="2" t="s">
        <v>23</v>
      </c>
      <c r="S4" s="2" t="s">
        <v>24</v>
      </c>
      <c r="T4" s="2" t="s">
        <v>25</v>
      </c>
      <c r="U4" s="2" t="s">
        <v>26</v>
      </c>
      <c r="V4" s="2" t="s">
        <v>170</v>
      </c>
      <c r="W4" s="2" t="s">
        <v>168</v>
      </c>
      <c r="X4" s="2" t="s">
        <v>167</v>
      </c>
      <c r="Y4" s="2" t="s">
        <v>10</v>
      </c>
      <c r="Z4" s="2" t="s">
        <v>239</v>
      </c>
      <c r="AA4" s="2" t="s">
        <v>239</v>
      </c>
      <c r="AB4" s="2"/>
      <c r="AC4" s="2"/>
      <c r="AD4" s="2"/>
    </row>
    <row r="5">
      <c r="C5" s="2" t="s">
        <v>240</v>
      </c>
      <c r="D5" s="3" t="s">
        <v>433</v>
      </c>
      <c r="E5" s="3" t="s">
        <v>434</v>
      </c>
      <c r="F5" s="2" t="s">
        <v>11</v>
      </c>
      <c r="G5" s="3" t="s">
        <v>30</v>
      </c>
      <c r="H5" s="3" t="s">
        <v>31</v>
      </c>
      <c r="I5" s="3" t="s">
        <v>31</v>
      </c>
      <c r="J5" s="3" t="s">
        <v>439</v>
      </c>
      <c r="K5" s="3" t="s">
        <v>440</v>
      </c>
      <c r="L5" s="2" t="s">
        <v>17</v>
      </c>
      <c r="M5" s="2" t="s">
        <v>18</v>
      </c>
      <c r="N5" s="2" t="s">
        <v>19</v>
      </c>
      <c r="O5" s="2" t="s">
        <v>20</v>
      </c>
      <c r="P5" s="3" t="s">
        <v>441</v>
      </c>
      <c r="Q5" s="2" t="s">
        <v>22</v>
      </c>
      <c r="R5" s="2" t="s">
        <v>23</v>
      </c>
      <c r="S5" s="3" t="s">
        <v>442</v>
      </c>
      <c r="T5" s="3" t="s">
        <v>433</v>
      </c>
      <c r="U5" s="3" t="s">
        <v>443</v>
      </c>
      <c r="V5" s="3" t="s">
        <v>444</v>
      </c>
      <c r="W5" s="3" t="s">
        <v>445</v>
      </c>
      <c r="X5" s="3" t="s">
        <v>436</v>
      </c>
      <c r="Y5" s="3" t="s">
        <v>435</v>
      </c>
      <c r="Z5" s="3" t="s">
        <v>246</v>
      </c>
      <c r="AA5" s="3" t="s">
        <v>246</v>
      </c>
      <c r="AB5" s="2"/>
      <c r="AC5" s="2"/>
      <c r="AD5" s="2"/>
    </row>
    <row r="6">
      <c r="A6" s="2">
        <v>2.0</v>
      </c>
      <c r="B6" s="2" t="s">
        <v>346</v>
      </c>
      <c r="C6" s="2" t="s">
        <v>8</v>
      </c>
      <c r="D6" s="2" t="s">
        <v>9</v>
      </c>
      <c r="E6" s="2" t="s">
        <v>165</v>
      </c>
      <c r="F6" s="2" t="s">
        <v>11</v>
      </c>
      <c r="G6" s="2" t="s">
        <v>12</v>
      </c>
      <c r="H6" s="2" t="s">
        <v>13</v>
      </c>
      <c r="I6" s="2" t="s">
        <v>14</v>
      </c>
      <c r="J6" s="2" t="s">
        <v>15</v>
      </c>
      <c r="K6" s="2" t="s">
        <v>16</v>
      </c>
      <c r="L6" s="2" t="s">
        <v>17</v>
      </c>
      <c r="M6" s="2" t="s">
        <v>18</v>
      </c>
      <c r="N6" s="2" t="s">
        <v>19</v>
      </c>
      <c r="O6" s="2" t="s">
        <v>20</v>
      </c>
      <c r="P6" s="2" t="s">
        <v>21</v>
      </c>
      <c r="Q6" s="2" t="s">
        <v>22</v>
      </c>
      <c r="R6" s="2" t="s">
        <v>23</v>
      </c>
      <c r="S6" s="2" t="s">
        <v>24</v>
      </c>
      <c r="T6" s="2" t="s">
        <v>25</v>
      </c>
      <c r="U6" s="2" t="s">
        <v>26</v>
      </c>
      <c r="V6" s="2" t="s">
        <v>10</v>
      </c>
      <c r="W6" s="2" t="s">
        <v>167</v>
      </c>
      <c r="X6" s="2" t="s">
        <v>184</v>
      </c>
      <c r="Y6" s="2" t="s">
        <v>168</v>
      </c>
      <c r="Z6" s="2" t="s">
        <v>170</v>
      </c>
    </row>
    <row r="7">
      <c r="C7" s="2" t="s">
        <v>27</v>
      </c>
      <c r="D7" s="3" t="s">
        <v>446</v>
      </c>
      <c r="E7" s="3" t="s">
        <v>447</v>
      </c>
      <c r="F7" s="2" t="s">
        <v>11</v>
      </c>
      <c r="G7" s="3" t="s">
        <v>30</v>
      </c>
      <c r="H7" s="3" t="s">
        <v>30</v>
      </c>
      <c r="I7" s="3" t="s">
        <v>31</v>
      </c>
      <c r="J7" s="3" t="s">
        <v>448</v>
      </c>
      <c r="K7" s="3" t="s">
        <v>449</v>
      </c>
      <c r="L7" s="2" t="s">
        <v>17</v>
      </c>
      <c r="M7" s="2" t="s">
        <v>18</v>
      </c>
      <c r="N7" s="2" t="s">
        <v>19</v>
      </c>
      <c r="O7" s="2" t="s">
        <v>20</v>
      </c>
      <c r="P7" s="3" t="s">
        <v>450</v>
      </c>
      <c r="Q7" s="2" t="s">
        <v>22</v>
      </c>
      <c r="R7" s="2" t="s">
        <v>23</v>
      </c>
      <c r="S7" s="3" t="s">
        <v>451</v>
      </c>
      <c r="T7" s="3" t="s">
        <v>446</v>
      </c>
      <c r="U7" s="3" t="s">
        <v>452</v>
      </c>
      <c r="V7" s="3" t="s">
        <v>453</v>
      </c>
      <c r="W7" s="3" t="s">
        <v>454</v>
      </c>
      <c r="X7" s="3" t="s">
        <v>193</v>
      </c>
      <c r="Y7" s="3" t="s">
        <v>455</v>
      </c>
      <c r="Z7" s="3" t="s">
        <v>456</v>
      </c>
    </row>
    <row r="8">
      <c r="A8" s="2">
        <v>3.0</v>
      </c>
      <c r="B8" s="2" t="s">
        <v>350</v>
      </c>
      <c r="C8" s="2" t="s">
        <v>8</v>
      </c>
      <c r="D8" s="2" t="s">
        <v>9</v>
      </c>
      <c r="E8" s="2" t="s">
        <v>165</v>
      </c>
      <c r="F8" s="2" t="s">
        <v>11</v>
      </c>
      <c r="G8" s="2" t="s">
        <v>12</v>
      </c>
      <c r="H8" s="2" t="s">
        <v>13</v>
      </c>
      <c r="I8" s="2" t="s">
        <v>14</v>
      </c>
      <c r="J8" s="2" t="s">
        <v>15</v>
      </c>
      <c r="K8" s="2" t="s">
        <v>16</v>
      </c>
      <c r="L8" s="2" t="s">
        <v>17</v>
      </c>
      <c r="M8" s="2" t="s">
        <v>18</v>
      </c>
      <c r="N8" s="2" t="s">
        <v>19</v>
      </c>
      <c r="O8" s="2" t="s">
        <v>20</v>
      </c>
      <c r="P8" s="2" t="s">
        <v>21</v>
      </c>
      <c r="Q8" s="2" t="s">
        <v>22</v>
      </c>
      <c r="R8" s="2" t="s">
        <v>23</v>
      </c>
      <c r="S8" s="2" t="s">
        <v>24</v>
      </c>
      <c r="T8" s="2" t="s">
        <v>25</v>
      </c>
      <c r="U8" s="2" t="s">
        <v>26</v>
      </c>
      <c r="V8" s="2" t="s">
        <v>10</v>
      </c>
      <c r="W8" s="2" t="s">
        <v>167</v>
      </c>
      <c r="X8" s="2" t="s">
        <v>184</v>
      </c>
      <c r="Y8" s="2" t="s">
        <v>168</v>
      </c>
      <c r="Z8" s="2" t="s">
        <v>170</v>
      </c>
    </row>
    <row r="9">
      <c r="C9" s="2" t="s">
        <v>27</v>
      </c>
      <c r="D9" s="3" t="s">
        <v>457</v>
      </c>
      <c r="E9" s="3" t="s">
        <v>186</v>
      </c>
      <c r="F9" s="2" t="s">
        <v>11</v>
      </c>
      <c r="G9" s="3" t="s">
        <v>30</v>
      </c>
      <c r="H9" s="3" t="s">
        <v>31</v>
      </c>
      <c r="I9" s="3" t="s">
        <v>31</v>
      </c>
      <c r="J9" s="3" t="s">
        <v>458</v>
      </c>
      <c r="K9" s="3" t="s">
        <v>459</v>
      </c>
      <c r="L9" s="2" t="s">
        <v>17</v>
      </c>
      <c r="M9" s="2" t="s">
        <v>18</v>
      </c>
      <c r="N9" s="2" t="s">
        <v>19</v>
      </c>
      <c r="O9" s="2" t="s">
        <v>20</v>
      </c>
      <c r="P9" s="3" t="s">
        <v>460</v>
      </c>
      <c r="Q9" s="2" t="s">
        <v>22</v>
      </c>
      <c r="R9" s="2" t="s">
        <v>23</v>
      </c>
      <c r="S9" s="3" t="s">
        <v>461</v>
      </c>
      <c r="T9" s="3" t="s">
        <v>457</v>
      </c>
      <c r="U9" s="3" t="s">
        <v>462</v>
      </c>
      <c r="V9" s="3" t="s">
        <v>463</v>
      </c>
      <c r="W9" s="3" t="s">
        <v>464</v>
      </c>
      <c r="X9" s="3" t="s">
        <v>193</v>
      </c>
      <c r="Y9" s="3" t="s">
        <v>465</v>
      </c>
      <c r="Z9" s="3" t="s">
        <v>466</v>
      </c>
    </row>
    <row r="10">
      <c r="A10" s="2">
        <v>4.0</v>
      </c>
      <c r="B10" s="2" t="s">
        <v>354</v>
      </c>
      <c r="C10" s="2" t="s">
        <v>8</v>
      </c>
      <c r="D10" s="2" t="s">
        <v>9</v>
      </c>
      <c r="E10" s="2" t="s">
        <v>165</v>
      </c>
      <c r="F10" s="2" t="s">
        <v>11</v>
      </c>
      <c r="G10" s="2" t="s">
        <v>12</v>
      </c>
      <c r="H10" s="2" t="s">
        <v>13</v>
      </c>
      <c r="I10" s="2" t="s">
        <v>14</v>
      </c>
      <c r="J10" s="2" t="s">
        <v>15</v>
      </c>
      <c r="K10" s="2" t="s">
        <v>16</v>
      </c>
      <c r="L10" s="2" t="s">
        <v>17</v>
      </c>
      <c r="M10" s="2" t="s">
        <v>18</v>
      </c>
      <c r="N10" s="2" t="s">
        <v>19</v>
      </c>
      <c r="O10" s="2" t="s">
        <v>20</v>
      </c>
      <c r="P10" s="2" t="s">
        <v>21</v>
      </c>
      <c r="Q10" s="2" t="s">
        <v>22</v>
      </c>
      <c r="R10" s="2" t="s">
        <v>23</v>
      </c>
      <c r="S10" s="2" t="s">
        <v>24</v>
      </c>
      <c r="T10" s="2" t="s">
        <v>25</v>
      </c>
      <c r="U10" s="2" t="s">
        <v>26</v>
      </c>
      <c r="V10" s="2" t="s">
        <v>10</v>
      </c>
      <c r="W10" s="2" t="s">
        <v>167</v>
      </c>
      <c r="X10" s="2" t="s">
        <v>184</v>
      </c>
      <c r="Y10" s="2" t="s">
        <v>168</v>
      </c>
      <c r="Z10" s="2" t="s">
        <v>170</v>
      </c>
    </row>
    <row r="11">
      <c r="C11" s="2" t="s">
        <v>27</v>
      </c>
      <c r="D11" s="3" t="s">
        <v>467</v>
      </c>
      <c r="E11" s="3" t="s">
        <v>186</v>
      </c>
      <c r="F11" s="2" t="s">
        <v>11</v>
      </c>
      <c r="G11" s="3" t="s">
        <v>30</v>
      </c>
      <c r="H11" s="3" t="s">
        <v>31</v>
      </c>
      <c r="I11" s="3" t="s">
        <v>31</v>
      </c>
      <c r="J11" s="3" t="s">
        <v>468</v>
      </c>
      <c r="K11" s="3" t="s">
        <v>469</v>
      </c>
      <c r="L11" s="2" t="s">
        <v>17</v>
      </c>
      <c r="M11" s="2" t="s">
        <v>18</v>
      </c>
      <c r="N11" s="2" t="s">
        <v>19</v>
      </c>
      <c r="O11" s="2" t="s">
        <v>20</v>
      </c>
      <c r="P11" s="3" t="s">
        <v>470</v>
      </c>
      <c r="Q11" s="2" t="s">
        <v>22</v>
      </c>
      <c r="R11" s="2" t="s">
        <v>23</v>
      </c>
      <c r="S11" s="3" t="s">
        <v>471</v>
      </c>
      <c r="T11" s="3" t="s">
        <v>467</v>
      </c>
      <c r="U11" s="3" t="s">
        <v>472</v>
      </c>
      <c r="V11" s="3" t="s">
        <v>473</v>
      </c>
      <c r="W11" s="3" t="s">
        <v>474</v>
      </c>
      <c r="X11" s="3" t="s">
        <v>193</v>
      </c>
      <c r="Y11" s="3" t="s">
        <v>475</v>
      </c>
      <c r="Z11" s="3" t="s">
        <v>476</v>
      </c>
    </row>
    <row r="12">
      <c r="A12" s="2">
        <v>5.0</v>
      </c>
      <c r="B12" s="2" t="s">
        <v>358</v>
      </c>
      <c r="C12" s="2" t="s">
        <v>8</v>
      </c>
      <c r="D12" s="2" t="s">
        <v>9</v>
      </c>
      <c r="E12" s="2" t="s">
        <v>165</v>
      </c>
      <c r="F12" s="2" t="s">
        <v>11</v>
      </c>
      <c r="G12" s="2" t="s">
        <v>12</v>
      </c>
      <c r="H12" s="2" t="s">
        <v>13</v>
      </c>
      <c r="I12" s="2" t="s">
        <v>14</v>
      </c>
      <c r="J12" s="2" t="s">
        <v>15</v>
      </c>
      <c r="K12" s="2" t="s">
        <v>16</v>
      </c>
      <c r="L12" s="2" t="s">
        <v>17</v>
      </c>
      <c r="M12" s="2" t="s">
        <v>18</v>
      </c>
      <c r="N12" s="2" t="s">
        <v>19</v>
      </c>
      <c r="O12" s="2" t="s">
        <v>20</v>
      </c>
      <c r="P12" s="2" t="s">
        <v>21</v>
      </c>
      <c r="Q12" s="2" t="s">
        <v>22</v>
      </c>
      <c r="R12" s="2" t="s">
        <v>23</v>
      </c>
      <c r="S12" s="2" t="s">
        <v>24</v>
      </c>
      <c r="T12" s="2" t="s">
        <v>25</v>
      </c>
      <c r="U12" s="2" t="s">
        <v>26</v>
      </c>
      <c r="V12" s="2" t="s">
        <v>10</v>
      </c>
      <c r="W12" s="2" t="s">
        <v>167</v>
      </c>
      <c r="X12" s="2" t="s">
        <v>168</v>
      </c>
      <c r="Y12" s="2" t="s">
        <v>169</v>
      </c>
      <c r="Z12" s="2" t="s">
        <v>170</v>
      </c>
    </row>
    <row r="13">
      <c r="C13" s="2" t="s">
        <v>171</v>
      </c>
      <c r="D13" s="3" t="s">
        <v>477</v>
      </c>
      <c r="E13" s="3" t="s">
        <v>478</v>
      </c>
      <c r="F13" s="2" t="s">
        <v>11</v>
      </c>
      <c r="G13" s="3" t="s">
        <v>31</v>
      </c>
      <c r="H13" s="3" t="s">
        <v>31</v>
      </c>
      <c r="I13" s="3" t="s">
        <v>31</v>
      </c>
      <c r="J13" s="3" t="s">
        <v>479</v>
      </c>
      <c r="K13" s="3" t="s">
        <v>480</v>
      </c>
      <c r="L13" s="2" t="s">
        <v>17</v>
      </c>
      <c r="M13" s="2" t="s">
        <v>18</v>
      </c>
      <c r="N13" s="2" t="s">
        <v>19</v>
      </c>
      <c r="O13" s="2" t="s">
        <v>20</v>
      </c>
      <c r="P13" s="3" t="s">
        <v>481</v>
      </c>
      <c r="Q13" s="2" t="s">
        <v>22</v>
      </c>
      <c r="R13" s="2" t="s">
        <v>23</v>
      </c>
      <c r="S13" s="3" t="s">
        <v>482</v>
      </c>
      <c r="T13" s="3" t="s">
        <v>477</v>
      </c>
      <c r="U13" s="3" t="s">
        <v>483</v>
      </c>
      <c r="V13" s="3" t="s">
        <v>484</v>
      </c>
      <c r="W13" s="3" t="s">
        <v>485</v>
      </c>
      <c r="X13" s="3" t="s">
        <v>486</v>
      </c>
      <c r="Y13" s="3" t="s">
        <v>182</v>
      </c>
      <c r="Z13" s="3" t="s">
        <v>487</v>
      </c>
    </row>
    <row r="14">
      <c r="A14" s="2">
        <v>6.0</v>
      </c>
      <c r="B14" s="2" t="s">
        <v>362</v>
      </c>
      <c r="C14" s="2" t="s">
        <v>8</v>
      </c>
      <c r="D14" s="2" t="s">
        <v>9</v>
      </c>
      <c r="E14" s="2" t="s">
        <v>165</v>
      </c>
      <c r="F14" s="2" t="s">
        <v>11</v>
      </c>
      <c r="G14" s="2" t="s">
        <v>12</v>
      </c>
      <c r="H14" s="2" t="s">
        <v>13</v>
      </c>
      <c r="I14" s="2" t="s">
        <v>14</v>
      </c>
      <c r="J14" s="2" t="s">
        <v>15</v>
      </c>
      <c r="K14" s="2" t="s">
        <v>16</v>
      </c>
      <c r="L14" s="2" t="s">
        <v>17</v>
      </c>
      <c r="M14" s="2" t="s">
        <v>18</v>
      </c>
      <c r="N14" s="2" t="s">
        <v>19</v>
      </c>
      <c r="O14" s="2" t="s">
        <v>20</v>
      </c>
      <c r="P14" s="2" t="s">
        <v>21</v>
      </c>
      <c r="Q14" s="2" t="s">
        <v>22</v>
      </c>
      <c r="R14" s="2" t="s">
        <v>23</v>
      </c>
      <c r="S14" s="2" t="s">
        <v>24</v>
      </c>
      <c r="T14" s="2" t="s">
        <v>25</v>
      </c>
      <c r="U14" s="2" t="s">
        <v>26</v>
      </c>
      <c r="V14" s="2" t="s">
        <v>10</v>
      </c>
      <c r="W14" s="2" t="s">
        <v>167</v>
      </c>
      <c r="X14" s="2" t="s">
        <v>168</v>
      </c>
      <c r="Y14" s="2" t="s">
        <v>169</v>
      </c>
      <c r="Z14" s="2" t="s">
        <v>170</v>
      </c>
    </row>
    <row r="15">
      <c r="C15" s="2" t="s">
        <v>171</v>
      </c>
      <c r="D15" s="3" t="s">
        <v>488</v>
      </c>
      <c r="E15" s="3" t="s">
        <v>489</v>
      </c>
      <c r="F15" s="2" t="s">
        <v>11</v>
      </c>
      <c r="G15" s="3" t="s">
        <v>31</v>
      </c>
      <c r="H15" s="3" t="s">
        <v>31</v>
      </c>
      <c r="I15" s="3" t="s">
        <v>31</v>
      </c>
      <c r="J15" s="3" t="s">
        <v>490</v>
      </c>
      <c r="K15" s="3" t="s">
        <v>491</v>
      </c>
      <c r="L15" s="2" t="s">
        <v>17</v>
      </c>
      <c r="M15" s="2" t="s">
        <v>18</v>
      </c>
      <c r="N15" s="2" t="s">
        <v>19</v>
      </c>
      <c r="O15" s="2" t="s">
        <v>20</v>
      </c>
      <c r="P15" s="3" t="s">
        <v>492</v>
      </c>
      <c r="Q15" s="2" t="s">
        <v>22</v>
      </c>
      <c r="R15" s="2" t="s">
        <v>23</v>
      </c>
      <c r="S15" s="3" t="s">
        <v>493</v>
      </c>
      <c r="T15" s="3" t="s">
        <v>488</v>
      </c>
      <c r="U15" s="3" t="s">
        <v>494</v>
      </c>
      <c r="V15" s="3" t="s">
        <v>495</v>
      </c>
      <c r="W15" s="3" t="s">
        <v>496</v>
      </c>
      <c r="X15" s="3" t="s">
        <v>497</v>
      </c>
      <c r="Y15" s="3" t="s">
        <v>182</v>
      </c>
      <c r="Z15" s="3" t="s">
        <v>498</v>
      </c>
    </row>
    <row r="16">
      <c r="A16" s="2">
        <v>7.0</v>
      </c>
      <c r="B16" s="2" t="s">
        <v>499</v>
      </c>
      <c r="C16" s="2" t="s">
        <v>8</v>
      </c>
      <c r="D16" s="2" t="s">
        <v>9</v>
      </c>
      <c r="E16" s="2" t="s">
        <v>165</v>
      </c>
      <c r="F16" s="2" t="s">
        <v>11</v>
      </c>
      <c r="G16" s="2" t="s">
        <v>12</v>
      </c>
      <c r="H16" s="2" t="s">
        <v>13</v>
      </c>
      <c r="I16" s="2" t="s">
        <v>14</v>
      </c>
      <c r="J16" s="2" t="s">
        <v>15</v>
      </c>
      <c r="K16" s="2" t="s">
        <v>16</v>
      </c>
      <c r="L16" s="2" t="s">
        <v>17</v>
      </c>
      <c r="M16" s="2" t="s">
        <v>18</v>
      </c>
      <c r="N16" s="2" t="s">
        <v>19</v>
      </c>
      <c r="O16" s="2" t="s">
        <v>20</v>
      </c>
      <c r="P16" s="2" t="s">
        <v>21</v>
      </c>
      <c r="Q16" s="2" t="s">
        <v>22</v>
      </c>
      <c r="R16" s="2" t="s">
        <v>23</v>
      </c>
      <c r="S16" s="2" t="s">
        <v>24</v>
      </c>
      <c r="T16" s="2" t="s">
        <v>25</v>
      </c>
      <c r="U16" s="2" t="s">
        <v>26</v>
      </c>
      <c r="V16" s="2" t="s">
        <v>10</v>
      </c>
      <c r="W16" s="2" t="s">
        <v>167</v>
      </c>
      <c r="X16" s="2" t="s">
        <v>184</v>
      </c>
      <c r="Y16" s="2" t="s">
        <v>168</v>
      </c>
      <c r="Z16" s="2" t="s">
        <v>170</v>
      </c>
      <c r="AA16" s="2" t="s">
        <v>239</v>
      </c>
      <c r="AB16" s="2"/>
      <c r="AC16" s="2"/>
      <c r="AD16" s="2"/>
    </row>
    <row r="17">
      <c r="C17" s="2" t="s">
        <v>27</v>
      </c>
      <c r="D17" s="3" t="s">
        <v>462</v>
      </c>
      <c r="E17" s="3" t="s">
        <v>186</v>
      </c>
      <c r="F17" s="2" t="s">
        <v>11</v>
      </c>
      <c r="G17" s="3" t="s">
        <v>30</v>
      </c>
      <c r="H17" s="3" t="s">
        <v>31</v>
      </c>
      <c r="I17" s="3" t="s">
        <v>31</v>
      </c>
      <c r="J17" s="3" t="s">
        <v>500</v>
      </c>
      <c r="K17" s="3" t="s">
        <v>501</v>
      </c>
      <c r="L17" s="2" t="s">
        <v>17</v>
      </c>
      <c r="M17" s="2" t="s">
        <v>18</v>
      </c>
      <c r="N17" s="2" t="s">
        <v>19</v>
      </c>
      <c r="O17" s="2" t="s">
        <v>20</v>
      </c>
      <c r="P17" s="3" t="s">
        <v>502</v>
      </c>
      <c r="Q17" s="2" t="s">
        <v>22</v>
      </c>
      <c r="R17" s="2" t="s">
        <v>23</v>
      </c>
      <c r="S17" s="3" t="s">
        <v>503</v>
      </c>
      <c r="T17" s="3" t="s">
        <v>462</v>
      </c>
      <c r="U17" s="3" t="s">
        <v>504</v>
      </c>
      <c r="V17" s="3" t="s">
        <v>505</v>
      </c>
      <c r="W17" s="3" t="s">
        <v>506</v>
      </c>
      <c r="X17" s="3" t="s">
        <v>193</v>
      </c>
      <c r="Y17" s="3" t="s">
        <v>465</v>
      </c>
      <c r="Z17" s="3" t="s">
        <v>466</v>
      </c>
    </row>
    <row r="18">
      <c r="C18" s="2" t="s">
        <v>27</v>
      </c>
      <c r="D18" s="3" t="s">
        <v>504</v>
      </c>
      <c r="E18" s="3" t="s">
        <v>186</v>
      </c>
      <c r="F18" s="2" t="s">
        <v>11</v>
      </c>
      <c r="G18" s="3" t="s">
        <v>30</v>
      </c>
      <c r="H18" s="3" t="s">
        <v>31</v>
      </c>
      <c r="I18" s="3" t="s">
        <v>31</v>
      </c>
      <c r="J18" s="3" t="s">
        <v>507</v>
      </c>
      <c r="K18" s="3" t="s">
        <v>508</v>
      </c>
      <c r="L18" s="2" t="s">
        <v>17</v>
      </c>
      <c r="M18" s="2" t="s">
        <v>18</v>
      </c>
      <c r="N18" s="2" t="s">
        <v>19</v>
      </c>
      <c r="O18" s="2" t="s">
        <v>20</v>
      </c>
      <c r="P18" s="3" t="s">
        <v>509</v>
      </c>
      <c r="Q18" s="2" t="s">
        <v>22</v>
      </c>
      <c r="R18" s="2" t="s">
        <v>23</v>
      </c>
      <c r="S18" s="3" t="s">
        <v>510</v>
      </c>
      <c r="T18" s="3" t="s">
        <v>504</v>
      </c>
      <c r="U18" s="3" t="s">
        <v>511</v>
      </c>
      <c r="V18" s="3" t="s">
        <v>512</v>
      </c>
      <c r="W18" s="3" t="s">
        <v>513</v>
      </c>
      <c r="X18" s="3" t="s">
        <v>193</v>
      </c>
      <c r="Y18" s="3" t="s">
        <v>465</v>
      </c>
      <c r="Z18" s="3" t="s">
        <v>466</v>
      </c>
    </row>
    <row r="19">
      <c r="C19" s="2" t="s">
        <v>27</v>
      </c>
      <c r="D19" s="3" t="s">
        <v>511</v>
      </c>
      <c r="E19" s="3" t="s">
        <v>186</v>
      </c>
      <c r="F19" s="2" t="s">
        <v>11</v>
      </c>
      <c r="G19" s="3" t="s">
        <v>30</v>
      </c>
      <c r="H19" s="3" t="s">
        <v>31</v>
      </c>
      <c r="I19" s="3" t="s">
        <v>31</v>
      </c>
      <c r="J19" s="3" t="s">
        <v>514</v>
      </c>
      <c r="K19" s="3" t="s">
        <v>515</v>
      </c>
      <c r="L19" s="2" t="s">
        <v>17</v>
      </c>
      <c r="M19" s="2" t="s">
        <v>18</v>
      </c>
      <c r="N19" s="2" t="s">
        <v>19</v>
      </c>
      <c r="O19" s="2" t="s">
        <v>20</v>
      </c>
      <c r="P19" s="3" t="s">
        <v>516</v>
      </c>
      <c r="Q19" s="2" t="s">
        <v>22</v>
      </c>
      <c r="R19" s="2" t="s">
        <v>23</v>
      </c>
      <c r="S19" s="3" t="s">
        <v>517</v>
      </c>
      <c r="T19" s="3" t="s">
        <v>511</v>
      </c>
      <c r="U19" s="3" t="s">
        <v>518</v>
      </c>
      <c r="V19" s="3" t="s">
        <v>519</v>
      </c>
      <c r="W19" s="3" t="s">
        <v>520</v>
      </c>
      <c r="X19" s="3" t="s">
        <v>193</v>
      </c>
      <c r="Y19" s="31">
        <v>2032.0</v>
      </c>
      <c r="Z19" s="31">
        <v>319.11</v>
      </c>
    </row>
    <row r="20">
      <c r="C20" s="2" t="s">
        <v>27</v>
      </c>
      <c r="D20" s="3" t="s">
        <v>518</v>
      </c>
      <c r="E20" s="2" t="s">
        <v>521</v>
      </c>
      <c r="F20" s="2" t="s">
        <v>11</v>
      </c>
      <c r="G20" s="3" t="s">
        <v>30</v>
      </c>
      <c r="H20" s="3" t="s">
        <v>30</v>
      </c>
      <c r="I20" s="3" t="s">
        <v>31</v>
      </c>
      <c r="J20" s="3" t="s">
        <v>522</v>
      </c>
      <c r="K20" s="3" t="s">
        <v>523</v>
      </c>
      <c r="L20" s="2" t="s">
        <v>17</v>
      </c>
      <c r="M20" s="2" t="s">
        <v>18</v>
      </c>
      <c r="N20" s="2" t="s">
        <v>19</v>
      </c>
      <c r="O20" s="2" t="s">
        <v>20</v>
      </c>
      <c r="P20" s="3" t="s">
        <v>524</v>
      </c>
      <c r="Q20" s="2" t="s">
        <v>22</v>
      </c>
      <c r="R20" s="2" t="s">
        <v>23</v>
      </c>
      <c r="S20" s="3" t="s">
        <v>525</v>
      </c>
      <c r="T20" s="3" t="s">
        <v>518</v>
      </c>
      <c r="U20" s="3" t="s">
        <v>526</v>
      </c>
      <c r="V20" s="31">
        <v>2236.6</v>
      </c>
      <c r="W20" s="3" t="s">
        <v>527</v>
      </c>
      <c r="X20" s="3" t="s">
        <v>193</v>
      </c>
      <c r="Y20" s="3" t="s">
        <v>465</v>
      </c>
      <c r="Z20" s="3" t="s">
        <v>466</v>
      </c>
    </row>
    <row r="21">
      <c r="C21" s="2" t="s">
        <v>27</v>
      </c>
      <c r="D21" s="3" t="s">
        <v>528</v>
      </c>
      <c r="E21" s="3" t="s">
        <v>186</v>
      </c>
      <c r="F21" s="2" t="s">
        <v>11</v>
      </c>
      <c r="G21" s="3" t="s">
        <v>30</v>
      </c>
      <c r="H21" s="3" t="s">
        <v>31</v>
      </c>
      <c r="I21" s="3" t="s">
        <v>31</v>
      </c>
      <c r="J21" s="3" t="s">
        <v>529</v>
      </c>
      <c r="K21" s="3" t="s">
        <v>530</v>
      </c>
      <c r="L21" s="2" t="s">
        <v>17</v>
      </c>
      <c r="M21" s="2" t="s">
        <v>18</v>
      </c>
      <c r="N21" s="2" t="s">
        <v>19</v>
      </c>
      <c r="O21" s="2" t="s">
        <v>20</v>
      </c>
      <c r="P21" s="3" t="s">
        <v>531</v>
      </c>
      <c r="Q21" s="2" t="s">
        <v>22</v>
      </c>
      <c r="R21" s="2" t="s">
        <v>23</v>
      </c>
      <c r="S21" s="3" t="s">
        <v>532</v>
      </c>
      <c r="T21" s="3" t="s">
        <v>528</v>
      </c>
      <c r="U21" s="3" t="s">
        <v>533</v>
      </c>
      <c r="V21" s="3" t="s">
        <v>534</v>
      </c>
      <c r="W21" s="3" t="s">
        <v>535</v>
      </c>
      <c r="X21" s="3" t="s">
        <v>193</v>
      </c>
      <c r="Y21" s="3" t="s">
        <v>536</v>
      </c>
      <c r="Z21" s="3" t="s">
        <v>537</v>
      </c>
    </row>
    <row r="22">
      <c r="C22" s="2" t="s">
        <v>240</v>
      </c>
      <c r="D22" s="3" t="s">
        <v>526</v>
      </c>
      <c r="E22" s="3" t="s">
        <v>186</v>
      </c>
      <c r="F22" s="2" t="s">
        <v>11</v>
      </c>
      <c r="G22" s="3" t="s">
        <v>30</v>
      </c>
      <c r="H22" s="3" t="s">
        <v>31</v>
      </c>
      <c r="I22" s="3" t="s">
        <v>31</v>
      </c>
      <c r="J22" s="3" t="s">
        <v>538</v>
      </c>
      <c r="K22" s="3" t="s">
        <v>539</v>
      </c>
      <c r="L22" s="2" t="s">
        <v>17</v>
      </c>
      <c r="M22" s="2" t="s">
        <v>18</v>
      </c>
      <c r="N22" s="2" t="s">
        <v>19</v>
      </c>
      <c r="O22" s="2" t="s">
        <v>20</v>
      </c>
      <c r="P22" s="3" t="s">
        <v>540</v>
      </c>
      <c r="Q22" s="2" t="s">
        <v>22</v>
      </c>
      <c r="R22" s="2" t="s">
        <v>23</v>
      </c>
      <c r="S22" s="3" t="s">
        <v>541</v>
      </c>
      <c r="T22" s="3" t="s">
        <v>526</v>
      </c>
      <c r="U22" s="3" t="s">
        <v>528</v>
      </c>
      <c r="V22" s="3" t="s">
        <v>542</v>
      </c>
      <c r="W22" s="3" t="s">
        <v>527</v>
      </c>
      <c r="Y22" s="3" t="s">
        <v>536</v>
      </c>
      <c r="Z22" s="3" t="s">
        <v>537</v>
      </c>
      <c r="AA22" s="3" t="s">
        <v>246</v>
      </c>
      <c r="AB22" s="2"/>
      <c r="AC22" s="2"/>
      <c r="AD22" s="2"/>
    </row>
    <row r="23">
      <c r="A23" s="2">
        <v>8.0</v>
      </c>
      <c r="B23" s="2" t="s">
        <v>370</v>
      </c>
      <c r="C23" s="2" t="s">
        <v>8</v>
      </c>
      <c r="D23" s="2" t="s">
        <v>9</v>
      </c>
      <c r="E23" s="2" t="s">
        <v>165</v>
      </c>
      <c r="F23" s="2" t="s">
        <v>11</v>
      </c>
      <c r="G23" s="2" t="s">
        <v>12</v>
      </c>
      <c r="H23" s="2" t="s">
        <v>13</v>
      </c>
      <c r="I23" s="2" t="s">
        <v>14</v>
      </c>
      <c r="J23" s="2" t="s">
        <v>15</v>
      </c>
      <c r="K23" s="2" t="s">
        <v>16</v>
      </c>
      <c r="L23" s="2" t="s">
        <v>17</v>
      </c>
      <c r="M23" s="2" t="s">
        <v>18</v>
      </c>
      <c r="N23" s="2" t="s">
        <v>19</v>
      </c>
      <c r="O23" s="2" t="s">
        <v>20</v>
      </c>
      <c r="P23" s="2" t="s">
        <v>21</v>
      </c>
      <c r="Q23" s="2" t="s">
        <v>22</v>
      </c>
      <c r="R23" s="2" t="s">
        <v>23</v>
      </c>
      <c r="S23" s="2" t="s">
        <v>24</v>
      </c>
      <c r="T23" s="2" t="s">
        <v>25</v>
      </c>
      <c r="U23" s="2" t="s">
        <v>26</v>
      </c>
      <c r="V23" s="2" t="s">
        <v>10</v>
      </c>
      <c r="W23" s="2" t="s">
        <v>167</v>
      </c>
      <c r="X23" s="2" t="s">
        <v>168</v>
      </c>
      <c r="Y23" s="2" t="s">
        <v>169</v>
      </c>
      <c r="Z23" s="2" t="s">
        <v>170</v>
      </c>
    </row>
    <row r="24">
      <c r="C24" s="2" t="s">
        <v>171</v>
      </c>
      <c r="D24" s="3" t="s">
        <v>543</v>
      </c>
      <c r="E24" s="3" t="s">
        <v>544</v>
      </c>
      <c r="F24" s="2" t="s">
        <v>11</v>
      </c>
      <c r="G24" s="3" t="s">
        <v>31</v>
      </c>
      <c r="H24" s="3" t="s">
        <v>31</v>
      </c>
      <c r="I24" s="3" t="s">
        <v>30</v>
      </c>
      <c r="J24" s="3" t="s">
        <v>545</v>
      </c>
      <c r="K24" s="3" t="s">
        <v>546</v>
      </c>
      <c r="L24" s="2" t="s">
        <v>17</v>
      </c>
      <c r="M24" s="2" t="s">
        <v>18</v>
      </c>
      <c r="N24" s="2" t="s">
        <v>19</v>
      </c>
      <c r="O24" s="2" t="s">
        <v>20</v>
      </c>
      <c r="P24" s="3" t="s">
        <v>547</v>
      </c>
      <c r="Q24" s="2" t="s">
        <v>22</v>
      </c>
      <c r="R24" s="2" t="s">
        <v>23</v>
      </c>
      <c r="S24" s="3" t="s">
        <v>548</v>
      </c>
      <c r="T24" s="3" t="s">
        <v>543</v>
      </c>
      <c r="U24" s="3" t="s">
        <v>549</v>
      </c>
      <c r="V24" s="3" t="s">
        <v>550</v>
      </c>
      <c r="W24" s="3" t="s">
        <v>551</v>
      </c>
      <c r="X24" s="3" t="s">
        <v>194</v>
      </c>
      <c r="Y24" s="3" t="s">
        <v>182</v>
      </c>
      <c r="Z24" s="3" t="s">
        <v>552</v>
      </c>
    </row>
    <row r="25">
      <c r="A25" s="2">
        <v>9.0</v>
      </c>
      <c r="B25" s="2" t="s">
        <v>374</v>
      </c>
      <c r="C25" s="2" t="s">
        <v>8</v>
      </c>
      <c r="D25" s="2" t="s">
        <v>9</v>
      </c>
      <c r="E25" s="2" t="s">
        <v>165</v>
      </c>
      <c r="F25" s="2" t="s">
        <v>11</v>
      </c>
      <c r="G25" s="2" t="s">
        <v>12</v>
      </c>
      <c r="H25" s="2" t="s">
        <v>13</v>
      </c>
      <c r="I25" s="2" t="s">
        <v>14</v>
      </c>
      <c r="J25" s="2" t="s">
        <v>15</v>
      </c>
      <c r="K25" s="2" t="s">
        <v>16</v>
      </c>
      <c r="L25" s="2" t="s">
        <v>17</v>
      </c>
      <c r="M25" s="2" t="s">
        <v>18</v>
      </c>
      <c r="N25" s="2" t="s">
        <v>19</v>
      </c>
      <c r="O25" s="2" t="s">
        <v>20</v>
      </c>
      <c r="P25" s="2" t="s">
        <v>21</v>
      </c>
      <c r="Q25" s="2" t="s">
        <v>22</v>
      </c>
      <c r="R25" s="2" t="s">
        <v>23</v>
      </c>
      <c r="S25" s="2" t="s">
        <v>24</v>
      </c>
      <c r="T25" s="2" t="s">
        <v>25</v>
      </c>
      <c r="U25" s="2" t="s">
        <v>26</v>
      </c>
      <c r="V25" s="2" t="s">
        <v>10</v>
      </c>
      <c r="W25" s="2" t="s">
        <v>167</v>
      </c>
      <c r="X25" s="2" t="s">
        <v>184</v>
      </c>
      <c r="Y25" s="2" t="s">
        <v>168</v>
      </c>
      <c r="Z25" s="2" t="s">
        <v>170</v>
      </c>
    </row>
    <row r="26">
      <c r="C26" s="2" t="s">
        <v>27</v>
      </c>
      <c r="D26" s="3" t="s">
        <v>553</v>
      </c>
      <c r="E26" s="3" t="s">
        <v>186</v>
      </c>
      <c r="F26" s="2" t="s">
        <v>11</v>
      </c>
      <c r="G26" s="3" t="s">
        <v>30</v>
      </c>
      <c r="H26" s="3" t="s">
        <v>31</v>
      </c>
      <c r="I26" s="3" t="s">
        <v>31</v>
      </c>
      <c r="J26" s="3" t="s">
        <v>554</v>
      </c>
      <c r="K26" s="3" t="s">
        <v>555</v>
      </c>
      <c r="L26" s="2" t="s">
        <v>17</v>
      </c>
      <c r="M26" s="2" t="s">
        <v>18</v>
      </c>
      <c r="N26" s="2" t="s">
        <v>19</v>
      </c>
      <c r="O26" s="2" t="s">
        <v>20</v>
      </c>
      <c r="P26" s="3" t="s">
        <v>556</v>
      </c>
      <c r="Q26" s="2" t="s">
        <v>22</v>
      </c>
      <c r="R26" s="2" t="s">
        <v>23</v>
      </c>
      <c r="S26" s="3" t="s">
        <v>557</v>
      </c>
      <c r="T26" s="3" t="s">
        <v>553</v>
      </c>
      <c r="U26" s="3" t="s">
        <v>558</v>
      </c>
      <c r="V26" s="3" t="s">
        <v>559</v>
      </c>
      <c r="W26" s="3" t="s">
        <v>560</v>
      </c>
      <c r="X26" s="3" t="s">
        <v>193</v>
      </c>
      <c r="Y26" s="3" t="s">
        <v>561</v>
      </c>
      <c r="Z26" s="3" t="s">
        <v>562</v>
      </c>
    </row>
    <row r="27">
      <c r="A27" s="2">
        <v>10.0</v>
      </c>
      <c r="B27" s="2" t="s">
        <v>378</v>
      </c>
      <c r="C27" s="2" t="s">
        <v>8</v>
      </c>
      <c r="D27" s="2" t="s">
        <v>9</v>
      </c>
      <c r="E27" s="2" t="s">
        <v>165</v>
      </c>
      <c r="F27" s="2" t="s">
        <v>11</v>
      </c>
      <c r="G27" s="2" t="s">
        <v>12</v>
      </c>
      <c r="H27" s="2" t="s">
        <v>13</v>
      </c>
      <c r="I27" s="2" t="s">
        <v>14</v>
      </c>
      <c r="J27" s="2" t="s">
        <v>15</v>
      </c>
      <c r="K27" s="2" t="s">
        <v>16</v>
      </c>
      <c r="L27" s="2" t="s">
        <v>17</v>
      </c>
      <c r="M27" s="2" t="s">
        <v>18</v>
      </c>
      <c r="N27" s="2" t="s">
        <v>19</v>
      </c>
      <c r="O27" s="2" t="s">
        <v>20</v>
      </c>
      <c r="P27" s="2" t="s">
        <v>21</v>
      </c>
      <c r="Q27" s="2" t="s">
        <v>22</v>
      </c>
      <c r="R27" s="2" t="s">
        <v>23</v>
      </c>
      <c r="S27" s="2" t="s">
        <v>24</v>
      </c>
      <c r="T27" s="2" t="s">
        <v>25</v>
      </c>
      <c r="U27" s="2" t="s">
        <v>26</v>
      </c>
      <c r="V27" s="2" t="s">
        <v>10</v>
      </c>
      <c r="W27" s="2" t="s">
        <v>167</v>
      </c>
      <c r="X27" s="2" t="s">
        <v>184</v>
      </c>
      <c r="Y27" s="2" t="s">
        <v>168</v>
      </c>
      <c r="Z27" s="2" t="s">
        <v>170</v>
      </c>
    </row>
    <row r="28">
      <c r="C28" s="2" t="s">
        <v>27</v>
      </c>
      <c r="D28" s="3" t="s">
        <v>563</v>
      </c>
      <c r="E28" s="3" t="s">
        <v>564</v>
      </c>
      <c r="F28" s="2" t="s">
        <v>11</v>
      </c>
      <c r="G28" s="3" t="s">
        <v>30</v>
      </c>
      <c r="H28" s="3" t="s">
        <v>31</v>
      </c>
      <c r="I28" s="3" t="s">
        <v>31</v>
      </c>
      <c r="J28" s="3" t="s">
        <v>565</v>
      </c>
      <c r="K28" s="3" t="s">
        <v>566</v>
      </c>
      <c r="L28" s="2" t="s">
        <v>17</v>
      </c>
      <c r="M28" s="2" t="s">
        <v>18</v>
      </c>
      <c r="N28" s="2" t="s">
        <v>19</v>
      </c>
      <c r="O28" s="2" t="s">
        <v>20</v>
      </c>
      <c r="P28" s="3" t="s">
        <v>567</v>
      </c>
      <c r="Q28" s="2" t="s">
        <v>22</v>
      </c>
      <c r="R28" s="2" t="s">
        <v>23</v>
      </c>
      <c r="S28" s="3" t="s">
        <v>568</v>
      </c>
      <c r="T28" s="3" t="s">
        <v>563</v>
      </c>
      <c r="U28" s="3" t="s">
        <v>569</v>
      </c>
      <c r="V28" s="3" t="s">
        <v>570</v>
      </c>
      <c r="W28" s="3" t="s">
        <v>571</v>
      </c>
      <c r="X28" s="3" t="s">
        <v>193</v>
      </c>
      <c r="Y28" s="3" t="s">
        <v>227</v>
      </c>
      <c r="Z28" s="3" t="s">
        <v>572</v>
      </c>
    </row>
    <row r="29">
      <c r="A29" s="2">
        <v>11.0</v>
      </c>
      <c r="B29" s="2" t="s">
        <v>382</v>
      </c>
      <c r="C29" s="2" t="s">
        <v>8</v>
      </c>
      <c r="D29" s="2" t="s">
        <v>9</v>
      </c>
      <c r="E29" s="2" t="s">
        <v>165</v>
      </c>
      <c r="F29" s="2" t="s">
        <v>11</v>
      </c>
      <c r="G29" s="2" t="s">
        <v>12</v>
      </c>
      <c r="H29" s="2" t="s">
        <v>13</v>
      </c>
      <c r="I29" s="2" t="s">
        <v>14</v>
      </c>
      <c r="J29" s="2" t="s">
        <v>15</v>
      </c>
      <c r="K29" s="2" t="s">
        <v>16</v>
      </c>
      <c r="L29" s="2" t="s">
        <v>17</v>
      </c>
      <c r="M29" s="2" t="s">
        <v>18</v>
      </c>
      <c r="N29" s="2" t="s">
        <v>19</v>
      </c>
      <c r="O29" s="2" t="s">
        <v>20</v>
      </c>
      <c r="P29" s="2" t="s">
        <v>21</v>
      </c>
      <c r="Q29" s="2" t="s">
        <v>22</v>
      </c>
      <c r="R29" s="2" t="s">
        <v>23</v>
      </c>
      <c r="S29" s="2" t="s">
        <v>24</v>
      </c>
      <c r="T29" s="2" t="s">
        <v>25</v>
      </c>
      <c r="U29" s="2" t="s">
        <v>26</v>
      </c>
      <c r="V29" s="2" t="s">
        <v>10</v>
      </c>
      <c r="W29" s="2" t="s">
        <v>167</v>
      </c>
      <c r="X29" s="2" t="s">
        <v>239</v>
      </c>
      <c r="Y29" s="2" t="s">
        <v>168</v>
      </c>
      <c r="Z29" s="2" t="s">
        <v>170</v>
      </c>
    </row>
    <row r="30">
      <c r="C30" s="2" t="s">
        <v>240</v>
      </c>
      <c r="D30" s="3" t="s">
        <v>573</v>
      </c>
      <c r="E30" s="3" t="s">
        <v>186</v>
      </c>
      <c r="F30" s="2" t="s">
        <v>11</v>
      </c>
      <c r="G30" s="3" t="s">
        <v>30</v>
      </c>
      <c r="H30" s="3" t="s">
        <v>31</v>
      </c>
      <c r="I30" s="3" t="s">
        <v>31</v>
      </c>
      <c r="J30" s="3" t="s">
        <v>574</v>
      </c>
      <c r="K30" s="3" t="s">
        <v>575</v>
      </c>
      <c r="L30" s="2" t="s">
        <v>17</v>
      </c>
      <c r="M30" s="2" t="s">
        <v>18</v>
      </c>
      <c r="N30" s="2" t="s">
        <v>19</v>
      </c>
      <c r="O30" s="2" t="s">
        <v>20</v>
      </c>
      <c r="P30" s="3" t="s">
        <v>576</v>
      </c>
      <c r="Q30" s="2" t="s">
        <v>22</v>
      </c>
      <c r="R30" s="2" t="s">
        <v>23</v>
      </c>
      <c r="S30" s="3" t="s">
        <v>577</v>
      </c>
      <c r="T30" s="3" t="s">
        <v>573</v>
      </c>
      <c r="U30" s="3" t="s">
        <v>578</v>
      </c>
      <c r="V30" s="3" t="s">
        <v>579</v>
      </c>
      <c r="W30" s="3" t="s">
        <v>580</v>
      </c>
      <c r="X30" s="3" t="s">
        <v>246</v>
      </c>
      <c r="Y30" s="3" t="s">
        <v>581</v>
      </c>
      <c r="Z30" s="3" t="s">
        <v>582</v>
      </c>
    </row>
    <row r="31">
      <c r="A31" s="2">
        <v>12.0</v>
      </c>
      <c r="B31" s="2" t="s">
        <v>386</v>
      </c>
      <c r="C31" s="2" t="s">
        <v>8</v>
      </c>
      <c r="D31" s="2" t="s">
        <v>9</v>
      </c>
      <c r="E31" s="2" t="s">
        <v>165</v>
      </c>
      <c r="F31" s="2" t="s">
        <v>11</v>
      </c>
      <c r="G31" s="2" t="s">
        <v>12</v>
      </c>
      <c r="H31" s="2" t="s">
        <v>13</v>
      </c>
      <c r="I31" s="2" t="s">
        <v>14</v>
      </c>
      <c r="J31" s="2" t="s">
        <v>15</v>
      </c>
      <c r="K31" s="2" t="s">
        <v>16</v>
      </c>
      <c r="L31" s="2" t="s">
        <v>17</v>
      </c>
      <c r="M31" s="2" t="s">
        <v>18</v>
      </c>
      <c r="N31" s="2" t="s">
        <v>19</v>
      </c>
      <c r="O31" s="2" t="s">
        <v>20</v>
      </c>
      <c r="P31" s="2" t="s">
        <v>21</v>
      </c>
      <c r="Q31" s="2" t="s">
        <v>22</v>
      </c>
      <c r="R31" s="2" t="s">
        <v>23</v>
      </c>
      <c r="S31" s="2" t="s">
        <v>24</v>
      </c>
      <c r="T31" s="2" t="s">
        <v>25</v>
      </c>
      <c r="U31" s="2" t="s">
        <v>26</v>
      </c>
      <c r="V31" s="2" t="s">
        <v>10</v>
      </c>
      <c r="W31" s="2" t="s">
        <v>167</v>
      </c>
      <c r="X31" s="2" t="s">
        <v>184</v>
      </c>
      <c r="Y31" s="2" t="s">
        <v>168</v>
      </c>
      <c r="Z31" s="2" t="s">
        <v>170</v>
      </c>
    </row>
    <row r="32">
      <c r="C32" s="2" t="s">
        <v>27</v>
      </c>
      <c r="D32" s="3" t="s">
        <v>583</v>
      </c>
      <c r="E32" s="3" t="s">
        <v>186</v>
      </c>
      <c r="F32" s="2" t="s">
        <v>11</v>
      </c>
      <c r="G32" s="3" t="s">
        <v>30</v>
      </c>
      <c r="H32" s="3" t="s">
        <v>30</v>
      </c>
      <c r="I32" s="3" t="s">
        <v>31</v>
      </c>
      <c r="J32" s="3" t="s">
        <v>584</v>
      </c>
      <c r="K32" s="3" t="s">
        <v>585</v>
      </c>
      <c r="L32" s="2" t="s">
        <v>17</v>
      </c>
      <c r="M32" s="2" t="s">
        <v>18</v>
      </c>
      <c r="N32" s="2" t="s">
        <v>19</v>
      </c>
      <c r="O32" s="2" t="s">
        <v>20</v>
      </c>
      <c r="P32" s="3" t="s">
        <v>586</v>
      </c>
      <c r="Q32" s="2" t="s">
        <v>22</v>
      </c>
      <c r="R32" s="2" t="s">
        <v>23</v>
      </c>
      <c r="S32" s="3" t="s">
        <v>587</v>
      </c>
      <c r="T32" s="3" t="s">
        <v>583</v>
      </c>
      <c r="U32" s="3" t="s">
        <v>588</v>
      </c>
      <c r="V32" s="3" t="s">
        <v>589</v>
      </c>
      <c r="W32" s="3" t="s">
        <v>590</v>
      </c>
      <c r="X32" s="3" t="s">
        <v>193</v>
      </c>
      <c r="Y32" s="3" t="s">
        <v>194</v>
      </c>
      <c r="Z32" s="3" t="s">
        <v>195</v>
      </c>
    </row>
    <row r="33">
      <c r="A33" s="2">
        <v>13.0</v>
      </c>
      <c r="B33" s="2" t="s">
        <v>390</v>
      </c>
      <c r="C33" s="2" t="s">
        <v>8</v>
      </c>
      <c r="D33" s="2" t="s">
        <v>9</v>
      </c>
      <c r="E33" s="2" t="s">
        <v>165</v>
      </c>
      <c r="F33" s="2" t="s">
        <v>11</v>
      </c>
      <c r="G33" s="2" t="s">
        <v>12</v>
      </c>
      <c r="H33" s="2" t="s">
        <v>13</v>
      </c>
      <c r="I33" s="2" t="s">
        <v>14</v>
      </c>
      <c r="J33" s="2" t="s">
        <v>15</v>
      </c>
      <c r="K33" s="2" t="s">
        <v>16</v>
      </c>
      <c r="L33" s="2" t="s">
        <v>17</v>
      </c>
      <c r="M33" s="2" t="s">
        <v>18</v>
      </c>
      <c r="N33" s="2" t="s">
        <v>19</v>
      </c>
      <c r="O33" s="2" t="s">
        <v>20</v>
      </c>
      <c r="P33" s="2" t="s">
        <v>21</v>
      </c>
      <c r="Q33" s="2" t="s">
        <v>22</v>
      </c>
      <c r="R33" s="2" t="s">
        <v>23</v>
      </c>
      <c r="S33" s="2" t="s">
        <v>24</v>
      </c>
      <c r="T33" s="2" t="s">
        <v>25</v>
      </c>
      <c r="U33" s="2" t="s">
        <v>26</v>
      </c>
      <c r="V33" s="2" t="s">
        <v>10</v>
      </c>
      <c r="W33" s="2" t="s">
        <v>167</v>
      </c>
      <c r="X33" s="2" t="s">
        <v>184</v>
      </c>
      <c r="Y33" s="2" t="s">
        <v>168</v>
      </c>
      <c r="Z33" s="2" t="s">
        <v>170</v>
      </c>
    </row>
    <row r="34">
      <c r="C34" s="2" t="s">
        <v>27</v>
      </c>
      <c r="D34" s="3" t="s">
        <v>591</v>
      </c>
      <c r="E34" s="3" t="s">
        <v>186</v>
      </c>
      <c r="F34" s="2" t="s">
        <v>11</v>
      </c>
      <c r="G34" s="3" t="s">
        <v>30</v>
      </c>
      <c r="H34" s="3" t="s">
        <v>30</v>
      </c>
      <c r="I34" s="3" t="s">
        <v>31</v>
      </c>
      <c r="J34" s="3" t="s">
        <v>592</v>
      </c>
      <c r="K34" s="3" t="s">
        <v>593</v>
      </c>
      <c r="L34" s="2" t="s">
        <v>17</v>
      </c>
      <c r="M34" s="2" t="s">
        <v>18</v>
      </c>
      <c r="N34" s="2" t="s">
        <v>19</v>
      </c>
      <c r="O34" s="2" t="s">
        <v>20</v>
      </c>
      <c r="P34" s="3" t="s">
        <v>594</v>
      </c>
      <c r="Q34" s="2" t="s">
        <v>22</v>
      </c>
      <c r="R34" s="2" t="s">
        <v>23</v>
      </c>
      <c r="S34" s="3" t="s">
        <v>595</v>
      </c>
      <c r="T34" s="3" t="s">
        <v>591</v>
      </c>
      <c r="U34" s="3" t="s">
        <v>596</v>
      </c>
      <c r="V34" s="3" t="s">
        <v>597</v>
      </c>
      <c r="W34" s="3" t="s">
        <v>598</v>
      </c>
      <c r="X34" s="3" t="s">
        <v>193</v>
      </c>
      <c r="Y34" s="3" t="s">
        <v>194</v>
      </c>
      <c r="Z34" s="3" t="s">
        <v>195</v>
      </c>
    </row>
    <row r="35">
      <c r="A35" s="2">
        <v>14.0</v>
      </c>
      <c r="B35" s="2" t="s">
        <v>394</v>
      </c>
      <c r="C35" s="2" t="s">
        <v>8</v>
      </c>
      <c r="D35" s="2" t="s">
        <v>9</v>
      </c>
      <c r="E35" s="2" t="s">
        <v>165</v>
      </c>
      <c r="F35" s="2" t="s">
        <v>11</v>
      </c>
      <c r="G35" s="2" t="s">
        <v>12</v>
      </c>
      <c r="H35" s="2" t="s">
        <v>13</v>
      </c>
      <c r="I35" s="2" t="s">
        <v>14</v>
      </c>
      <c r="J35" s="2" t="s">
        <v>15</v>
      </c>
      <c r="K35" s="2" t="s">
        <v>16</v>
      </c>
      <c r="L35" s="2" t="s">
        <v>17</v>
      </c>
      <c r="M35" s="2" t="s">
        <v>18</v>
      </c>
      <c r="N35" s="2" t="s">
        <v>19</v>
      </c>
      <c r="O35" s="2" t="s">
        <v>20</v>
      </c>
      <c r="P35" s="2" t="s">
        <v>21</v>
      </c>
      <c r="Q35" s="2" t="s">
        <v>22</v>
      </c>
      <c r="R35" s="2" t="s">
        <v>23</v>
      </c>
      <c r="S35" s="2" t="s">
        <v>24</v>
      </c>
      <c r="T35" s="2" t="s">
        <v>25</v>
      </c>
      <c r="U35" s="2" t="s">
        <v>26</v>
      </c>
      <c r="V35" s="2" t="s">
        <v>10</v>
      </c>
      <c r="W35" s="2" t="s">
        <v>167</v>
      </c>
      <c r="X35" s="2" t="s">
        <v>239</v>
      </c>
      <c r="Y35" s="2" t="s">
        <v>168</v>
      </c>
      <c r="Z35" s="2" t="s">
        <v>170</v>
      </c>
    </row>
    <row r="36">
      <c r="C36" s="2" t="s">
        <v>240</v>
      </c>
      <c r="D36" s="3" t="s">
        <v>599</v>
      </c>
      <c r="E36" s="3" t="s">
        <v>186</v>
      </c>
      <c r="F36" s="2" t="s">
        <v>11</v>
      </c>
      <c r="G36" s="3" t="s">
        <v>30</v>
      </c>
      <c r="H36" s="3" t="s">
        <v>31</v>
      </c>
      <c r="I36" s="3" t="s">
        <v>31</v>
      </c>
      <c r="J36" s="3" t="s">
        <v>600</v>
      </c>
      <c r="K36" s="3" t="s">
        <v>601</v>
      </c>
      <c r="L36" s="2" t="s">
        <v>17</v>
      </c>
      <c r="M36" s="2" t="s">
        <v>18</v>
      </c>
      <c r="N36" s="2" t="s">
        <v>19</v>
      </c>
      <c r="O36" s="2" t="s">
        <v>20</v>
      </c>
      <c r="P36" s="3" t="s">
        <v>602</v>
      </c>
      <c r="Q36" s="2" t="s">
        <v>22</v>
      </c>
      <c r="R36" s="2" t="s">
        <v>23</v>
      </c>
      <c r="S36" s="3" t="s">
        <v>603</v>
      </c>
      <c r="T36" s="3" t="s">
        <v>599</v>
      </c>
      <c r="U36" s="3" t="s">
        <v>604</v>
      </c>
      <c r="V36" s="3" t="s">
        <v>605</v>
      </c>
      <c r="W36" s="3" t="s">
        <v>606</v>
      </c>
      <c r="X36" s="3" t="s">
        <v>246</v>
      </c>
      <c r="Y36" s="3" t="s">
        <v>607</v>
      </c>
      <c r="Z36" s="3" t="s">
        <v>608</v>
      </c>
    </row>
    <row r="37">
      <c r="A37" s="2">
        <v>15.0</v>
      </c>
      <c r="B37" s="2" t="s">
        <v>398</v>
      </c>
      <c r="C37" s="2" t="s">
        <v>8</v>
      </c>
      <c r="D37" s="2" t="s">
        <v>9</v>
      </c>
      <c r="E37" s="2" t="s">
        <v>165</v>
      </c>
      <c r="F37" s="2" t="s">
        <v>11</v>
      </c>
      <c r="G37" s="2" t="s">
        <v>12</v>
      </c>
      <c r="H37" s="2" t="s">
        <v>13</v>
      </c>
      <c r="I37" s="2" t="s">
        <v>14</v>
      </c>
      <c r="J37" s="2" t="s">
        <v>15</v>
      </c>
      <c r="K37" s="2" t="s">
        <v>16</v>
      </c>
      <c r="L37" s="2" t="s">
        <v>17</v>
      </c>
      <c r="M37" s="2" t="s">
        <v>18</v>
      </c>
      <c r="N37" s="2" t="s">
        <v>19</v>
      </c>
      <c r="O37" s="2" t="s">
        <v>20</v>
      </c>
      <c r="P37" s="2" t="s">
        <v>21</v>
      </c>
      <c r="Q37" s="2" t="s">
        <v>22</v>
      </c>
      <c r="R37" s="2" t="s">
        <v>23</v>
      </c>
      <c r="S37" s="2" t="s">
        <v>24</v>
      </c>
      <c r="T37" s="2" t="s">
        <v>25</v>
      </c>
      <c r="U37" s="2" t="s">
        <v>26</v>
      </c>
      <c r="V37" s="2" t="s">
        <v>10</v>
      </c>
      <c r="W37" s="2" t="s">
        <v>167</v>
      </c>
      <c r="X37" s="2" t="s">
        <v>184</v>
      </c>
      <c r="Y37" s="2" t="s">
        <v>168</v>
      </c>
      <c r="Z37" s="2" t="s">
        <v>170</v>
      </c>
    </row>
    <row r="38">
      <c r="C38" s="2" t="s">
        <v>27</v>
      </c>
      <c r="D38" s="3" t="s">
        <v>609</v>
      </c>
      <c r="E38" s="3" t="s">
        <v>186</v>
      </c>
      <c r="F38" s="2" t="s">
        <v>11</v>
      </c>
      <c r="G38" s="3" t="s">
        <v>30</v>
      </c>
      <c r="H38" s="3" t="s">
        <v>30</v>
      </c>
      <c r="I38" s="3" t="s">
        <v>31</v>
      </c>
      <c r="J38" s="3" t="s">
        <v>610</v>
      </c>
      <c r="K38" s="3" t="s">
        <v>611</v>
      </c>
      <c r="L38" s="2" t="s">
        <v>17</v>
      </c>
      <c r="M38" s="2" t="s">
        <v>18</v>
      </c>
      <c r="N38" s="2" t="s">
        <v>19</v>
      </c>
      <c r="O38" s="2" t="s">
        <v>20</v>
      </c>
      <c r="P38" s="3" t="s">
        <v>612</v>
      </c>
      <c r="Q38" s="2" t="s">
        <v>22</v>
      </c>
      <c r="R38" s="2" t="s">
        <v>23</v>
      </c>
      <c r="S38" s="3" t="s">
        <v>613</v>
      </c>
      <c r="T38" s="3" t="s">
        <v>609</v>
      </c>
      <c r="U38" s="3" t="s">
        <v>614</v>
      </c>
      <c r="V38" s="3" t="s">
        <v>615</v>
      </c>
      <c r="W38" s="3" t="s">
        <v>616</v>
      </c>
      <c r="X38" s="3" t="s">
        <v>193</v>
      </c>
      <c r="Y38" s="3" t="s">
        <v>194</v>
      </c>
      <c r="Z38" s="3" t="s">
        <v>195</v>
      </c>
    </row>
    <row r="39">
      <c r="A39" s="2">
        <v>16.0</v>
      </c>
      <c r="B39" s="2" t="s">
        <v>402</v>
      </c>
      <c r="C39" s="2" t="s">
        <v>8</v>
      </c>
      <c r="D39" s="2" t="s">
        <v>9</v>
      </c>
      <c r="E39" s="2" t="s">
        <v>165</v>
      </c>
      <c r="F39" s="2" t="s">
        <v>11</v>
      </c>
      <c r="G39" s="2" t="s">
        <v>12</v>
      </c>
      <c r="H39" s="2" t="s">
        <v>13</v>
      </c>
      <c r="I39" s="2" t="s">
        <v>14</v>
      </c>
      <c r="J39" s="2" t="s">
        <v>15</v>
      </c>
      <c r="K39" s="2" t="s">
        <v>16</v>
      </c>
      <c r="L39" s="2" t="s">
        <v>17</v>
      </c>
      <c r="M39" s="2" t="s">
        <v>18</v>
      </c>
      <c r="N39" s="2" t="s">
        <v>19</v>
      </c>
      <c r="O39" s="2" t="s">
        <v>20</v>
      </c>
      <c r="P39" s="2" t="s">
        <v>21</v>
      </c>
      <c r="Q39" s="2" t="s">
        <v>22</v>
      </c>
      <c r="R39" s="2" t="s">
        <v>23</v>
      </c>
      <c r="S39" s="2" t="s">
        <v>24</v>
      </c>
      <c r="T39" s="2" t="s">
        <v>25</v>
      </c>
      <c r="U39" s="2" t="s">
        <v>26</v>
      </c>
      <c r="V39" s="2" t="s">
        <v>10</v>
      </c>
      <c r="W39" s="2" t="s">
        <v>167</v>
      </c>
      <c r="X39" s="2" t="s">
        <v>239</v>
      </c>
      <c r="Y39" s="2" t="s">
        <v>168</v>
      </c>
      <c r="Z39" s="2" t="s">
        <v>170</v>
      </c>
      <c r="AA39" s="2" t="s">
        <v>169</v>
      </c>
      <c r="AB39" s="2"/>
      <c r="AC39" s="2"/>
      <c r="AD39" s="2"/>
    </row>
    <row r="40">
      <c r="C40" s="2" t="s">
        <v>240</v>
      </c>
      <c r="D40" s="3" t="s">
        <v>617</v>
      </c>
      <c r="E40" s="3" t="s">
        <v>618</v>
      </c>
      <c r="F40" s="2" t="s">
        <v>11</v>
      </c>
      <c r="G40" s="3" t="s">
        <v>31</v>
      </c>
      <c r="H40" s="3" t="s">
        <v>31</v>
      </c>
      <c r="I40" s="3" t="s">
        <v>31</v>
      </c>
      <c r="J40" s="3" t="s">
        <v>619</v>
      </c>
      <c r="K40" s="3" t="s">
        <v>620</v>
      </c>
      <c r="L40" s="2" t="s">
        <v>17</v>
      </c>
      <c r="M40" s="2" t="s">
        <v>18</v>
      </c>
      <c r="N40" s="2" t="s">
        <v>19</v>
      </c>
      <c r="O40" s="2" t="s">
        <v>20</v>
      </c>
      <c r="P40" s="3" t="s">
        <v>621</v>
      </c>
      <c r="Q40" s="2" t="s">
        <v>22</v>
      </c>
      <c r="R40" s="2" t="s">
        <v>23</v>
      </c>
      <c r="S40" s="3" t="s">
        <v>622</v>
      </c>
      <c r="T40" s="3" t="s">
        <v>617</v>
      </c>
      <c r="U40" s="3" t="s">
        <v>623</v>
      </c>
      <c r="V40" s="3" t="s">
        <v>624</v>
      </c>
      <c r="W40" s="3" t="s">
        <v>625</v>
      </c>
      <c r="X40" s="3" t="s">
        <v>246</v>
      </c>
      <c r="Y40" s="3" t="s">
        <v>626</v>
      </c>
      <c r="Z40" s="3" t="s">
        <v>627</v>
      </c>
    </row>
    <row r="41">
      <c r="C41" s="2" t="s">
        <v>171</v>
      </c>
      <c r="D41" s="3" t="s">
        <v>623</v>
      </c>
      <c r="E41" s="3" t="s">
        <v>628</v>
      </c>
      <c r="F41" s="2" t="s">
        <v>11</v>
      </c>
      <c r="G41" s="3" t="s">
        <v>31</v>
      </c>
      <c r="H41" s="3" t="s">
        <v>31</v>
      </c>
      <c r="I41" s="3" t="s">
        <v>31</v>
      </c>
      <c r="J41" s="3" t="s">
        <v>629</v>
      </c>
      <c r="K41" s="3" t="s">
        <v>630</v>
      </c>
      <c r="L41" s="2" t="s">
        <v>17</v>
      </c>
      <c r="M41" s="2" t="s">
        <v>18</v>
      </c>
      <c r="N41" s="2" t="s">
        <v>19</v>
      </c>
      <c r="O41" s="2" t="s">
        <v>20</v>
      </c>
      <c r="P41" s="3" t="s">
        <v>631</v>
      </c>
      <c r="Q41" s="2" t="s">
        <v>22</v>
      </c>
      <c r="R41" s="2" t="s">
        <v>23</v>
      </c>
      <c r="S41" s="3" t="s">
        <v>632</v>
      </c>
      <c r="T41" s="3" t="s">
        <v>623</v>
      </c>
      <c r="U41" s="3" t="s">
        <v>633</v>
      </c>
      <c r="V41" s="3" t="s">
        <v>634</v>
      </c>
      <c r="W41" s="3" t="s">
        <v>625</v>
      </c>
      <c r="Y41" s="3" t="s">
        <v>626</v>
      </c>
      <c r="Z41" s="3" t="s">
        <v>635</v>
      </c>
      <c r="AA41" s="3" t="s">
        <v>182</v>
      </c>
      <c r="AB41" s="2"/>
      <c r="AC41" s="2"/>
      <c r="AD41" s="2"/>
    </row>
    <row r="42">
      <c r="A42" s="2">
        <v>17.0</v>
      </c>
      <c r="B42" s="2" t="s">
        <v>406</v>
      </c>
      <c r="C42" s="2" t="s">
        <v>8</v>
      </c>
      <c r="D42" s="2" t="s">
        <v>9</v>
      </c>
      <c r="E42" s="2" t="s">
        <v>165</v>
      </c>
      <c r="F42" s="2" t="s">
        <v>11</v>
      </c>
      <c r="G42" s="2" t="s">
        <v>12</v>
      </c>
      <c r="H42" s="2" t="s">
        <v>13</v>
      </c>
      <c r="I42" s="2" t="s">
        <v>14</v>
      </c>
      <c r="J42" s="2" t="s">
        <v>15</v>
      </c>
      <c r="K42" s="2" t="s">
        <v>16</v>
      </c>
      <c r="L42" s="2" t="s">
        <v>17</v>
      </c>
      <c r="M42" s="2" t="s">
        <v>18</v>
      </c>
      <c r="N42" s="2" t="s">
        <v>19</v>
      </c>
      <c r="O42" s="2" t="s">
        <v>20</v>
      </c>
      <c r="P42" s="2" t="s">
        <v>21</v>
      </c>
      <c r="Q42" s="2" t="s">
        <v>22</v>
      </c>
      <c r="R42" s="2" t="s">
        <v>23</v>
      </c>
      <c r="S42" s="2" t="s">
        <v>24</v>
      </c>
      <c r="T42" s="2" t="s">
        <v>25</v>
      </c>
      <c r="U42" s="2" t="s">
        <v>26</v>
      </c>
      <c r="V42" s="2" t="s">
        <v>10</v>
      </c>
      <c r="W42" s="2" t="s">
        <v>167</v>
      </c>
      <c r="X42" s="2" t="s">
        <v>184</v>
      </c>
      <c r="Y42" s="2" t="s">
        <v>168</v>
      </c>
      <c r="Z42" s="2" t="s">
        <v>170</v>
      </c>
    </row>
    <row r="43">
      <c r="C43" s="2" t="s">
        <v>27</v>
      </c>
      <c r="D43" s="3" t="s">
        <v>636</v>
      </c>
      <c r="E43" s="3" t="s">
        <v>186</v>
      </c>
      <c r="F43" s="2" t="s">
        <v>11</v>
      </c>
      <c r="G43" s="3" t="s">
        <v>30</v>
      </c>
      <c r="H43" s="3" t="s">
        <v>30</v>
      </c>
      <c r="I43" s="3" t="s">
        <v>31</v>
      </c>
      <c r="J43" s="3" t="s">
        <v>637</v>
      </c>
      <c r="K43" s="3" t="s">
        <v>638</v>
      </c>
      <c r="L43" s="2" t="s">
        <v>17</v>
      </c>
      <c r="M43" s="2" t="s">
        <v>18</v>
      </c>
      <c r="N43" s="2" t="s">
        <v>19</v>
      </c>
      <c r="O43" s="2" t="s">
        <v>20</v>
      </c>
      <c r="P43" s="3" t="s">
        <v>639</v>
      </c>
      <c r="Q43" s="2" t="s">
        <v>22</v>
      </c>
      <c r="R43" s="2" t="s">
        <v>23</v>
      </c>
      <c r="S43" s="3" t="s">
        <v>640</v>
      </c>
      <c r="T43" s="3" t="s">
        <v>636</v>
      </c>
      <c r="U43" s="3" t="s">
        <v>641</v>
      </c>
      <c r="V43" s="3" t="s">
        <v>642</v>
      </c>
      <c r="W43" s="3" t="s">
        <v>643</v>
      </c>
      <c r="X43" s="3" t="s">
        <v>193</v>
      </c>
      <c r="Y43" s="3" t="s">
        <v>194</v>
      </c>
      <c r="Z43" s="3" t="s">
        <v>195</v>
      </c>
    </row>
    <row r="44">
      <c r="A44" s="2">
        <v>18.0</v>
      </c>
      <c r="B44" s="2" t="s">
        <v>410</v>
      </c>
      <c r="C44" s="2" t="s">
        <v>8</v>
      </c>
      <c r="D44" s="2" t="s">
        <v>9</v>
      </c>
      <c r="E44" s="2" t="s">
        <v>165</v>
      </c>
      <c r="F44" s="2" t="s">
        <v>11</v>
      </c>
      <c r="G44" s="2" t="s">
        <v>12</v>
      </c>
      <c r="H44" s="2" t="s">
        <v>13</v>
      </c>
      <c r="I44" s="2" t="s">
        <v>14</v>
      </c>
      <c r="J44" s="2" t="s">
        <v>15</v>
      </c>
      <c r="K44" s="2" t="s">
        <v>16</v>
      </c>
      <c r="L44" s="2" t="s">
        <v>17</v>
      </c>
      <c r="M44" s="2" t="s">
        <v>18</v>
      </c>
      <c r="N44" s="2" t="s">
        <v>19</v>
      </c>
      <c r="O44" s="2" t="s">
        <v>20</v>
      </c>
      <c r="P44" s="2" t="s">
        <v>21</v>
      </c>
      <c r="Q44" s="2" t="s">
        <v>22</v>
      </c>
      <c r="R44" s="2" t="s">
        <v>23</v>
      </c>
      <c r="S44" s="2" t="s">
        <v>24</v>
      </c>
      <c r="T44" s="2" t="s">
        <v>25</v>
      </c>
      <c r="U44" s="2" t="s">
        <v>26</v>
      </c>
      <c r="V44" s="2" t="s">
        <v>10</v>
      </c>
      <c r="W44" s="2" t="s">
        <v>167</v>
      </c>
      <c r="X44" s="2" t="s">
        <v>184</v>
      </c>
      <c r="Y44" s="2" t="s">
        <v>168</v>
      </c>
      <c r="Z44" s="2" t="s">
        <v>170</v>
      </c>
    </row>
    <row r="45">
      <c r="C45" s="2" t="s">
        <v>27</v>
      </c>
      <c r="D45" s="3" t="s">
        <v>644</v>
      </c>
      <c r="E45" s="3" t="s">
        <v>645</v>
      </c>
      <c r="F45" s="2" t="s">
        <v>11</v>
      </c>
      <c r="G45" s="3" t="s">
        <v>31</v>
      </c>
      <c r="H45" s="3" t="s">
        <v>30</v>
      </c>
      <c r="I45" s="3" t="s">
        <v>31</v>
      </c>
      <c r="J45" s="3" t="s">
        <v>646</v>
      </c>
      <c r="K45" s="3" t="s">
        <v>647</v>
      </c>
      <c r="L45" s="2" t="s">
        <v>17</v>
      </c>
      <c r="M45" s="2" t="s">
        <v>18</v>
      </c>
      <c r="N45" s="2" t="s">
        <v>19</v>
      </c>
      <c r="O45" s="2" t="s">
        <v>20</v>
      </c>
      <c r="P45" s="3" t="s">
        <v>648</v>
      </c>
      <c r="Q45" s="2" t="s">
        <v>22</v>
      </c>
      <c r="R45" s="2" t="s">
        <v>23</v>
      </c>
      <c r="S45" s="3" t="s">
        <v>649</v>
      </c>
      <c r="T45" s="3" t="s">
        <v>644</v>
      </c>
      <c r="U45" s="3" t="s">
        <v>650</v>
      </c>
      <c r="V45" s="3" t="s">
        <v>651</v>
      </c>
      <c r="W45" s="3" t="s">
        <v>652</v>
      </c>
      <c r="X45" s="3" t="s">
        <v>193</v>
      </c>
      <c r="Y45" s="3" t="s">
        <v>653</v>
      </c>
      <c r="Z45" s="3" t="s">
        <v>654</v>
      </c>
    </row>
    <row r="46">
      <c r="A46" s="2">
        <v>19.0</v>
      </c>
      <c r="B46" s="2" t="s">
        <v>414</v>
      </c>
      <c r="C46" s="2" t="s">
        <v>8</v>
      </c>
      <c r="D46" s="2" t="s">
        <v>9</v>
      </c>
      <c r="E46" s="2" t="s">
        <v>165</v>
      </c>
      <c r="F46" s="2" t="s">
        <v>11</v>
      </c>
      <c r="G46" s="2" t="s">
        <v>12</v>
      </c>
      <c r="H46" s="2" t="s">
        <v>13</v>
      </c>
      <c r="I46" s="2" t="s">
        <v>14</v>
      </c>
      <c r="J46" s="2" t="s">
        <v>15</v>
      </c>
      <c r="K46" s="2" t="s">
        <v>16</v>
      </c>
      <c r="L46" s="2" t="s">
        <v>17</v>
      </c>
      <c r="M46" s="2" t="s">
        <v>18</v>
      </c>
      <c r="N46" s="2" t="s">
        <v>19</v>
      </c>
      <c r="O46" s="2" t="s">
        <v>20</v>
      </c>
      <c r="P46" s="2" t="s">
        <v>21</v>
      </c>
      <c r="Q46" s="2" t="s">
        <v>22</v>
      </c>
      <c r="R46" s="2" t="s">
        <v>23</v>
      </c>
      <c r="S46" s="2" t="s">
        <v>24</v>
      </c>
      <c r="T46" s="2" t="s">
        <v>25</v>
      </c>
      <c r="U46" s="2" t="s">
        <v>26</v>
      </c>
      <c r="V46" s="2" t="s">
        <v>10</v>
      </c>
      <c r="W46" s="2" t="s">
        <v>167</v>
      </c>
      <c r="X46" s="2" t="s">
        <v>239</v>
      </c>
      <c r="Y46" s="2" t="s">
        <v>168</v>
      </c>
      <c r="Z46" s="2" t="s">
        <v>170</v>
      </c>
    </row>
    <row r="47">
      <c r="C47" s="2" t="s">
        <v>240</v>
      </c>
      <c r="D47" s="3" t="s">
        <v>655</v>
      </c>
      <c r="E47" s="3" t="s">
        <v>656</v>
      </c>
      <c r="F47" s="2" t="s">
        <v>11</v>
      </c>
      <c r="G47" s="3" t="s">
        <v>31</v>
      </c>
      <c r="H47" s="3" t="s">
        <v>31</v>
      </c>
      <c r="I47" s="3" t="s">
        <v>31</v>
      </c>
      <c r="J47" s="3" t="s">
        <v>657</v>
      </c>
      <c r="K47" s="3" t="s">
        <v>658</v>
      </c>
      <c r="L47" s="2" t="s">
        <v>17</v>
      </c>
      <c r="M47" s="2" t="s">
        <v>18</v>
      </c>
      <c r="N47" s="2" t="s">
        <v>19</v>
      </c>
      <c r="O47" s="2" t="s">
        <v>20</v>
      </c>
      <c r="P47" s="3" t="s">
        <v>659</v>
      </c>
      <c r="Q47" s="2" t="s">
        <v>22</v>
      </c>
      <c r="R47" s="2" t="s">
        <v>23</v>
      </c>
      <c r="S47" s="3" t="s">
        <v>660</v>
      </c>
      <c r="T47" s="3" t="s">
        <v>655</v>
      </c>
      <c r="U47" s="3" t="s">
        <v>661</v>
      </c>
      <c r="V47" s="3" t="s">
        <v>662</v>
      </c>
      <c r="W47" s="3" t="s">
        <v>663</v>
      </c>
      <c r="X47" s="3" t="s">
        <v>246</v>
      </c>
      <c r="Y47" s="3" t="s">
        <v>664</v>
      </c>
      <c r="Z47" s="3" t="s">
        <v>665</v>
      </c>
    </row>
    <row r="48">
      <c r="A48" s="2">
        <v>20.0</v>
      </c>
      <c r="B48" s="2" t="s">
        <v>418</v>
      </c>
      <c r="C48" s="2" t="s">
        <v>8</v>
      </c>
      <c r="D48" s="2" t="s">
        <v>9</v>
      </c>
      <c r="E48" s="2" t="s">
        <v>165</v>
      </c>
      <c r="F48" s="2" t="s">
        <v>11</v>
      </c>
      <c r="G48" s="2" t="s">
        <v>12</v>
      </c>
      <c r="H48" s="2" t="s">
        <v>13</v>
      </c>
      <c r="I48" s="2" t="s">
        <v>14</v>
      </c>
      <c r="J48" s="2" t="s">
        <v>15</v>
      </c>
      <c r="K48" s="2" t="s">
        <v>16</v>
      </c>
      <c r="L48" s="2" t="s">
        <v>17</v>
      </c>
      <c r="M48" s="2" t="s">
        <v>18</v>
      </c>
      <c r="N48" s="2" t="s">
        <v>19</v>
      </c>
      <c r="O48" s="2" t="s">
        <v>20</v>
      </c>
      <c r="P48" s="2" t="s">
        <v>21</v>
      </c>
      <c r="Q48" s="2" t="s">
        <v>22</v>
      </c>
      <c r="R48" s="2" t="s">
        <v>23</v>
      </c>
      <c r="S48" s="2" t="s">
        <v>24</v>
      </c>
      <c r="T48" s="2" t="s">
        <v>25</v>
      </c>
      <c r="U48" s="2" t="s">
        <v>26</v>
      </c>
      <c r="V48" s="2" t="s">
        <v>10</v>
      </c>
      <c r="W48" s="2" t="s">
        <v>167</v>
      </c>
      <c r="X48" s="2" t="s">
        <v>168</v>
      </c>
      <c r="Y48" s="2" t="s">
        <v>169</v>
      </c>
      <c r="Z48" s="2" t="s">
        <v>170</v>
      </c>
    </row>
    <row r="49">
      <c r="C49" s="2" t="s">
        <v>171</v>
      </c>
      <c r="D49" s="3" t="s">
        <v>666</v>
      </c>
      <c r="E49" s="3" t="s">
        <v>667</v>
      </c>
      <c r="F49" s="2" t="s">
        <v>11</v>
      </c>
      <c r="G49" s="3" t="s">
        <v>31</v>
      </c>
      <c r="H49" s="3" t="s">
        <v>31</v>
      </c>
      <c r="I49" s="3" t="s">
        <v>30</v>
      </c>
      <c r="J49" s="3" t="s">
        <v>668</v>
      </c>
      <c r="K49" s="3" t="s">
        <v>669</v>
      </c>
      <c r="L49" s="2" t="s">
        <v>17</v>
      </c>
      <c r="M49" s="2" t="s">
        <v>18</v>
      </c>
      <c r="N49" s="2" t="s">
        <v>19</v>
      </c>
      <c r="O49" s="2" t="s">
        <v>20</v>
      </c>
      <c r="P49" s="3" t="s">
        <v>670</v>
      </c>
      <c r="Q49" s="2" t="s">
        <v>22</v>
      </c>
      <c r="R49" s="2" t="s">
        <v>23</v>
      </c>
      <c r="S49" s="3" t="s">
        <v>671</v>
      </c>
      <c r="T49" s="3" t="s">
        <v>666</v>
      </c>
      <c r="U49" s="3" t="s">
        <v>672</v>
      </c>
      <c r="V49" s="3" t="s">
        <v>673</v>
      </c>
      <c r="W49" s="3" t="s">
        <v>674</v>
      </c>
      <c r="X49" s="3" t="s">
        <v>194</v>
      </c>
      <c r="Y49" s="3" t="s">
        <v>182</v>
      </c>
      <c r="Z49" s="3" t="s">
        <v>675</v>
      </c>
    </row>
    <row r="50">
      <c r="A50" s="2">
        <v>2.0</v>
      </c>
      <c r="B50" s="2" t="s">
        <v>346</v>
      </c>
      <c r="C50" s="2" t="s">
        <v>8</v>
      </c>
      <c r="D50" s="2" t="s">
        <v>9</v>
      </c>
      <c r="E50" s="2" t="s">
        <v>165</v>
      </c>
      <c r="F50" s="2" t="s">
        <v>11</v>
      </c>
      <c r="G50" s="2" t="s">
        <v>12</v>
      </c>
      <c r="H50" s="2" t="s">
        <v>13</v>
      </c>
      <c r="I50" s="2" t="s">
        <v>14</v>
      </c>
      <c r="J50" s="2" t="s">
        <v>15</v>
      </c>
      <c r="K50" s="2" t="s">
        <v>16</v>
      </c>
      <c r="L50" s="2" t="s">
        <v>17</v>
      </c>
      <c r="M50" s="2" t="s">
        <v>18</v>
      </c>
      <c r="N50" s="2" t="s">
        <v>19</v>
      </c>
      <c r="O50" s="2" t="s">
        <v>20</v>
      </c>
      <c r="P50" s="2" t="s">
        <v>21</v>
      </c>
      <c r="Q50" s="2" t="s">
        <v>22</v>
      </c>
      <c r="R50" s="2" t="s">
        <v>23</v>
      </c>
      <c r="S50" s="2" t="s">
        <v>24</v>
      </c>
      <c r="T50" s="2" t="s">
        <v>25</v>
      </c>
      <c r="U50" s="2" t="s">
        <v>26</v>
      </c>
      <c r="V50" s="2" t="s">
        <v>167</v>
      </c>
    </row>
    <row r="51">
      <c r="C51" s="2" t="s">
        <v>27</v>
      </c>
      <c r="D51" s="3" t="s">
        <v>446</v>
      </c>
      <c r="E51" s="3" t="s">
        <v>447</v>
      </c>
      <c r="F51" s="2" t="s">
        <v>11</v>
      </c>
      <c r="G51" s="3" t="s">
        <v>30</v>
      </c>
      <c r="H51" s="3" t="s">
        <v>30</v>
      </c>
      <c r="I51" s="3" t="s">
        <v>31</v>
      </c>
      <c r="J51" s="3" t="s">
        <v>448</v>
      </c>
      <c r="K51" s="3" t="s">
        <v>449</v>
      </c>
      <c r="L51" s="2" t="s">
        <v>17</v>
      </c>
      <c r="M51" s="2" t="s">
        <v>18</v>
      </c>
      <c r="N51" s="2" t="s">
        <v>19</v>
      </c>
      <c r="O51" s="2" t="s">
        <v>20</v>
      </c>
      <c r="P51" s="3" t="s">
        <v>450</v>
      </c>
      <c r="Q51" s="2" t="s">
        <v>22</v>
      </c>
      <c r="R51" s="2" t="s">
        <v>23</v>
      </c>
      <c r="S51" s="3" t="s">
        <v>451</v>
      </c>
      <c r="T51" s="3" t="s">
        <v>446</v>
      </c>
      <c r="U51" s="3" t="s">
        <v>452</v>
      </c>
      <c r="V51" s="3" t="s">
        <v>454</v>
      </c>
    </row>
    <row r="52">
      <c r="C52" s="2" t="s">
        <v>8</v>
      </c>
      <c r="D52" s="2" t="s">
        <v>9</v>
      </c>
      <c r="E52" s="2" t="s">
        <v>167</v>
      </c>
      <c r="F52" s="2" t="s">
        <v>11</v>
      </c>
      <c r="G52" s="2" t="s">
        <v>12</v>
      </c>
      <c r="H52" s="2" t="s">
        <v>13</v>
      </c>
      <c r="I52" s="2" t="s">
        <v>14</v>
      </c>
      <c r="J52" s="2" t="s">
        <v>15</v>
      </c>
      <c r="K52" s="2" t="s">
        <v>16</v>
      </c>
      <c r="L52" s="2" t="s">
        <v>17</v>
      </c>
      <c r="M52" s="2" t="s">
        <v>18</v>
      </c>
      <c r="N52" s="2" t="s">
        <v>19</v>
      </c>
      <c r="O52" s="2" t="s">
        <v>20</v>
      </c>
      <c r="P52" s="2" t="s">
        <v>21</v>
      </c>
      <c r="Q52" s="2" t="s">
        <v>22</v>
      </c>
      <c r="R52" s="2" t="s">
        <v>23</v>
      </c>
      <c r="S52" s="2" t="s">
        <v>24</v>
      </c>
      <c r="T52" s="2" t="s">
        <v>25</v>
      </c>
      <c r="U52" s="2" t="s">
        <v>26</v>
      </c>
      <c r="V52" s="2" t="s">
        <v>10</v>
      </c>
      <c r="W52" s="2" t="s">
        <v>10</v>
      </c>
      <c r="X52" s="2" t="s">
        <v>10</v>
      </c>
      <c r="Y52" s="2" t="s">
        <v>10</v>
      </c>
      <c r="Z52" s="2" t="s">
        <v>10</v>
      </c>
    </row>
    <row r="53">
      <c r="C53" s="2" t="s">
        <v>27</v>
      </c>
      <c r="D53" s="3" t="s">
        <v>446</v>
      </c>
      <c r="E53" s="3" t="s">
        <v>676</v>
      </c>
      <c r="F53" s="2" t="s">
        <v>11</v>
      </c>
      <c r="G53" s="3" t="s">
        <v>30</v>
      </c>
      <c r="H53" s="3" t="s">
        <v>30</v>
      </c>
      <c r="I53" s="3" t="s">
        <v>31</v>
      </c>
      <c r="J53" s="3" t="s">
        <v>448</v>
      </c>
      <c r="K53" s="3" t="s">
        <v>449</v>
      </c>
      <c r="L53" s="2" t="s">
        <v>17</v>
      </c>
      <c r="M53" s="2" t="s">
        <v>18</v>
      </c>
      <c r="N53" s="2" t="s">
        <v>19</v>
      </c>
      <c r="O53" s="2" t="s">
        <v>20</v>
      </c>
      <c r="P53" s="3" t="s">
        <v>450</v>
      </c>
      <c r="Q53" s="2" t="s">
        <v>22</v>
      </c>
      <c r="R53" s="2" t="s">
        <v>23</v>
      </c>
      <c r="S53" s="3" t="s">
        <v>451</v>
      </c>
      <c r="T53" s="3" t="s">
        <v>446</v>
      </c>
      <c r="U53" s="3" t="s">
        <v>452</v>
      </c>
      <c r="V53" s="3" t="s">
        <v>453</v>
      </c>
      <c r="W53" s="3" t="s">
        <v>453</v>
      </c>
      <c r="X53" s="3" t="s">
        <v>453</v>
      </c>
      <c r="Y53" s="3" t="s">
        <v>453</v>
      </c>
      <c r="Z53" s="3" t="s">
        <v>677</v>
      </c>
    </row>
    <row r="54">
      <c r="C54" s="2" t="s">
        <v>8</v>
      </c>
      <c r="D54" s="2" t="s">
        <v>9</v>
      </c>
      <c r="E54" s="2" t="s">
        <v>168</v>
      </c>
      <c r="F54" s="2" t="s">
        <v>168</v>
      </c>
      <c r="G54" s="2" t="s">
        <v>11</v>
      </c>
      <c r="H54" s="2" t="s">
        <v>12</v>
      </c>
      <c r="I54" s="2" t="s">
        <v>13</v>
      </c>
      <c r="J54" s="2" t="s">
        <v>14</v>
      </c>
      <c r="K54" s="2" t="s">
        <v>15</v>
      </c>
      <c r="L54" s="2" t="s">
        <v>16</v>
      </c>
      <c r="M54" s="2" t="s">
        <v>17</v>
      </c>
      <c r="N54" s="2" t="s">
        <v>18</v>
      </c>
      <c r="O54" s="2" t="s">
        <v>19</v>
      </c>
      <c r="P54" s="2" t="s">
        <v>20</v>
      </c>
      <c r="Q54" s="2" t="s">
        <v>21</v>
      </c>
      <c r="R54" s="2" t="s">
        <v>22</v>
      </c>
      <c r="S54" s="2" t="s">
        <v>23</v>
      </c>
      <c r="T54" s="2" t="s">
        <v>24</v>
      </c>
      <c r="U54" s="2" t="s">
        <v>25</v>
      </c>
      <c r="V54" s="2" t="s">
        <v>26</v>
      </c>
      <c r="W54" s="2" t="s">
        <v>168</v>
      </c>
      <c r="X54" s="2" t="s">
        <v>168</v>
      </c>
      <c r="Y54" s="2" t="s">
        <v>168</v>
      </c>
      <c r="Z54" s="2" t="s">
        <v>170</v>
      </c>
      <c r="AA54" s="2" t="s">
        <v>170</v>
      </c>
      <c r="AB54" s="2" t="s">
        <v>170</v>
      </c>
    </row>
    <row r="55">
      <c r="C55" s="2" t="s">
        <v>27</v>
      </c>
      <c r="D55" s="3" t="s">
        <v>446</v>
      </c>
      <c r="E55" s="3" t="s">
        <v>455</v>
      </c>
      <c r="F55" s="3" t="s">
        <v>455</v>
      </c>
      <c r="G55" s="2" t="s">
        <v>11</v>
      </c>
      <c r="H55" s="3" t="s">
        <v>30</v>
      </c>
      <c r="I55" s="3" t="s">
        <v>30</v>
      </c>
      <c r="J55" s="3" t="s">
        <v>31</v>
      </c>
      <c r="K55" s="3" t="s">
        <v>448</v>
      </c>
      <c r="L55" s="3" t="s">
        <v>449</v>
      </c>
      <c r="M55" s="2" t="s">
        <v>17</v>
      </c>
      <c r="N55" s="2" t="s">
        <v>18</v>
      </c>
      <c r="O55" s="2" t="s">
        <v>19</v>
      </c>
      <c r="P55" s="2" t="s">
        <v>20</v>
      </c>
      <c r="Q55" s="3" t="s">
        <v>450</v>
      </c>
      <c r="R55" s="2" t="s">
        <v>22</v>
      </c>
      <c r="S55" s="2" t="s">
        <v>23</v>
      </c>
      <c r="T55" s="3" t="s">
        <v>451</v>
      </c>
      <c r="U55" s="3" t="s">
        <v>446</v>
      </c>
      <c r="V55" s="3" t="s">
        <v>452</v>
      </c>
      <c r="W55" s="3" t="s">
        <v>678</v>
      </c>
      <c r="X55" s="3" t="s">
        <v>679</v>
      </c>
      <c r="Y55" s="3" t="s">
        <v>455</v>
      </c>
      <c r="Z55" s="3" t="s">
        <v>456</v>
      </c>
      <c r="AA55" s="3" t="s">
        <v>456</v>
      </c>
      <c r="AB55" s="3" t="s">
        <v>680</v>
      </c>
    </row>
    <row r="56">
      <c r="C56" s="2" t="s">
        <v>8</v>
      </c>
      <c r="D56" s="2" t="s">
        <v>9</v>
      </c>
      <c r="E56" s="2" t="s">
        <v>170</v>
      </c>
      <c r="F56" s="2" t="s">
        <v>170</v>
      </c>
      <c r="G56" s="2" t="s">
        <v>11</v>
      </c>
      <c r="H56" s="2" t="s">
        <v>12</v>
      </c>
      <c r="I56" s="2" t="s">
        <v>13</v>
      </c>
      <c r="J56" s="2" t="s">
        <v>14</v>
      </c>
      <c r="K56" s="2" t="s">
        <v>15</v>
      </c>
      <c r="L56" s="2" t="s">
        <v>16</v>
      </c>
      <c r="M56" s="2" t="s">
        <v>17</v>
      </c>
      <c r="N56" s="2" t="s">
        <v>18</v>
      </c>
      <c r="O56" s="2" t="s">
        <v>19</v>
      </c>
      <c r="P56" s="2" t="s">
        <v>20</v>
      </c>
      <c r="Q56" s="2" t="s">
        <v>21</v>
      </c>
      <c r="R56" s="2" t="s">
        <v>22</v>
      </c>
      <c r="S56" s="2" t="s">
        <v>23</v>
      </c>
      <c r="T56" s="2" t="s">
        <v>24</v>
      </c>
      <c r="U56" s="2" t="s">
        <v>25</v>
      </c>
      <c r="V56" s="2" t="s">
        <v>26</v>
      </c>
      <c r="W56" s="2" t="s">
        <v>170</v>
      </c>
      <c r="X56" s="2" t="s">
        <v>184</v>
      </c>
      <c r="Y56" s="2" t="s">
        <v>184</v>
      </c>
      <c r="Z56" s="2" t="s">
        <v>184</v>
      </c>
      <c r="AA56" s="2" t="s">
        <v>184</v>
      </c>
      <c r="AB56" s="2" t="s">
        <v>184</v>
      </c>
    </row>
    <row r="57">
      <c r="C57" s="2" t="s">
        <v>27</v>
      </c>
      <c r="D57" s="3" t="s">
        <v>446</v>
      </c>
      <c r="E57" s="3" t="s">
        <v>681</v>
      </c>
      <c r="F57" s="3" t="s">
        <v>681</v>
      </c>
      <c r="G57" s="2" t="s">
        <v>11</v>
      </c>
      <c r="H57" s="3" t="s">
        <v>30</v>
      </c>
      <c r="I57" s="3" t="s">
        <v>30</v>
      </c>
      <c r="J57" s="3" t="s">
        <v>31</v>
      </c>
      <c r="K57" s="3" t="s">
        <v>448</v>
      </c>
      <c r="L57" s="3" t="s">
        <v>449</v>
      </c>
      <c r="M57" s="2" t="s">
        <v>17</v>
      </c>
      <c r="N57" s="2" t="s">
        <v>18</v>
      </c>
      <c r="O57" s="2" t="s">
        <v>19</v>
      </c>
      <c r="P57" s="2" t="s">
        <v>20</v>
      </c>
      <c r="Q57" s="3" t="s">
        <v>450</v>
      </c>
      <c r="R57" s="2" t="s">
        <v>22</v>
      </c>
      <c r="S57" s="2" t="s">
        <v>23</v>
      </c>
      <c r="T57" s="3" t="s">
        <v>451</v>
      </c>
      <c r="U57" s="3" t="s">
        <v>446</v>
      </c>
      <c r="V57" s="3" t="s">
        <v>452</v>
      </c>
      <c r="W57" s="3" t="s">
        <v>456</v>
      </c>
      <c r="X57" s="3" t="s">
        <v>193</v>
      </c>
      <c r="Y57" s="3" t="s">
        <v>193</v>
      </c>
      <c r="Z57" s="3" t="s">
        <v>193</v>
      </c>
      <c r="AA57" s="3" t="s">
        <v>193</v>
      </c>
      <c r="AB57" s="3" t="s">
        <v>193</v>
      </c>
    </row>
    <row r="58">
      <c r="C58" s="2" t="s">
        <v>8</v>
      </c>
      <c r="D58" s="2" t="s">
        <v>9</v>
      </c>
      <c r="E58" s="2" t="s">
        <v>165</v>
      </c>
      <c r="F58" s="2" t="s">
        <v>11</v>
      </c>
      <c r="G58" s="2" t="s">
        <v>12</v>
      </c>
      <c r="H58" s="2" t="s">
        <v>13</v>
      </c>
      <c r="I58" s="2" t="s">
        <v>14</v>
      </c>
      <c r="J58" s="2" t="s">
        <v>15</v>
      </c>
      <c r="K58" s="2" t="s">
        <v>16</v>
      </c>
      <c r="L58" s="2" t="s">
        <v>17</v>
      </c>
      <c r="M58" s="2" t="s">
        <v>18</v>
      </c>
      <c r="N58" s="2" t="s">
        <v>19</v>
      </c>
      <c r="O58" s="2" t="s">
        <v>20</v>
      </c>
      <c r="P58" s="2" t="s">
        <v>21</v>
      </c>
      <c r="Q58" s="2" t="s">
        <v>22</v>
      </c>
      <c r="R58" s="2" t="s">
        <v>23</v>
      </c>
      <c r="S58" s="2" t="s">
        <v>24</v>
      </c>
      <c r="T58" s="2" t="s">
        <v>25</v>
      </c>
      <c r="U58" s="2" t="s">
        <v>26</v>
      </c>
      <c r="V58" s="2" t="s">
        <v>10</v>
      </c>
      <c r="W58" s="2" t="s">
        <v>10</v>
      </c>
      <c r="X58" s="2" t="s">
        <v>167</v>
      </c>
      <c r="Y58" s="2" t="s">
        <v>184</v>
      </c>
      <c r="Z58" s="2" t="s">
        <v>184</v>
      </c>
      <c r="AA58" s="2" t="s">
        <v>168</v>
      </c>
      <c r="AB58" s="2" t="s">
        <v>168</v>
      </c>
    </row>
    <row r="59">
      <c r="C59" s="2" t="s">
        <v>27</v>
      </c>
      <c r="D59" s="3" t="s">
        <v>452</v>
      </c>
      <c r="E59" s="3" t="s">
        <v>682</v>
      </c>
      <c r="F59" s="2" t="s">
        <v>11</v>
      </c>
      <c r="G59" s="3" t="s">
        <v>30</v>
      </c>
      <c r="H59" s="3" t="s">
        <v>30</v>
      </c>
      <c r="I59" s="3" t="s">
        <v>31</v>
      </c>
      <c r="J59" s="3" t="s">
        <v>683</v>
      </c>
      <c r="K59" s="3" t="s">
        <v>684</v>
      </c>
      <c r="L59" s="2" t="s">
        <v>17</v>
      </c>
      <c r="M59" s="2" t="s">
        <v>18</v>
      </c>
      <c r="N59" s="2" t="s">
        <v>19</v>
      </c>
      <c r="O59" s="2" t="s">
        <v>20</v>
      </c>
      <c r="P59" s="3" t="s">
        <v>685</v>
      </c>
      <c r="Q59" s="2" t="s">
        <v>22</v>
      </c>
      <c r="R59" s="2" t="s">
        <v>23</v>
      </c>
      <c r="S59" s="3" t="s">
        <v>686</v>
      </c>
      <c r="T59" s="3" t="s">
        <v>452</v>
      </c>
      <c r="U59" s="3" t="s">
        <v>687</v>
      </c>
      <c r="V59" s="3" t="s">
        <v>677</v>
      </c>
      <c r="W59" s="3" t="s">
        <v>677</v>
      </c>
      <c r="X59" s="3" t="s">
        <v>688</v>
      </c>
      <c r="Y59" s="3" t="s">
        <v>193</v>
      </c>
      <c r="Z59" s="3" t="s">
        <v>193</v>
      </c>
      <c r="AA59" s="3" t="s">
        <v>678</v>
      </c>
      <c r="AB59" s="3" t="s">
        <v>678</v>
      </c>
    </row>
    <row r="60">
      <c r="C60" s="2" t="s">
        <v>8</v>
      </c>
      <c r="D60" s="2" t="s">
        <v>9</v>
      </c>
      <c r="E60" s="2" t="s">
        <v>168</v>
      </c>
      <c r="F60" s="2" t="s">
        <v>168</v>
      </c>
      <c r="G60" s="2" t="s">
        <v>11</v>
      </c>
      <c r="H60" s="2" t="s">
        <v>12</v>
      </c>
      <c r="I60" s="2" t="s">
        <v>13</v>
      </c>
      <c r="J60" s="2" t="s">
        <v>14</v>
      </c>
      <c r="K60" s="2" t="s">
        <v>15</v>
      </c>
      <c r="L60" s="2" t="s">
        <v>16</v>
      </c>
      <c r="M60" s="2" t="s">
        <v>17</v>
      </c>
      <c r="N60" s="2" t="s">
        <v>18</v>
      </c>
      <c r="O60" s="2" t="s">
        <v>19</v>
      </c>
      <c r="P60" s="2" t="s">
        <v>20</v>
      </c>
      <c r="Q60" s="2" t="s">
        <v>21</v>
      </c>
      <c r="R60" s="2" t="s">
        <v>22</v>
      </c>
      <c r="S60" s="2" t="s">
        <v>23</v>
      </c>
      <c r="T60" s="2" t="s">
        <v>24</v>
      </c>
      <c r="U60" s="2" t="s">
        <v>25</v>
      </c>
      <c r="V60" s="2" t="s">
        <v>26</v>
      </c>
      <c r="W60" s="2" t="s">
        <v>165</v>
      </c>
      <c r="X60" s="2" t="s">
        <v>170</v>
      </c>
      <c r="Y60" s="2" t="s">
        <v>170</v>
      </c>
      <c r="Z60" s="2" t="s">
        <v>184</v>
      </c>
      <c r="AA60" s="2" t="s">
        <v>184</v>
      </c>
      <c r="AB60" s="2" t="s">
        <v>10</v>
      </c>
      <c r="AC60" s="2" t="s">
        <v>10</v>
      </c>
      <c r="AD60" s="2" t="s">
        <v>170</v>
      </c>
    </row>
    <row r="61">
      <c r="C61" s="2" t="s">
        <v>27</v>
      </c>
      <c r="D61" s="3" t="s">
        <v>452</v>
      </c>
      <c r="E61" s="3" t="s">
        <v>679</v>
      </c>
      <c r="F61" s="3" t="s">
        <v>679</v>
      </c>
      <c r="G61" s="2" t="s">
        <v>11</v>
      </c>
      <c r="H61" s="3" t="s">
        <v>30</v>
      </c>
      <c r="I61" s="3" t="s">
        <v>30</v>
      </c>
      <c r="J61" s="3" t="s">
        <v>31</v>
      </c>
      <c r="K61" s="3" t="s">
        <v>683</v>
      </c>
      <c r="L61" s="3" t="s">
        <v>684</v>
      </c>
      <c r="M61" s="2" t="s">
        <v>17</v>
      </c>
      <c r="N61" s="2" t="s">
        <v>18</v>
      </c>
      <c r="O61" s="2" t="s">
        <v>19</v>
      </c>
      <c r="P61" s="2" t="s">
        <v>20</v>
      </c>
      <c r="Q61" s="3" t="s">
        <v>685</v>
      </c>
      <c r="R61" s="2" t="s">
        <v>22</v>
      </c>
      <c r="S61" s="2" t="s">
        <v>23</v>
      </c>
      <c r="T61" s="3" t="s">
        <v>686</v>
      </c>
      <c r="U61" s="3" t="s">
        <v>452</v>
      </c>
      <c r="V61" s="3" t="s">
        <v>687</v>
      </c>
      <c r="W61" s="3" t="s">
        <v>689</v>
      </c>
      <c r="X61" s="3" t="s">
        <v>680</v>
      </c>
      <c r="Y61" s="3" t="s">
        <v>680</v>
      </c>
      <c r="Z61" s="3" t="s">
        <v>193</v>
      </c>
      <c r="AA61" s="3" t="s">
        <v>193</v>
      </c>
      <c r="AB61" s="3" t="s">
        <v>677</v>
      </c>
      <c r="AC61" s="3" t="s">
        <v>677</v>
      </c>
      <c r="AD61" s="3" t="s">
        <v>681</v>
      </c>
    </row>
    <row r="62">
      <c r="A62" s="2">
        <v>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85.5"/>
    <col customWidth="1" min="3" max="3" width="45.13"/>
    <col customWidth="1" min="4" max="4" width="44.0"/>
    <col customWidth="1" min="5" max="5" width="108.13"/>
    <col customWidth="1" min="6" max="6" width="17.25"/>
    <col customWidth="1" min="7" max="8" width="25.0"/>
    <col customWidth="1" min="14" max="14" width="11.75"/>
    <col customWidth="1" min="15" max="15" width="11.63"/>
    <col customWidth="1" min="16" max="16" width="15.75"/>
    <col customWidth="1" min="17" max="17" width="13.75"/>
  </cols>
  <sheetData>
    <row r="1">
      <c r="A1" s="2" t="s">
        <v>61</v>
      </c>
      <c r="B1" s="32" t="s">
        <v>690</v>
      </c>
      <c r="C1" s="2" t="s">
        <v>63</v>
      </c>
      <c r="D1" s="2" t="s">
        <v>64</v>
      </c>
      <c r="E1" s="1" t="s">
        <v>65</v>
      </c>
      <c r="F1" s="2" t="s">
        <v>341</v>
      </c>
      <c r="G1" s="7" t="s">
        <v>67</v>
      </c>
      <c r="H1" s="8" t="s">
        <v>68</v>
      </c>
      <c r="I1" s="2" t="s">
        <v>69</v>
      </c>
      <c r="J1" s="2" t="s">
        <v>70</v>
      </c>
      <c r="K1" s="2" t="s">
        <v>71</v>
      </c>
      <c r="L1" s="2" t="s">
        <v>72</v>
      </c>
      <c r="M1" s="2" t="s">
        <v>73</v>
      </c>
      <c r="N1" s="2" t="s">
        <v>74</v>
      </c>
      <c r="O1" s="33" t="s">
        <v>75</v>
      </c>
      <c r="P1" s="2" t="s">
        <v>76</v>
      </c>
      <c r="Q1" s="2" t="s">
        <v>77</v>
      </c>
      <c r="R1" s="25"/>
      <c r="S1" s="25"/>
      <c r="T1" s="25"/>
      <c r="U1" s="25"/>
      <c r="V1" s="25"/>
      <c r="W1" s="25"/>
    </row>
    <row r="2">
      <c r="A2" s="2">
        <v>1.0</v>
      </c>
      <c r="B2" s="32" t="s">
        <v>691</v>
      </c>
      <c r="C2" s="33" t="s">
        <v>692</v>
      </c>
      <c r="D2" s="32" t="s">
        <v>693</v>
      </c>
      <c r="E2" s="32" t="s">
        <v>694</v>
      </c>
      <c r="F2" s="33">
        <v>1.0</v>
      </c>
      <c r="G2" s="7">
        <f t="shared" ref="G2:G22" si="1">(F2+J2)/2</f>
        <v>1</v>
      </c>
      <c r="H2" s="8">
        <f t="shared" ref="H2:H22" si="2">(I2+K2)/2</f>
        <v>1</v>
      </c>
      <c r="I2" s="33">
        <v>1.0</v>
      </c>
      <c r="J2" s="33">
        <v>1.0</v>
      </c>
      <c r="K2" s="33">
        <v>1.0</v>
      </c>
      <c r="L2" s="34">
        <v>0.46291980147361755</v>
      </c>
      <c r="M2" s="34">
        <v>0.6688003540039062</v>
      </c>
      <c r="N2" s="34">
        <v>0.5471333265304565</v>
      </c>
      <c r="O2" s="5">
        <f t="shared" ref="O2:O22" si="3">(((F2+J2)/2)+((I2+K2)/2)+N2)/3</f>
        <v>0.8490444422</v>
      </c>
      <c r="P2" s="10">
        <f>IFERROR(__xludf.DUMMYFUNCTION("COUNTA(SPLIT(D2,"" ""))"),13.0)</f>
        <v>13</v>
      </c>
      <c r="Q2" s="10">
        <f>IFERROR(__xludf.DUMMYFUNCTION("COUNTA(SPLIT(E2,"" ""))"),68.0)</f>
        <v>68</v>
      </c>
      <c r="R2" s="25"/>
      <c r="S2" s="25"/>
      <c r="T2" s="25"/>
      <c r="U2" s="25"/>
      <c r="V2" s="25"/>
      <c r="W2" s="25"/>
    </row>
    <row r="3">
      <c r="A3" s="2">
        <v>2.0</v>
      </c>
      <c r="B3" s="35" t="s">
        <v>695</v>
      </c>
      <c r="C3" s="33" t="s">
        <v>696</v>
      </c>
      <c r="D3" s="32" t="s">
        <v>697</v>
      </c>
      <c r="E3" s="1" t="s">
        <v>698</v>
      </c>
      <c r="F3" s="2">
        <v>0.25</v>
      </c>
      <c r="G3" s="7">
        <f t="shared" si="1"/>
        <v>0.375</v>
      </c>
      <c r="H3" s="8">
        <f t="shared" si="2"/>
        <v>0.25</v>
      </c>
      <c r="I3" s="2">
        <v>0.25</v>
      </c>
      <c r="J3" s="2">
        <v>0.5</v>
      </c>
      <c r="K3" s="2">
        <v>0.25</v>
      </c>
      <c r="L3" s="34">
        <v>0.5071753859519958</v>
      </c>
      <c r="M3" s="34">
        <v>0.6235158443450928</v>
      </c>
      <c r="N3" s="34">
        <v>0.5593602657318115</v>
      </c>
      <c r="O3" s="5">
        <f t="shared" si="3"/>
        <v>0.3947867552</v>
      </c>
      <c r="P3" s="10">
        <f>IFERROR(__xludf.DUMMYFUNCTION("COUNTA(SPLIT(D3,"" ""))"),44.0)</f>
        <v>44</v>
      </c>
      <c r="Q3" s="10">
        <f>IFERROR(__xludf.DUMMYFUNCTION("COUNTA(SPLIT(E3,"" ""))"),164.0)</f>
        <v>164</v>
      </c>
      <c r="R3" s="33"/>
      <c r="S3" s="33"/>
      <c r="T3" s="33"/>
      <c r="U3" s="33"/>
      <c r="V3" s="25"/>
      <c r="W3" s="25"/>
    </row>
    <row r="4">
      <c r="A4" s="2">
        <v>3.0</v>
      </c>
      <c r="B4" s="36" t="s">
        <v>699</v>
      </c>
      <c r="C4" s="33" t="s">
        <v>700</v>
      </c>
      <c r="D4" s="32" t="s">
        <v>701</v>
      </c>
      <c r="E4" s="32" t="s">
        <v>702</v>
      </c>
      <c r="F4" s="33">
        <v>1.0</v>
      </c>
      <c r="G4" s="7">
        <f t="shared" si="1"/>
        <v>1</v>
      </c>
      <c r="H4" s="8">
        <f t="shared" si="2"/>
        <v>1</v>
      </c>
      <c r="I4" s="33">
        <v>1.0</v>
      </c>
      <c r="J4" s="33">
        <v>1.0</v>
      </c>
      <c r="K4" s="33">
        <v>1.0</v>
      </c>
      <c r="L4" s="34">
        <v>0.42573752999305725</v>
      </c>
      <c r="M4" s="34">
        <v>0.5911880731582642</v>
      </c>
      <c r="N4" s="34">
        <v>0.49500370025634766</v>
      </c>
      <c r="O4" s="5">
        <f t="shared" si="3"/>
        <v>0.8316679001</v>
      </c>
      <c r="P4" s="10">
        <f>IFERROR(__xludf.DUMMYFUNCTION("COUNTA(SPLIT(D4,"" ""))"),22.0)</f>
        <v>22</v>
      </c>
      <c r="Q4" s="10">
        <f>IFERROR(__xludf.DUMMYFUNCTION("COUNTA(SPLIT(E4,"" ""))"),204.0)</f>
        <v>204</v>
      </c>
      <c r="R4" s="25"/>
      <c r="S4" s="25"/>
      <c r="T4" s="25"/>
      <c r="U4" s="25"/>
      <c r="V4" s="25"/>
      <c r="W4" s="25"/>
    </row>
    <row r="5">
      <c r="A5" s="2">
        <v>4.0</v>
      </c>
      <c r="B5" s="32" t="s">
        <v>703</v>
      </c>
      <c r="C5" s="33" t="s">
        <v>704</v>
      </c>
      <c r="D5" s="32" t="s">
        <v>705</v>
      </c>
      <c r="E5" s="32" t="s">
        <v>706</v>
      </c>
      <c r="F5" s="33">
        <v>1.0</v>
      </c>
      <c r="G5" s="7">
        <f t="shared" si="1"/>
        <v>1</v>
      </c>
      <c r="H5" s="8">
        <f t="shared" si="2"/>
        <v>1</v>
      </c>
      <c r="I5" s="33">
        <v>1.0</v>
      </c>
      <c r="J5" s="33">
        <v>1.0</v>
      </c>
      <c r="K5" s="33">
        <v>1.0</v>
      </c>
      <c r="L5" s="34">
        <v>0.4107465445995331</v>
      </c>
      <c r="M5" s="34">
        <v>0.558139443397522</v>
      </c>
      <c r="N5" s="34">
        <v>0.47323182225227356</v>
      </c>
      <c r="O5" s="5">
        <f t="shared" si="3"/>
        <v>0.8244106074</v>
      </c>
      <c r="P5" s="10">
        <f>IFERROR(__xludf.DUMMYFUNCTION("COUNTA(SPLIT(D5,"" ""))"),20.0)</f>
        <v>20</v>
      </c>
      <c r="Q5" s="10">
        <f>IFERROR(__xludf.DUMMYFUNCTION("COUNTA(SPLIT(E5,"" ""))"),215.0)</f>
        <v>215</v>
      </c>
      <c r="R5" s="25"/>
      <c r="S5" s="25"/>
      <c r="T5" s="25"/>
      <c r="U5" s="25"/>
      <c r="V5" s="25"/>
      <c r="W5" s="25"/>
    </row>
    <row r="6">
      <c r="A6" s="2">
        <v>5.0</v>
      </c>
      <c r="B6" s="32" t="s">
        <v>707</v>
      </c>
      <c r="C6" s="33" t="s">
        <v>708</v>
      </c>
      <c r="D6" s="32" t="s">
        <v>709</v>
      </c>
      <c r="E6" s="32" t="s">
        <v>710</v>
      </c>
      <c r="F6" s="33">
        <v>1.0</v>
      </c>
      <c r="G6" s="7">
        <f t="shared" si="1"/>
        <v>1</v>
      </c>
      <c r="H6" s="8">
        <f t="shared" si="2"/>
        <v>1</v>
      </c>
      <c r="I6" s="33">
        <v>1.0</v>
      </c>
      <c r="J6" s="33">
        <v>1.0</v>
      </c>
      <c r="K6" s="33">
        <v>1.0</v>
      </c>
      <c r="L6" s="34">
        <v>0.45732322335243225</v>
      </c>
      <c r="M6" s="34">
        <v>0.6342475414276123</v>
      </c>
      <c r="N6" s="34">
        <v>0.5314472913742065</v>
      </c>
      <c r="O6" s="5">
        <f t="shared" si="3"/>
        <v>0.8438157638</v>
      </c>
      <c r="P6" s="10">
        <f>IFERROR(__xludf.DUMMYFUNCTION("COUNTA(SPLIT(D6,"" ""))"),15.0)</f>
        <v>15</v>
      </c>
      <c r="Q6" s="10">
        <f>IFERROR(__xludf.DUMMYFUNCTION("COUNTA(SPLIT(E6,"" ""))"),113.0)</f>
        <v>113</v>
      </c>
      <c r="R6" s="25"/>
      <c r="S6" s="25"/>
      <c r="T6" s="25"/>
      <c r="U6" s="25"/>
      <c r="V6" s="25"/>
      <c r="W6" s="25"/>
    </row>
    <row r="7">
      <c r="A7" s="2">
        <v>6.0</v>
      </c>
      <c r="B7" s="32" t="s">
        <v>711</v>
      </c>
      <c r="C7" s="33" t="s">
        <v>712</v>
      </c>
      <c r="D7" s="32" t="s">
        <v>713</v>
      </c>
      <c r="E7" s="32" t="s">
        <v>714</v>
      </c>
      <c r="F7" s="33">
        <v>1.0</v>
      </c>
      <c r="G7" s="7">
        <f t="shared" si="1"/>
        <v>1</v>
      </c>
      <c r="H7" s="8">
        <f t="shared" si="2"/>
        <v>1</v>
      </c>
      <c r="I7" s="33">
        <v>1.0</v>
      </c>
      <c r="J7" s="33">
        <v>1.0</v>
      </c>
      <c r="K7" s="33">
        <v>1.0</v>
      </c>
      <c r="L7" s="34">
        <v>0.46352776885032654</v>
      </c>
      <c r="M7" s="34">
        <v>0.7308655977249146</v>
      </c>
      <c r="N7" s="34">
        <v>0.5672779083251953</v>
      </c>
      <c r="O7" s="5">
        <f t="shared" si="3"/>
        <v>0.8557593028</v>
      </c>
      <c r="P7" s="10">
        <f>IFERROR(__xludf.DUMMYFUNCTION("COUNTA(SPLIT(D7,"" ""))"),15.0)</f>
        <v>15</v>
      </c>
      <c r="Q7" s="10">
        <f>IFERROR(__xludf.DUMMYFUNCTION("COUNTA(SPLIT(E7,"" ""))"),100.0)</f>
        <v>100</v>
      </c>
      <c r="R7" s="25"/>
      <c r="S7" s="25"/>
      <c r="T7" s="25"/>
      <c r="U7" s="25"/>
      <c r="V7" s="25"/>
      <c r="W7" s="25"/>
    </row>
    <row r="8">
      <c r="A8" s="2">
        <v>7.0</v>
      </c>
      <c r="B8" s="32" t="s">
        <v>715</v>
      </c>
      <c r="C8" s="33" t="s">
        <v>716</v>
      </c>
      <c r="D8" s="32" t="s">
        <v>717</v>
      </c>
      <c r="E8" s="32" t="s">
        <v>718</v>
      </c>
      <c r="F8" s="33">
        <v>1.0</v>
      </c>
      <c r="G8" s="7">
        <f t="shared" si="1"/>
        <v>1</v>
      </c>
      <c r="H8" s="8">
        <f t="shared" si="2"/>
        <v>1</v>
      </c>
      <c r="I8" s="33">
        <v>1.0</v>
      </c>
      <c r="J8" s="33">
        <v>1.0</v>
      </c>
      <c r="K8" s="33">
        <v>1.0</v>
      </c>
      <c r="L8" s="34">
        <v>0.4703575372695923</v>
      </c>
      <c r="M8" s="34">
        <v>0.615379810333252</v>
      </c>
      <c r="N8" s="34">
        <v>0.5331833362579346</v>
      </c>
      <c r="O8" s="5">
        <f t="shared" si="3"/>
        <v>0.8443944454</v>
      </c>
      <c r="P8" s="10">
        <f>IFERROR(__xludf.DUMMYFUNCTION("COUNTA(SPLIT(D8,"" ""))"),43.0)</f>
        <v>43</v>
      </c>
      <c r="Q8" s="10">
        <f>IFERROR(__xludf.DUMMYFUNCTION("COUNTA(SPLIT(E8,"" ""))"),179.0)</f>
        <v>179</v>
      </c>
      <c r="R8" s="25"/>
      <c r="S8" s="25"/>
      <c r="T8" s="25"/>
      <c r="U8" s="25"/>
      <c r="V8" s="25"/>
      <c r="W8" s="25"/>
    </row>
    <row r="9">
      <c r="A9" s="2">
        <v>8.0</v>
      </c>
      <c r="B9" s="32" t="s">
        <v>719</v>
      </c>
      <c r="C9" s="37" t="s">
        <v>720</v>
      </c>
      <c r="D9" s="32" t="s">
        <v>721</v>
      </c>
      <c r="E9" s="1" t="s">
        <v>722</v>
      </c>
      <c r="F9" s="2">
        <v>0.0</v>
      </c>
      <c r="G9" s="7">
        <f t="shared" si="1"/>
        <v>0</v>
      </c>
      <c r="H9" s="8">
        <f t="shared" si="2"/>
        <v>0</v>
      </c>
      <c r="I9" s="2">
        <v>0.0</v>
      </c>
      <c r="J9" s="2">
        <v>0.0</v>
      </c>
      <c r="K9" s="2">
        <v>0.0</v>
      </c>
      <c r="L9" s="34">
        <v>0.455691933631897</v>
      </c>
      <c r="M9" s="34">
        <v>0.6198208332061768</v>
      </c>
      <c r="N9" s="32">
        <v>0.5252329707145691</v>
      </c>
      <c r="O9" s="5">
        <f t="shared" si="3"/>
        <v>0.1750776569</v>
      </c>
      <c r="P9" s="10">
        <f>IFERROR(__xludf.DUMMYFUNCTION("COUNTA(SPLIT(D9,"" ""))"),23.0)</f>
        <v>23</v>
      </c>
      <c r="Q9" s="10">
        <f>IFERROR(__xludf.DUMMYFUNCTION("COUNTA(SPLIT(E9,"" ""))"),137.0)</f>
        <v>137</v>
      </c>
      <c r="R9" s="33"/>
      <c r="S9" s="25"/>
      <c r="T9" s="25"/>
      <c r="U9" s="25"/>
      <c r="V9" s="25"/>
      <c r="W9" s="25"/>
    </row>
    <row r="10">
      <c r="A10" s="2">
        <v>9.0</v>
      </c>
      <c r="B10" s="38" t="s">
        <v>723</v>
      </c>
      <c r="C10" s="37" t="s">
        <v>724</v>
      </c>
      <c r="D10" s="32" t="s">
        <v>725</v>
      </c>
      <c r="E10" s="32" t="s">
        <v>726</v>
      </c>
      <c r="F10" s="33">
        <v>1.0</v>
      </c>
      <c r="G10" s="7">
        <f t="shared" si="1"/>
        <v>1</v>
      </c>
      <c r="H10" s="8">
        <f t="shared" si="2"/>
        <v>1</v>
      </c>
      <c r="I10" s="33">
        <v>1.0</v>
      </c>
      <c r="J10" s="33">
        <v>1.0</v>
      </c>
      <c r="K10" s="33">
        <v>1.0</v>
      </c>
      <c r="L10" s="34">
        <v>0.5448811054229736</v>
      </c>
      <c r="M10" s="34">
        <v>0.8034158945083618</v>
      </c>
      <c r="N10" s="34">
        <v>0.6493615508079529</v>
      </c>
      <c r="O10" s="5">
        <f t="shared" si="3"/>
        <v>0.8831205169</v>
      </c>
      <c r="P10" s="10">
        <f>IFERROR(__xludf.DUMMYFUNCTION("COUNTA(SPLIT(D10,"" ""))"),18.0)</f>
        <v>18</v>
      </c>
      <c r="Q10" s="10">
        <f>IFERROR(__xludf.DUMMYFUNCTION("COUNTA(SPLIT(E10,"" ""))"),74.0)</f>
        <v>74</v>
      </c>
      <c r="R10" s="25"/>
      <c r="S10" s="25"/>
      <c r="T10" s="25"/>
      <c r="U10" s="25"/>
      <c r="V10" s="25"/>
      <c r="W10" s="25"/>
    </row>
    <row r="11">
      <c r="A11" s="2">
        <v>10.0</v>
      </c>
      <c r="B11" s="32" t="s">
        <v>727</v>
      </c>
      <c r="C11" s="33" t="s">
        <v>728</v>
      </c>
      <c r="D11" s="32" t="s">
        <v>729</v>
      </c>
      <c r="E11" s="32" t="s">
        <v>730</v>
      </c>
      <c r="F11" s="33">
        <v>0.25</v>
      </c>
      <c r="G11" s="7">
        <f t="shared" si="1"/>
        <v>0.375</v>
      </c>
      <c r="H11" s="8">
        <f t="shared" si="2"/>
        <v>0.625</v>
      </c>
      <c r="I11" s="33">
        <v>0.5</v>
      </c>
      <c r="J11" s="33">
        <v>0.5</v>
      </c>
      <c r="K11" s="33">
        <v>0.75</v>
      </c>
      <c r="L11" s="34">
        <v>0.4777638912200928</v>
      </c>
      <c r="M11" s="34">
        <v>0.572717547416687</v>
      </c>
      <c r="N11" s="34">
        <v>0.5209492444992065</v>
      </c>
      <c r="O11" s="5">
        <f t="shared" si="3"/>
        <v>0.5069830815</v>
      </c>
      <c r="P11" s="10">
        <f>IFERROR(__xludf.DUMMYFUNCTION("COUNTA(SPLIT(D11,"" ""))"),61.0)</f>
        <v>61</v>
      </c>
      <c r="Q11" s="10">
        <f>IFERROR(__xludf.DUMMYFUNCTION("COUNTA(SPLIT(E11,"" ""))"),177.0)</f>
        <v>177</v>
      </c>
      <c r="R11" s="25"/>
      <c r="S11" s="25"/>
      <c r="T11" s="25"/>
      <c r="U11" s="25"/>
      <c r="V11" s="25"/>
      <c r="W11" s="25"/>
    </row>
    <row r="12">
      <c r="A12" s="2">
        <v>11.0</v>
      </c>
      <c r="B12" s="32" t="s">
        <v>731</v>
      </c>
      <c r="C12" s="33" t="s">
        <v>732</v>
      </c>
      <c r="D12" s="32" t="s">
        <v>733</v>
      </c>
      <c r="E12" s="32" t="s">
        <v>734</v>
      </c>
      <c r="F12" s="33">
        <v>1.0</v>
      </c>
      <c r="G12" s="7">
        <f t="shared" si="1"/>
        <v>1</v>
      </c>
      <c r="H12" s="8">
        <f t="shared" si="2"/>
        <v>1</v>
      </c>
      <c r="I12" s="33">
        <v>1.0</v>
      </c>
      <c r="J12" s="33">
        <v>1.0</v>
      </c>
      <c r="K12" s="33">
        <v>1.0</v>
      </c>
      <c r="L12" s="34">
        <v>0.4938913583755493</v>
      </c>
      <c r="M12" s="34">
        <v>0.7591167092323303</v>
      </c>
      <c r="N12" s="34">
        <v>0.5984337329864502</v>
      </c>
      <c r="O12" s="5">
        <f t="shared" si="3"/>
        <v>0.8661445777</v>
      </c>
      <c r="P12" s="10">
        <f>IFERROR(__xludf.DUMMYFUNCTION("COUNTA(SPLIT(D12,"" ""))"),18.0)</f>
        <v>18</v>
      </c>
      <c r="Q12" s="10">
        <f>IFERROR(__xludf.DUMMYFUNCTION("COUNTA(SPLIT(E12,"" ""))"),83.0)</f>
        <v>83</v>
      </c>
      <c r="R12" s="25"/>
      <c r="S12" s="25"/>
      <c r="T12" s="25"/>
      <c r="U12" s="25"/>
      <c r="V12" s="25"/>
      <c r="W12" s="25"/>
    </row>
    <row r="13">
      <c r="A13" s="2">
        <v>12.0</v>
      </c>
      <c r="B13" s="32" t="s">
        <v>735</v>
      </c>
      <c r="C13" s="33" t="s">
        <v>736</v>
      </c>
      <c r="D13" s="32" t="s">
        <v>737</v>
      </c>
      <c r="E13" s="32" t="s">
        <v>738</v>
      </c>
      <c r="F13" s="33">
        <v>1.0</v>
      </c>
      <c r="G13" s="7">
        <f t="shared" si="1"/>
        <v>0.875</v>
      </c>
      <c r="H13" s="8">
        <f t="shared" si="2"/>
        <v>0.875</v>
      </c>
      <c r="I13" s="33">
        <v>0.75</v>
      </c>
      <c r="J13" s="33">
        <v>0.75</v>
      </c>
      <c r="K13" s="33">
        <v>1.0</v>
      </c>
      <c r="L13" s="34">
        <v>0.39733368158340454</v>
      </c>
      <c r="M13" s="34">
        <v>0.654138445854187</v>
      </c>
      <c r="N13" s="34">
        <v>0.49437588453292847</v>
      </c>
      <c r="O13" s="5">
        <f t="shared" si="3"/>
        <v>0.7481252948</v>
      </c>
      <c r="P13" s="10">
        <f>IFERROR(__xludf.DUMMYFUNCTION("COUNTA(SPLIT(D13,"" ""))"),18.0)</f>
        <v>18</v>
      </c>
      <c r="Q13" s="10">
        <f>IFERROR(__xludf.DUMMYFUNCTION("COUNTA(SPLIT(E13,"" ""))"),231.0)</f>
        <v>231</v>
      </c>
      <c r="R13" s="25"/>
      <c r="S13" s="25"/>
      <c r="T13" s="25"/>
      <c r="U13" s="25"/>
      <c r="V13" s="25"/>
      <c r="W13" s="25"/>
    </row>
    <row r="14">
      <c r="A14" s="2">
        <v>13.0</v>
      </c>
      <c r="B14" s="32" t="s">
        <v>739</v>
      </c>
      <c r="C14" s="39" t="s">
        <v>740</v>
      </c>
      <c r="D14" s="32" t="s">
        <v>741</v>
      </c>
      <c r="E14" s="1" t="s">
        <v>742</v>
      </c>
      <c r="F14" s="33">
        <v>0.25</v>
      </c>
      <c r="G14" s="7">
        <f t="shared" si="1"/>
        <v>0.25</v>
      </c>
      <c r="H14" s="8">
        <f t="shared" si="2"/>
        <v>0</v>
      </c>
      <c r="I14" s="33">
        <v>0.0</v>
      </c>
      <c r="J14" s="33">
        <v>0.25</v>
      </c>
      <c r="K14" s="33">
        <v>0.0</v>
      </c>
      <c r="L14" s="34">
        <v>0.6053937077522278</v>
      </c>
      <c r="M14" s="34">
        <v>0.585728108882904</v>
      </c>
      <c r="N14" s="34">
        <v>0.5953985452651978</v>
      </c>
      <c r="O14" s="5">
        <f t="shared" si="3"/>
        <v>0.2817995151</v>
      </c>
      <c r="P14" s="10">
        <f>IFERROR(__xludf.DUMMYFUNCTION("COUNTA(SPLIT(D14,"" ""))"),119.0)</f>
        <v>119</v>
      </c>
      <c r="Q14" s="10">
        <f>IFERROR(__xludf.DUMMYFUNCTION("COUNTA(SPLIT(E14,"" ""))"),115.0)</f>
        <v>115</v>
      </c>
      <c r="R14" s="25"/>
      <c r="S14" s="25"/>
      <c r="T14" s="25"/>
      <c r="U14" s="25"/>
      <c r="V14" s="25"/>
      <c r="W14" s="25"/>
    </row>
    <row r="15">
      <c r="A15" s="2">
        <v>14.0</v>
      </c>
      <c r="B15" s="32" t="s">
        <v>743</v>
      </c>
      <c r="C15" s="33" t="s">
        <v>744</v>
      </c>
      <c r="D15" s="32" t="s">
        <v>745</v>
      </c>
      <c r="E15" s="32" t="s">
        <v>746</v>
      </c>
      <c r="F15" s="33">
        <v>0.25</v>
      </c>
      <c r="G15" s="7">
        <f t="shared" si="1"/>
        <v>0.25</v>
      </c>
      <c r="H15" s="8">
        <f t="shared" si="2"/>
        <v>0.375</v>
      </c>
      <c r="I15" s="33">
        <v>0.25</v>
      </c>
      <c r="J15" s="33">
        <v>0.25</v>
      </c>
      <c r="K15" s="33">
        <v>0.5</v>
      </c>
      <c r="L15" s="34">
        <v>0.3774404525756836</v>
      </c>
      <c r="M15" s="34">
        <v>0.548462986946106</v>
      </c>
      <c r="N15" s="33">
        <v>0.44715702533721924</v>
      </c>
      <c r="O15" s="5">
        <f t="shared" si="3"/>
        <v>0.3573856751</v>
      </c>
      <c r="P15" s="10">
        <f>IFERROR(__xludf.DUMMYFUNCTION("COUNTA(SPLIT(D15,"" ""))"),25.0)</f>
        <v>25</v>
      </c>
      <c r="Q15" s="10">
        <f>IFERROR(__xludf.DUMMYFUNCTION("COUNTA(SPLIT(E15,"" ""))"),226.0)</f>
        <v>226</v>
      </c>
      <c r="R15" s="25"/>
      <c r="S15" s="25"/>
      <c r="T15" s="25"/>
      <c r="U15" s="25"/>
      <c r="V15" s="25"/>
      <c r="W15" s="25"/>
    </row>
    <row r="16">
      <c r="A16" s="2">
        <v>15.0</v>
      </c>
      <c r="B16" s="32" t="s">
        <v>747</v>
      </c>
      <c r="C16" s="33" t="s">
        <v>748</v>
      </c>
      <c r="D16" s="33" t="s">
        <v>749</v>
      </c>
      <c r="E16" s="32" t="s">
        <v>750</v>
      </c>
      <c r="F16" s="33">
        <v>0.75</v>
      </c>
      <c r="G16" s="7">
        <f t="shared" si="1"/>
        <v>0.625</v>
      </c>
      <c r="H16" s="8">
        <f t="shared" si="2"/>
        <v>0.5</v>
      </c>
      <c r="I16" s="33">
        <v>0.5</v>
      </c>
      <c r="J16" s="33">
        <v>0.5</v>
      </c>
      <c r="K16" s="33">
        <v>0.5</v>
      </c>
      <c r="L16" s="34">
        <v>0.5830338001251221</v>
      </c>
      <c r="M16" s="34">
        <v>0.736512303352356</v>
      </c>
      <c r="N16" s="34">
        <v>0.6508473753929138</v>
      </c>
      <c r="O16" s="5">
        <f t="shared" si="3"/>
        <v>0.5919491251</v>
      </c>
      <c r="P16" s="10">
        <f>IFERROR(__xludf.DUMMYFUNCTION("COUNTA(SPLIT(D16,"" ""))"),24.0)</f>
        <v>24</v>
      </c>
      <c r="Q16" s="10">
        <f>IFERROR(__xludf.DUMMYFUNCTION("COUNTA(SPLIT(E16,"" ""))"),78.0)</f>
        <v>78</v>
      </c>
      <c r="R16" s="25"/>
      <c r="S16" s="25"/>
      <c r="T16" s="25"/>
      <c r="U16" s="25"/>
      <c r="V16" s="25"/>
      <c r="W16" s="25"/>
    </row>
    <row r="17">
      <c r="A17" s="2">
        <v>16.0</v>
      </c>
      <c r="B17" s="32" t="s">
        <v>751</v>
      </c>
      <c r="C17" s="37" t="s">
        <v>752</v>
      </c>
      <c r="D17" s="33" t="s">
        <v>753</v>
      </c>
      <c r="E17" s="1" t="s">
        <v>754</v>
      </c>
      <c r="F17" s="33">
        <v>1.0</v>
      </c>
      <c r="G17" s="7">
        <f t="shared" si="1"/>
        <v>1</v>
      </c>
      <c r="H17" s="8">
        <f t="shared" si="2"/>
        <v>0.875</v>
      </c>
      <c r="I17" s="33">
        <v>1.0</v>
      </c>
      <c r="J17" s="33">
        <v>1.0</v>
      </c>
      <c r="K17" s="33">
        <v>0.75</v>
      </c>
      <c r="L17" s="34">
        <v>0.43994438648223877</v>
      </c>
      <c r="M17" s="34">
        <v>0.6150979995727539</v>
      </c>
      <c r="N17" s="34">
        <v>0.5129820704460144</v>
      </c>
      <c r="O17" s="5">
        <f t="shared" si="3"/>
        <v>0.7959940235</v>
      </c>
      <c r="P17" s="10">
        <f>IFERROR(__xludf.DUMMYFUNCTION("COUNTA(SPLIT(D17,"" ""))"),18.0)</f>
        <v>18</v>
      </c>
      <c r="Q17" s="10">
        <f>IFERROR(__xludf.DUMMYFUNCTION("COUNTA(SPLIT(E17,"" ""))"),94.0)</f>
        <v>94</v>
      </c>
      <c r="R17" s="25"/>
      <c r="S17" s="25"/>
      <c r="T17" s="25"/>
      <c r="U17" s="25"/>
      <c r="V17" s="25"/>
      <c r="W17" s="25"/>
    </row>
    <row r="18">
      <c r="A18" s="2">
        <v>17.0</v>
      </c>
      <c r="B18" s="32" t="s">
        <v>755</v>
      </c>
      <c r="C18" s="33" t="s">
        <v>756</v>
      </c>
      <c r="D18" s="33" t="s">
        <v>757</v>
      </c>
      <c r="E18" s="32" t="s">
        <v>758</v>
      </c>
      <c r="F18" s="33">
        <v>0.25</v>
      </c>
      <c r="G18" s="7">
        <f t="shared" si="1"/>
        <v>0.125</v>
      </c>
      <c r="H18" s="8">
        <f t="shared" si="2"/>
        <v>0</v>
      </c>
      <c r="I18" s="33">
        <v>0.0</v>
      </c>
      <c r="J18" s="33">
        <v>0.0</v>
      </c>
      <c r="K18" s="33">
        <v>0.0</v>
      </c>
      <c r="L18" s="34">
        <v>0.3613426089286804</v>
      </c>
      <c r="M18" s="34">
        <v>0.5261771082878113</v>
      </c>
      <c r="N18" s="34">
        <v>0.42845290899276733</v>
      </c>
      <c r="O18" s="5">
        <f t="shared" si="3"/>
        <v>0.184484303</v>
      </c>
      <c r="P18" s="10">
        <f>IFERROR(__xludf.DUMMYFUNCTION("COUNTA(SPLIT(D18,"" ""))"),12.0)</f>
        <v>12</v>
      </c>
      <c r="Q18" s="10">
        <f>IFERROR(__xludf.DUMMYFUNCTION("COUNTA(SPLIT(E18,"" ""))"),208.0)</f>
        <v>208</v>
      </c>
      <c r="R18" s="25"/>
      <c r="S18" s="25"/>
      <c r="T18" s="25"/>
      <c r="U18" s="25"/>
      <c r="V18" s="25"/>
      <c r="W18" s="25"/>
    </row>
    <row r="19">
      <c r="A19" s="2">
        <v>18.0</v>
      </c>
      <c r="B19" s="1" t="s">
        <v>759</v>
      </c>
      <c r="C19" s="33" t="s">
        <v>760</v>
      </c>
      <c r="D19" s="33" t="s">
        <v>761</v>
      </c>
      <c r="E19" s="32" t="s">
        <v>762</v>
      </c>
      <c r="F19" s="33">
        <v>0.75</v>
      </c>
      <c r="G19" s="7">
        <f t="shared" si="1"/>
        <v>0.625</v>
      </c>
      <c r="H19" s="8">
        <f t="shared" si="2"/>
        <v>0.875</v>
      </c>
      <c r="I19" s="33">
        <v>1.0</v>
      </c>
      <c r="J19" s="33">
        <v>0.5</v>
      </c>
      <c r="K19" s="33">
        <v>0.75</v>
      </c>
      <c r="L19" s="34">
        <v>0.525245726108551</v>
      </c>
      <c r="M19" s="34">
        <v>0.6337488293647766</v>
      </c>
      <c r="N19" s="34">
        <v>0.574418306350708</v>
      </c>
      <c r="O19" s="5">
        <f t="shared" si="3"/>
        <v>0.6914727688</v>
      </c>
      <c r="P19" s="10">
        <f>IFERROR(__xludf.DUMMYFUNCTION("COUNTA(SPLIT(D19,"" ""))"),42.0)</f>
        <v>42</v>
      </c>
      <c r="Q19" s="10">
        <f>IFERROR(__xludf.DUMMYFUNCTION("COUNTA(SPLIT(E19,"" ""))"),87.0)</f>
        <v>87</v>
      </c>
      <c r="R19" s="25"/>
      <c r="S19" s="25"/>
      <c r="T19" s="25"/>
      <c r="U19" s="25"/>
      <c r="V19" s="25"/>
      <c r="W19" s="25"/>
    </row>
    <row r="20">
      <c r="A20" s="2">
        <v>19.0</v>
      </c>
      <c r="B20" s="32" t="s">
        <v>763</v>
      </c>
      <c r="C20" s="33" t="s">
        <v>764</v>
      </c>
      <c r="D20" s="33" t="s">
        <v>765</v>
      </c>
      <c r="E20" s="32" t="s">
        <v>766</v>
      </c>
      <c r="F20" s="33">
        <v>1.0</v>
      </c>
      <c r="G20" s="7">
        <f t="shared" si="1"/>
        <v>1</v>
      </c>
      <c r="H20" s="8">
        <f t="shared" si="2"/>
        <v>1</v>
      </c>
      <c r="I20" s="33">
        <v>1.0</v>
      </c>
      <c r="J20" s="33">
        <v>1.0</v>
      </c>
      <c r="K20" s="33">
        <v>1.0</v>
      </c>
      <c r="L20" s="34">
        <v>0.5440983176231384</v>
      </c>
      <c r="M20" s="34">
        <v>0.6413500308990479</v>
      </c>
      <c r="N20" s="34">
        <v>0.5887349843978882</v>
      </c>
      <c r="O20" s="5">
        <f t="shared" si="3"/>
        <v>0.8629116615</v>
      </c>
      <c r="P20" s="10">
        <f>IFERROR(__xludf.DUMMYFUNCTION("COUNTA(SPLIT(D20,"" ""))"),13.0)</f>
        <v>13</v>
      </c>
      <c r="Q20" s="10">
        <f>IFERROR(__xludf.DUMMYFUNCTION("COUNTA(SPLIT(E20,"" ""))"),60.0)</f>
        <v>60</v>
      </c>
      <c r="R20" s="25"/>
      <c r="S20" s="25"/>
      <c r="T20" s="25"/>
      <c r="U20" s="25"/>
      <c r="V20" s="25"/>
      <c r="W20" s="25"/>
    </row>
    <row r="21">
      <c r="A21" s="2">
        <v>20.0</v>
      </c>
      <c r="B21" s="32" t="s">
        <v>767</v>
      </c>
      <c r="C21" s="33" t="s">
        <v>768</v>
      </c>
      <c r="D21" s="33" t="s">
        <v>769</v>
      </c>
      <c r="E21" s="32" t="s">
        <v>770</v>
      </c>
      <c r="F21" s="33">
        <v>1.0</v>
      </c>
      <c r="G21" s="7">
        <f t="shared" si="1"/>
        <v>1</v>
      </c>
      <c r="H21" s="8">
        <f t="shared" si="2"/>
        <v>1</v>
      </c>
      <c r="I21" s="33">
        <v>1.0</v>
      </c>
      <c r="J21" s="33">
        <v>1.0</v>
      </c>
      <c r="K21" s="33">
        <v>1.0</v>
      </c>
      <c r="L21" s="34">
        <v>0.48727947473526</v>
      </c>
      <c r="M21" s="34">
        <v>0.6127736568450928</v>
      </c>
      <c r="N21" s="34">
        <v>0.542868435382843</v>
      </c>
      <c r="O21" s="5">
        <f t="shared" si="3"/>
        <v>0.8476228118</v>
      </c>
      <c r="P21" s="10">
        <f>IFERROR(__xludf.DUMMYFUNCTION("COUNTA(SPLIT(D21,"" ""))"),36.0)</f>
        <v>36</v>
      </c>
      <c r="Q21" s="10">
        <f>IFERROR(__xludf.DUMMYFUNCTION("COUNTA(SPLIT(E21,"" ""))"),132.0)</f>
        <v>132</v>
      </c>
      <c r="R21" s="25"/>
      <c r="S21" s="25"/>
      <c r="T21" s="25"/>
      <c r="U21" s="25"/>
      <c r="V21" s="25"/>
      <c r="W21" s="25"/>
    </row>
    <row r="22">
      <c r="A22" s="2">
        <v>21.0</v>
      </c>
      <c r="B22" s="32" t="s">
        <v>771</v>
      </c>
      <c r="C22" s="33" t="s">
        <v>772</v>
      </c>
      <c r="D22" s="33" t="s">
        <v>773</v>
      </c>
      <c r="E22" s="32" t="s">
        <v>774</v>
      </c>
      <c r="F22" s="33">
        <v>1.0</v>
      </c>
      <c r="G22" s="7">
        <f t="shared" si="1"/>
        <v>1</v>
      </c>
      <c r="H22" s="8">
        <f t="shared" si="2"/>
        <v>1</v>
      </c>
      <c r="I22" s="33">
        <v>1.0</v>
      </c>
      <c r="J22" s="33">
        <v>1.0</v>
      </c>
      <c r="K22" s="33">
        <v>1.0</v>
      </c>
      <c r="L22" s="34">
        <v>0.5417056083679199</v>
      </c>
      <c r="M22" s="34">
        <v>0.6952199935913086</v>
      </c>
      <c r="N22" s="34">
        <v>0.6089364886283875</v>
      </c>
      <c r="O22" s="5">
        <f t="shared" si="3"/>
        <v>0.8696454962</v>
      </c>
      <c r="P22" s="25"/>
      <c r="Q22" s="25"/>
      <c r="R22" s="25"/>
      <c r="S22" s="25"/>
      <c r="T22" s="25"/>
      <c r="U22" s="25"/>
      <c r="V22" s="25"/>
      <c r="W22" s="25"/>
    </row>
    <row r="23">
      <c r="A23" s="2">
        <v>22.0</v>
      </c>
      <c r="B23" s="4"/>
      <c r="C23" s="25"/>
      <c r="D23" s="25"/>
      <c r="E23" s="40"/>
      <c r="F23" s="25"/>
      <c r="G23" s="7"/>
      <c r="H23" s="8"/>
      <c r="I23" s="25"/>
      <c r="J23" s="25"/>
      <c r="K23" s="25"/>
      <c r="L23" s="25"/>
      <c r="M23" s="25"/>
      <c r="N23" s="25"/>
      <c r="O23" s="25"/>
      <c r="P23" s="25"/>
      <c r="Q23" s="25"/>
      <c r="R23" s="25"/>
      <c r="S23" s="25"/>
      <c r="T23" s="25"/>
      <c r="U23" s="25"/>
      <c r="V23" s="25"/>
      <c r="W23" s="25"/>
    </row>
    <row r="24">
      <c r="B24" s="4"/>
      <c r="C24" s="25"/>
      <c r="D24" s="25"/>
      <c r="E24" s="40"/>
      <c r="F24" s="5">
        <f>AVERAGE(F2:F21)</f>
        <v>0.7375</v>
      </c>
      <c r="G24" s="7"/>
      <c r="H24" s="8"/>
      <c r="I24" s="5">
        <f t="shared" ref="I24:Q24" si="4">AVERAGE(I2:I21)</f>
        <v>0.7125</v>
      </c>
      <c r="J24" s="5">
        <f t="shared" si="4"/>
        <v>0.7125</v>
      </c>
      <c r="K24" s="5">
        <f t="shared" si="4"/>
        <v>0.725</v>
      </c>
      <c r="L24" s="5">
        <f t="shared" si="4"/>
        <v>0.4745564118</v>
      </c>
      <c r="M24" s="5">
        <f t="shared" si="4"/>
        <v>0.6365598559</v>
      </c>
      <c r="N24" s="5">
        <f t="shared" si="4"/>
        <v>0.5417925343</v>
      </c>
      <c r="O24" s="5">
        <f t="shared" si="4"/>
        <v>0.6618475114</v>
      </c>
      <c r="P24" s="5">
        <f t="shared" si="4"/>
        <v>29.95</v>
      </c>
      <c r="Q24" s="5">
        <f t="shared" si="4"/>
        <v>137.25</v>
      </c>
      <c r="R24" s="2" t="s">
        <v>162</v>
      </c>
      <c r="S24" s="25"/>
      <c r="T24" s="25"/>
      <c r="U24" s="25"/>
      <c r="V24" s="25"/>
      <c r="W24" s="25"/>
    </row>
    <row r="25">
      <c r="B25" s="32"/>
      <c r="C25" s="25"/>
      <c r="D25" s="25"/>
      <c r="E25" s="40"/>
      <c r="F25" s="2" t="s">
        <v>66</v>
      </c>
      <c r="G25" s="7"/>
      <c r="H25" s="8"/>
      <c r="I25" s="2" t="s">
        <v>69</v>
      </c>
      <c r="J25" s="2" t="s">
        <v>70</v>
      </c>
      <c r="K25" s="2" t="s">
        <v>71</v>
      </c>
      <c r="L25" s="2" t="s">
        <v>72</v>
      </c>
      <c r="M25" s="2" t="s">
        <v>73</v>
      </c>
      <c r="N25" s="2" t="s">
        <v>74</v>
      </c>
      <c r="O25" s="2" t="s">
        <v>75</v>
      </c>
      <c r="Q25" s="25"/>
      <c r="R25" s="25"/>
      <c r="S25" s="25"/>
      <c r="T25" s="25"/>
      <c r="U25" s="25"/>
      <c r="V25" s="25"/>
      <c r="W25" s="25"/>
    </row>
    <row r="26">
      <c r="B26" s="40"/>
      <c r="C26" s="25"/>
      <c r="D26" s="25"/>
      <c r="E26" s="40"/>
      <c r="F26" s="25"/>
      <c r="G26" s="23"/>
      <c r="H26" s="24"/>
      <c r="I26" s="25"/>
      <c r="J26" s="25"/>
      <c r="K26" s="25"/>
      <c r="L26" s="25"/>
      <c r="M26" s="25"/>
      <c r="N26" s="25"/>
      <c r="O26" s="25"/>
      <c r="P26" s="25"/>
      <c r="Q26" s="25"/>
      <c r="R26" s="25"/>
      <c r="S26" s="25"/>
      <c r="T26" s="25"/>
      <c r="U26" s="25"/>
      <c r="V26" s="25"/>
      <c r="W26" s="25"/>
    </row>
    <row r="27">
      <c r="B27" s="40"/>
      <c r="C27" s="25"/>
      <c r="D27" s="25"/>
      <c r="E27" s="40"/>
      <c r="F27" s="25">
        <f>(F24+J24)/2</f>
        <v>0.725</v>
      </c>
      <c r="G27" s="23"/>
      <c r="H27" s="24"/>
      <c r="I27" s="25">
        <f>(I24+K24)/2</f>
        <v>0.71875</v>
      </c>
      <c r="J27" s="25"/>
      <c r="K27" s="25"/>
      <c r="L27" s="25"/>
      <c r="M27" s="25"/>
      <c r="N27" s="25"/>
      <c r="O27" s="25"/>
      <c r="P27" s="25"/>
      <c r="Q27" s="25"/>
      <c r="R27" s="25"/>
      <c r="S27" s="25"/>
      <c r="T27" s="25"/>
      <c r="U27" s="25"/>
      <c r="V27" s="25"/>
      <c r="W27" s="25"/>
    </row>
    <row r="28">
      <c r="B28" s="40"/>
      <c r="C28" s="25"/>
      <c r="D28" s="25"/>
      <c r="E28" s="40"/>
      <c r="F28" s="5">
        <f>((G2-F27)*(G2-F27))</f>
        <v>0.075625</v>
      </c>
      <c r="G28" s="23"/>
      <c r="H28" s="24"/>
      <c r="I28" s="5">
        <f>((H2-I27)*(H2-I27))</f>
        <v>0.0791015625</v>
      </c>
      <c r="J28" s="25"/>
      <c r="K28" s="25"/>
      <c r="L28" s="25"/>
      <c r="M28" s="25"/>
      <c r="N28" s="25"/>
      <c r="O28" s="25"/>
      <c r="P28" s="25"/>
      <c r="Q28" s="25"/>
      <c r="R28" s="25"/>
      <c r="S28" s="25"/>
      <c r="T28" s="25"/>
      <c r="U28" s="25"/>
      <c r="V28" s="25"/>
      <c r="W28" s="25"/>
    </row>
    <row r="29">
      <c r="B29" s="40"/>
      <c r="C29" s="25"/>
      <c r="D29" s="25"/>
      <c r="E29" s="40"/>
      <c r="F29" s="5">
        <f>((G3-F27)*(G3-F27))</f>
        <v>0.1225</v>
      </c>
      <c r="G29" s="23"/>
      <c r="H29" s="24"/>
      <c r="I29" s="5">
        <f>((H3-I27)*(H3-I27))</f>
        <v>0.2197265625</v>
      </c>
      <c r="J29" s="25"/>
      <c r="K29" s="25"/>
      <c r="L29" s="25"/>
      <c r="M29" s="25"/>
      <c r="N29" s="25"/>
      <c r="O29" s="25"/>
      <c r="P29" s="25"/>
      <c r="Q29" s="25"/>
      <c r="R29" s="25"/>
      <c r="S29" s="25"/>
      <c r="T29" s="25"/>
      <c r="U29" s="25"/>
      <c r="V29" s="25"/>
      <c r="W29" s="25"/>
    </row>
    <row r="30">
      <c r="B30" s="40"/>
      <c r="C30" s="25"/>
      <c r="D30" s="25"/>
      <c r="E30" s="40"/>
      <c r="F30" s="5">
        <f>((G4-F27)*(G4-F27))</f>
        <v>0.075625</v>
      </c>
      <c r="G30" s="23"/>
      <c r="H30" s="24"/>
      <c r="I30" s="5">
        <f>((H4-I27)*(H4-I27))</f>
        <v>0.0791015625</v>
      </c>
      <c r="J30" s="25"/>
      <c r="K30" s="25"/>
      <c r="L30" s="25"/>
      <c r="M30" s="25"/>
      <c r="N30" s="25"/>
      <c r="O30" s="25"/>
      <c r="P30" s="25"/>
      <c r="Q30" s="25"/>
      <c r="R30" s="25"/>
      <c r="S30" s="25"/>
      <c r="T30" s="25"/>
      <c r="U30" s="25"/>
      <c r="V30" s="25"/>
      <c r="W30" s="25"/>
    </row>
    <row r="31">
      <c r="B31" s="40"/>
      <c r="C31" s="25"/>
      <c r="D31" s="25"/>
      <c r="E31" s="40"/>
      <c r="F31" s="5">
        <f>((G5-F27)*(G5-F27))</f>
        <v>0.075625</v>
      </c>
      <c r="G31" s="23"/>
      <c r="H31" s="24"/>
      <c r="I31" s="5">
        <f>((H5-I27)*(H5-I27))</f>
        <v>0.0791015625</v>
      </c>
      <c r="J31" s="25"/>
      <c r="K31" s="25"/>
      <c r="L31" s="25"/>
      <c r="M31" s="25"/>
      <c r="N31" s="25"/>
      <c r="O31" s="25"/>
      <c r="P31" s="25"/>
      <c r="Q31" s="25"/>
      <c r="R31" s="25"/>
      <c r="S31" s="25"/>
      <c r="T31" s="25"/>
      <c r="U31" s="25"/>
      <c r="V31" s="25"/>
      <c r="W31" s="25"/>
    </row>
    <row r="32">
      <c r="B32" s="40"/>
      <c r="C32" s="25"/>
      <c r="D32" s="25"/>
      <c r="E32" s="40"/>
      <c r="F32" s="5">
        <f>((G6-F27)*(G6-F27))</f>
        <v>0.075625</v>
      </c>
      <c r="G32" s="23"/>
      <c r="H32" s="24"/>
      <c r="I32" s="5">
        <f>((H6-I27)*(H6-I27))</f>
        <v>0.0791015625</v>
      </c>
      <c r="J32" s="25"/>
      <c r="K32" s="25"/>
      <c r="L32" s="25"/>
      <c r="M32" s="25"/>
      <c r="N32" s="25"/>
      <c r="O32" s="25"/>
      <c r="P32" s="25"/>
      <c r="Q32" s="25"/>
      <c r="R32" s="25"/>
      <c r="S32" s="25"/>
      <c r="T32" s="25"/>
      <c r="U32" s="25"/>
      <c r="V32" s="25"/>
      <c r="W32" s="25"/>
    </row>
    <row r="33">
      <c r="B33" s="40"/>
      <c r="C33" s="25"/>
      <c r="D33" s="25"/>
      <c r="E33" s="40"/>
      <c r="F33" s="5">
        <f>((G7-F27)*(G7-F27))</f>
        <v>0.075625</v>
      </c>
      <c r="G33" s="23"/>
      <c r="H33" s="24"/>
      <c r="I33" s="5">
        <f>((H7-I27)*(H7-I27))</f>
        <v>0.0791015625</v>
      </c>
      <c r="J33" s="25"/>
      <c r="K33" s="25"/>
      <c r="L33" s="25"/>
      <c r="M33" s="25"/>
      <c r="N33" s="25"/>
      <c r="O33" s="25"/>
      <c r="P33" s="25"/>
      <c r="Q33" s="25"/>
      <c r="R33" s="25"/>
      <c r="S33" s="25"/>
      <c r="T33" s="25"/>
      <c r="U33" s="25"/>
      <c r="V33" s="25"/>
      <c r="W33" s="25"/>
    </row>
    <row r="34">
      <c r="B34" s="40"/>
      <c r="C34" s="25"/>
      <c r="D34" s="25"/>
      <c r="E34" s="40"/>
      <c r="F34" s="5">
        <f>((G8-F27)*(G8-F27))</f>
        <v>0.075625</v>
      </c>
      <c r="G34" s="23"/>
      <c r="H34" s="24"/>
      <c r="I34" s="5">
        <f>((H8-I27)*(H8-I27))</f>
        <v>0.0791015625</v>
      </c>
      <c r="J34" s="25"/>
      <c r="K34" s="25"/>
      <c r="L34" s="25"/>
      <c r="M34" s="25"/>
      <c r="N34" s="25"/>
      <c r="O34" s="25"/>
      <c r="P34" s="25"/>
      <c r="Q34" s="25"/>
      <c r="R34" s="25"/>
      <c r="S34" s="25"/>
      <c r="T34" s="25"/>
      <c r="U34" s="25"/>
      <c r="V34" s="25"/>
      <c r="W34" s="25"/>
    </row>
    <row r="35">
      <c r="B35" s="40"/>
      <c r="C35" s="25"/>
      <c r="D35" s="25"/>
      <c r="E35" s="40"/>
      <c r="F35" s="5">
        <f>((G9-F27)*(G9-F27))</f>
        <v>0.525625</v>
      </c>
      <c r="G35" s="23"/>
      <c r="H35" s="24"/>
      <c r="I35" s="5">
        <f>((H9-I27)*(H9-I27))</f>
        <v>0.5166015625</v>
      </c>
      <c r="J35" s="25"/>
      <c r="K35" s="25"/>
      <c r="L35" s="25"/>
      <c r="M35" s="25"/>
      <c r="N35" s="25"/>
      <c r="O35" s="25"/>
      <c r="P35" s="25"/>
      <c r="Q35" s="25"/>
      <c r="R35" s="25"/>
      <c r="S35" s="25"/>
      <c r="T35" s="25"/>
      <c r="U35" s="25"/>
      <c r="V35" s="25"/>
      <c r="W35" s="25"/>
    </row>
    <row r="36">
      <c r="B36" s="40"/>
      <c r="C36" s="25"/>
      <c r="D36" s="25"/>
      <c r="E36" s="40"/>
      <c r="F36" s="5">
        <f>((G10-F27)*(G10-F27))</f>
        <v>0.075625</v>
      </c>
      <c r="G36" s="23"/>
      <c r="H36" s="24"/>
      <c r="I36" s="5">
        <f>((H10-I27)*(H10-I27))</f>
        <v>0.0791015625</v>
      </c>
      <c r="J36" s="25"/>
      <c r="K36" s="25"/>
      <c r="L36" s="25"/>
      <c r="M36" s="25"/>
      <c r="N36" s="25"/>
      <c r="O36" s="25"/>
      <c r="P36" s="25"/>
      <c r="Q36" s="25"/>
      <c r="R36" s="25"/>
      <c r="S36" s="25"/>
      <c r="T36" s="25"/>
      <c r="U36" s="25"/>
      <c r="V36" s="25"/>
      <c r="W36" s="25"/>
    </row>
    <row r="37">
      <c r="B37" s="40"/>
      <c r="C37" s="25"/>
      <c r="D37" s="25"/>
      <c r="E37" s="40"/>
      <c r="F37" s="5">
        <f>((G11-F27)*(G11-F27))</f>
        <v>0.1225</v>
      </c>
      <c r="G37" s="23"/>
      <c r="H37" s="24"/>
      <c r="I37" s="5">
        <f>((H11-I27)*(H11-I27))</f>
        <v>0.0087890625</v>
      </c>
      <c r="J37" s="25"/>
      <c r="K37" s="25"/>
      <c r="L37" s="25"/>
      <c r="M37" s="25"/>
      <c r="N37" s="25"/>
      <c r="O37" s="25"/>
      <c r="P37" s="25"/>
      <c r="Q37" s="25"/>
      <c r="R37" s="25"/>
      <c r="S37" s="25"/>
      <c r="T37" s="25"/>
      <c r="U37" s="25"/>
      <c r="V37" s="25"/>
      <c r="W37" s="25"/>
    </row>
    <row r="38">
      <c r="B38" s="40"/>
      <c r="C38" s="25"/>
      <c r="D38" s="25"/>
      <c r="E38" s="40"/>
      <c r="F38" s="5">
        <f>((G12-F27)*(G12-F27))</f>
        <v>0.075625</v>
      </c>
      <c r="G38" s="23"/>
      <c r="H38" s="24"/>
      <c r="I38" s="5">
        <f>((H12-I27)*(H12-I27))</f>
        <v>0.0791015625</v>
      </c>
      <c r="J38" s="25"/>
      <c r="K38" s="25"/>
      <c r="L38" s="25"/>
      <c r="M38" s="25"/>
      <c r="N38" s="25"/>
      <c r="O38" s="25"/>
      <c r="P38" s="25"/>
      <c r="Q38" s="25"/>
      <c r="R38" s="25"/>
      <c r="S38" s="25"/>
      <c r="T38" s="25"/>
      <c r="U38" s="25"/>
      <c r="V38" s="25"/>
      <c r="W38" s="25"/>
    </row>
    <row r="39">
      <c r="B39" s="40"/>
      <c r="C39" s="25"/>
      <c r="D39" s="25"/>
      <c r="E39" s="40"/>
      <c r="F39" s="5">
        <f>((G13-F27)*(G13-F27))</f>
        <v>0.0225</v>
      </c>
      <c r="G39" s="23"/>
      <c r="H39" s="24"/>
      <c r="I39" s="5">
        <f>((H13-I27)*(H13-I27))</f>
        <v>0.0244140625</v>
      </c>
      <c r="J39" s="25"/>
      <c r="K39" s="25"/>
      <c r="L39" s="25"/>
      <c r="M39" s="25"/>
      <c r="N39" s="25"/>
      <c r="O39" s="25"/>
      <c r="P39" s="25"/>
      <c r="Q39" s="25"/>
      <c r="R39" s="25"/>
      <c r="S39" s="25"/>
      <c r="T39" s="25"/>
      <c r="U39" s="25"/>
      <c r="V39" s="25"/>
      <c r="W39" s="25"/>
    </row>
    <row r="40">
      <c r="B40" s="40"/>
      <c r="C40" s="25"/>
      <c r="D40" s="25"/>
      <c r="E40" s="40"/>
      <c r="F40" s="5">
        <f>((G14-F27)*(G14-F27))</f>
        <v>0.225625</v>
      </c>
      <c r="G40" s="23"/>
      <c r="H40" s="24"/>
      <c r="I40" s="5">
        <f>((H14-I27)*(H14-I27))</f>
        <v>0.5166015625</v>
      </c>
      <c r="J40" s="25"/>
      <c r="K40" s="25"/>
      <c r="L40" s="25"/>
      <c r="M40" s="25"/>
      <c r="N40" s="25"/>
      <c r="O40" s="25"/>
      <c r="P40" s="25"/>
      <c r="Q40" s="25"/>
      <c r="R40" s="25"/>
      <c r="S40" s="25"/>
      <c r="T40" s="25"/>
      <c r="U40" s="25"/>
      <c r="V40" s="25"/>
      <c r="W40" s="25"/>
    </row>
    <row r="41">
      <c r="B41" s="40"/>
      <c r="C41" s="25"/>
      <c r="D41" s="25"/>
      <c r="E41" s="40"/>
      <c r="F41" s="5">
        <f>((G15-F27)*(G15-F27))</f>
        <v>0.225625</v>
      </c>
      <c r="G41" s="23"/>
      <c r="H41" s="24"/>
      <c r="I41" s="5">
        <f>((H15-I27)*(H15-I27))</f>
        <v>0.1181640625</v>
      </c>
      <c r="J41" s="25"/>
      <c r="K41" s="25"/>
      <c r="L41" s="25"/>
      <c r="M41" s="25"/>
      <c r="N41" s="25"/>
      <c r="O41" s="25"/>
      <c r="P41" s="25"/>
      <c r="Q41" s="25"/>
      <c r="R41" s="25"/>
      <c r="S41" s="25"/>
      <c r="T41" s="25"/>
      <c r="U41" s="25"/>
      <c r="V41" s="25"/>
      <c r="W41" s="25"/>
    </row>
    <row r="42">
      <c r="B42" s="40"/>
      <c r="C42" s="25"/>
      <c r="D42" s="25"/>
      <c r="E42" s="40"/>
      <c r="F42" s="5">
        <f>((G16-F27)*(G16-F27))</f>
        <v>0.01</v>
      </c>
      <c r="G42" s="23"/>
      <c r="H42" s="24"/>
      <c r="I42" s="5">
        <f>((H16-I27)*(H16-I27))</f>
        <v>0.0478515625</v>
      </c>
      <c r="J42" s="25"/>
      <c r="K42" s="25"/>
      <c r="L42" s="25"/>
      <c r="M42" s="25"/>
      <c r="N42" s="25"/>
      <c r="O42" s="25"/>
      <c r="P42" s="25"/>
      <c r="Q42" s="25"/>
      <c r="R42" s="25"/>
      <c r="S42" s="25"/>
      <c r="T42" s="25"/>
      <c r="U42" s="25"/>
      <c r="V42" s="25"/>
      <c r="W42" s="25"/>
    </row>
    <row r="43">
      <c r="B43" s="40"/>
      <c r="C43" s="25"/>
      <c r="D43" s="25"/>
      <c r="E43" s="40"/>
      <c r="F43" s="5">
        <f>((G17-F27)*(G17-F27))</f>
        <v>0.075625</v>
      </c>
      <c r="G43" s="23"/>
      <c r="H43" s="24"/>
      <c r="I43" s="5">
        <f>((H17-I27)*(H17-I27))</f>
        <v>0.0244140625</v>
      </c>
      <c r="J43" s="25"/>
      <c r="K43" s="25"/>
      <c r="L43" s="25"/>
      <c r="M43" s="25"/>
      <c r="N43" s="25"/>
      <c r="O43" s="25"/>
      <c r="P43" s="25"/>
      <c r="Q43" s="25"/>
      <c r="R43" s="25"/>
      <c r="S43" s="25"/>
      <c r="T43" s="25"/>
      <c r="U43" s="25"/>
      <c r="V43" s="25"/>
      <c r="W43" s="25"/>
    </row>
    <row r="44">
      <c r="B44" s="40"/>
      <c r="C44" s="25"/>
      <c r="D44" s="25"/>
      <c r="E44" s="40"/>
      <c r="F44" s="5">
        <f>((G18-F27)*(G18-F27))</f>
        <v>0.36</v>
      </c>
      <c r="G44" s="23"/>
      <c r="H44" s="24"/>
      <c r="I44" s="5">
        <f>((H18-I27)*(H18-I27))</f>
        <v>0.5166015625</v>
      </c>
      <c r="J44" s="25"/>
      <c r="K44" s="25"/>
      <c r="L44" s="25"/>
      <c r="M44" s="25"/>
      <c r="N44" s="25"/>
      <c r="O44" s="25"/>
      <c r="P44" s="25"/>
      <c r="Q44" s="25"/>
      <c r="R44" s="25"/>
      <c r="S44" s="25"/>
      <c r="T44" s="25"/>
      <c r="U44" s="25"/>
      <c r="V44" s="25"/>
      <c r="W44" s="25"/>
    </row>
    <row r="45">
      <c r="B45" s="40"/>
      <c r="C45" s="25"/>
      <c r="D45" s="25"/>
      <c r="E45" s="40"/>
      <c r="F45" s="5">
        <f>((G19-F27)*(G19-F27))</f>
        <v>0.01</v>
      </c>
      <c r="G45" s="23"/>
      <c r="H45" s="24"/>
      <c r="I45" s="5">
        <f>((H19-I27)*(H19-I27))</f>
        <v>0.0244140625</v>
      </c>
      <c r="J45" s="25"/>
      <c r="K45" s="25"/>
      <c r="L45" s="25"/>
      <c r="M45" s="25"/>
      <c r="N45" s="25"/>
      <c r="O45" s="25"/>
      <c r="P45" s="25"/>
      <c r="Q45" s="25"/>
      <c r="R45" s="25"/>
      <c r="S45" s="25"/>
      <c r="T45" s="25"/>
      <c r="U45" s="25"/>
      <c r="V45" s="25"/>
      <c r="W45" s="25"/>
    </row>
    <row r="46">
      <c r="B46" s="40"/>
      <c r="C46" s="25"/>
      <c r="D46" s="25"/>
      <c r="E46" s="40"/>
      <c r="F46" s="5">
        <f>((G20-F27)*(G20-F27))</f>
        <v>0.075625</v>
      </c>
      <c r="G46" s="23"/>
      <c r="H46" s="24"/>
      <c r="I46" s="5">
        <f>((H20-I27)*(H20-I27))</f>
        <v>0.0791015625</v>
      </c>
      <c r="J46" s="25"/>
      <c r="K46" s="25"/>
      <c r="L46" s="25"/>
      <c r="M46" s="25"/>
      <c r="N46" s="25"/>
      <c r="O46" s="25"/>
      <c r="P46" s="25"/>
      <c r="Q46" s="25"/>
      <c r="R46" s="25"/>
      <c r="S46" s="25"/>
      <c r="T46" s="25"/>
      <c r="U46" s="25"/>
      <c r="V46" s="25"/>
      <c r="W46" s="25"/>
    </row>
    <row r="47">
      <c r="B47" s="40"/>
      <c r="C47" s="25"/>
      <c r="D47" s="25"/>
      <c r="E47" s="40"/>
      <c r="F47" s="5">
        <f>((G21-F27)*(G21-F27))</f>
        <v>0.075625</v>
      </c>
      <c r="G47" s="23"/>
      <c r="H47" s="24"/>
      <c r="I47" s="5">
        <f>((H21-I27)*(H21-I27))</f>
        <v>0.0791015625</v>
      </c>
      <c r="J47" s="25"/>
      <c r="K47" s="25"/>
      <c r="L47" s="25"/>
      <c r="M47" s="25"/>
      <c r="N47" s="25"/>
      <c r="O47" s="25"/>
      <c r="P47" s="25"/>
      <c r="Q47" s="25"/>
      <c r="R47" s="25"/>
      <c r="S47" s="25"/>
      <c r="T47" s="25"/>
      <c r="U47" s="25"/>
      <c r="V47" s="25"/>
      <c r="W47" s="25"/>
    </row>
    <row r="48">
      <c r="B48" s="40"/>
      <c r="C48" s="25"/>
      <c r="D48" s="25"/>
      <c r="E48" s="40"/>
      <c r="F48" s="5">
        <f>SQRT((SUM(F29:F47))/20)</f>
        <v>0.3450090579</v>
      </c>
      <c r="G48" s="23"/>
      <c r="H48" s="24"/>
      <c r="I48" s="5">
        <f>SQRT((SUM(I29:I47))/20)</f>
        <v>0.3694247005</v>
      </c>
      <c r="J48" s="25"/>
      <c r="K48" s="25"/>
      <c r="L48" s="25"/>
      <c r="M48" s="25"/>
      <c r="N48" s="25"/>
      <c r="O48" s="25"/>
      <c r="P48" s="25"/>
      <c r="Q48" s="25"/>
      <c r="R48" s="25"/>
      <c r="S48" s="25"/>
      <c r="T48" s="25"/>
      <c r="U48" s="25"/>
      <c r="V48" s="25"/>
      <c r="W48" s="25"/>
    </row>
    <row r="49">
      <c r="B49" s="40"/>
      <c r="C49" s="25"/>
      <c r="D49" s="25"/>
      <c r="E49" s="40"/>
      <c r="F49" s="25"/>
      <c r="G49" s="23"/>
      <c r="H49" s="24"/>
      <c r="I49" s="25"/>
      <c r="J49" s="25"/>
      <c r="K49" s="25"/>
      <c r="L49" s="25"/>
      <c r="M49" s="25"/>
      <c r="N49" s="25"/>
      <c r="O49" s="25"/>
      <c r="P49" s="25"/>
      <c r="Q49" s="25"/>
      <c r="R49" s="25"/>
      <c r="S49" s="25"/>
      <c r="T49" s="25"/>
      <c r="U49" s="25"/>
      <c r="V49" s="25"/>
      <c r="W49" s="25"/>
    </row>
    <row r="50">
      <c r="B50" s="40"/>
      <c r="C50" s="25"/>
      <c r="D50" s="25"/>
      <c r="E50" s="40"/>
      <c r="F50" s="25"/>
      <c r="G50" s="23"/>
      <c r="H50" s="24"/>
      <c r="I50" s="25"/>
      <c r="J50" s="25"/>
      <c r="K50" s="25"/>
      <c r="L50" s="25"/>
      <c r="M50" s="25"/>
      <c r="N50" s="25"/>
      <c r="O50" s="25"/>
      <c r="P50" s="25"/>
      <c r="Q50" s="25"/>
      <c r="R50" s="25"/>
      <c r="S50" s="25"/>
      <c r="T50" s="25"/>
      <c r="U50" s="25"/>
      <c r="V50" s="25"/>
      <c r="W50" s="25"/>
    </row>
    <row r="51">
      <c r="B51" s="40"/>
      <c r="C51" s="25"/>
      <c r="D51" s="25"/>
      <c r="E51" s="40"/>
      <c r="F51" s="25"/>
      <c r="G51" s="23"/>
      <c r="H51" s="24"/>
      <c r="I51" s="25"/>
      <c r="J51" s="25"/>
      <c r="K51" s="25"/>
      <c r="L51" s="25"/>
      <c r="M51" s="25"/>
      <c r="N51" s="25"/>
      <c r="O51" s="25"/>
      <c r="P51" s="25"/>
      <c r="Q51" s="25"/>
      <c r="R51" s="25"/>
      <c r="S51" s="25"/>
      <c r="T51" s="25"/>
      <c r="U51" s="25"/>
      <c r="V51" s="25"/>
      <c r="W51" s="25"/>
    </row>
    <row r="52">
      <c r="B52" s="40"/>
      <c r="C52" s="25"/>
      <c r="D52" s="25"/>
      <c r="E52" s="40"/>
      <c r="F52" s="25"/>
      <c r="G52" s="23"/>
      <c r="H52" s="24"/>
      <c r="I52" s="25"/>
      <c r="J52" s="25"/>
      <c r="K52" s="25"/>
      <c r="L52" s="25"/>
      <c r="M52" s="25"/>
      <c r="N52" s="25"/>
      <c r="O52" s="25"/>
      <c r="P52" s="25"/>
      <c r="Q52" s="25"/>
      <c r="R52" s="25"/>
      <c r="S52" s="25"/>
      <c r="T52" s="25"/>
      <c r="U52" s="25"/>
      <c r="V52" s="25"/>
      <c r="W52" s="25"/>
    </row>
    <row r="53">
      <c r="B53" s="40"/>
      <c r="C53" s="25"/>
      <c r="D53" s="25"/>
      <c r="E53" s="40"/>
      <c r="F53" s="25"/>
      <c r="G53" s="23"/>
      <c r="H53" s="24"/>
      <c r="I53" s="25"/>
      <c r="J53" s="25"/>
      <c r="K53" s="25"/>
      <c r="L53" s="25"/>
      <c r="M53" s="25"/>
      <c r="N53" s="25"/>
      <c r="O53" s="25"/>
      <c r="P53" s="25"/>
      <c r="Q53" s="25"/>
      <c r="R53" s="25"/>
      <c r="S53" s="25"/>
      <c r="T53" s="25"/>
      <c r="U53" s="25"/>
      <c r="V53" s="25"/>
      <c r="W53" s="25"/>
    </row>
    <row r="54">
      <c r="B54" s="40"/>
      <c r="C54" s="25"/>
      <c r="D54" s="25"/>
      <c r="E54" s="40"/>
      <c r="F54" s="25"/>
      <c r="G54" s="23"/>
      <c r="H54" s="24"/>
      <c r="I54" s="25"/>
      <c r="J54" s="25"/>
      <c r="K54" s="25"/>
      <c r="L54" s="25"/>
      <c r="M54" s="25"/>
      <c r="N54" s="25"/>
      <c r="O54" s="25"/>
      <c r="P54" s="25"/>
      <c r="Q54" s="25"/>
      <c r="R54" s="25"/>
      <c r="S54" s="25"/>
      <c r="T54" s="25"/>
      <c r="U54" s="25"/>
      <c r="V54" s="25"/>
      <c r="W54" s="25"/>
    </row>
    <row r="55">
      <c r="B55" s="40"/>
      <c r="C55" s="25"/>
      <c r="D55" s="25"/>
      <c r="E55" s="40"/>
      <c r="F55" s="25"/>
      <c r="G55" s="23"/>
      <c r="H55" s="24"/>
      <c r="I55" s="25"/>
      <c r="J55" s="25"/>
      <c r="K55" s="25"/>
      <c r="L55" s="25"/>
      <c r="M55" s="25"/>
      <c r="N55" s="25"/>
      <c r="O55" s="25"/>
      <c r="P55" s="25"/>
      <c r="Q55" s="25"/>
      <c r="R55" s="25"/>
      <c r="S55" s="25"/>
      <c r="T55" s="25"/>
      <c r="U55" s="25"/>
      <c r="V55" s="25"/>
      <c r="W55" s="25"/>
    </row>
    <row r="56">
      <c r="B56" s="40"/>
      <c r="C56" s="25"/>
      <c r="D56" s="25"/>
      <c r="E56" s="40"/>
      <c r="F56" s="25"/>
      <c r="G56" s="23"/>
      <c r="H56" s="24"/>
      <c r="I56" s="25"/>
      <c r="J56" s="25"/>
      <c r="K56" s="25"/>
      <c r="L56" s="25"/>
      <c r="M56" s="25"/>
      <c r="N56" s="25"/>
      <c r="O56" s="25"/>
      <c r="P56" s="25"/>
      <c r="Q56" s="25"/>
      <c r="R56" s="25"/>
      <c r="S56" s="25"/>
      <c r="T56" s="25"/>
      <c r="U56" s="25"/>
      <c r="V56" s="25"/>
      <c r="W56" s="25"/>
    </row>
    <row r="57">
      <c r="B57" s="40"/>
      <c r="C57" s="25"/>
      <c r="D57" s="25"/>
      <c r="E57" s="40"/>
      <c r="F57" s="25"/>
      <c r="G57" s="23"/>
      <c r="H57" s="24"/>
      <c r="I57" s="25"/>
      <c r="J57" s="25"/>
      <c r="K57" s="25"/>
      <c r="L57" s="25"/>
      <c r="M57" s="25"/>
      <c r="N57" s="25"/>
      <c r="O57" s="25"/>
      <c r="P57" s="25"/>
      <c r="Q57" s="25"/>
      <c r="R57" s="25"/>
      <c r="S57" s="25"/>
      <c r="T57" s="25"/>
      <c r="U57" s="25"/>
      <c r="V57" s="25"/>
      <c r="W57" s="25"/>
    </row>
    <row r="58">
      <c r="B58" s="40"/>
      <c r="C58" s="25"/>
      <c r="D58" s="25"/>
      <c r="E58" s="40"/>
      <c r="F58" s="25"/>
      <c r="G58" s="23"/>
      <c r="H58" s="24"/>
      <c r="I58" s="25"/>
      <c r="J58" s="25"/>
      <c r="K58" s="25"/>
      <c r="L58" s="25"/>
      <c r="M58" s="25"/>
      <c r="N58" s="25"/>
      <c r="O58" s="25"/>
      <c r="P58" s="25"/>
      <c r="Q58" s="25"/>
      <c r="R58" s="25"/>
      <c r="S58" s="25"/>
      <c r="T58" s="25"/>
      <c r="U58" s="25"/>
      <c r="V58" s="25"/>
      <c r="W58" s="25"/>
    </row>
    <row r="59">
      <c r="B59" s="40"/>
      <c r="C59" s="25"/>
      <c r="D59" s="25"/>
      <c r="E59" s="40"/>
      <c r="F59" s="25"/>
      <c r="G59" s="23"/>
      <c r="H59" s="24"/>
      <c r="I59" s="25"/>
      <c r="J59" s="25"/>
      <c r="K59" s="25"/>
      <c r="L59" s="25"/>
      <c r="M59" s="25"/>
      <c r="N59" s="25"/>
      <c r="O59" s="25"/>
      <c r="P59" s="25"/>
      <c r="Q59" s="25"/>
      <c r="R59" s="25"/>
      <c r="S59" s="25"/>
      <c r="T59" s="25"/>
      <c r="U59" s="25"/>
      <c r="V59" s="25"/>
      <c r="W59" s="25"/>
    </row>
    <row r="60">
      <c r="B60" s="40"/>
      <c r="C60" s="25"/>
      <c r="D60" s="25"/>
      <c r="E60" s="40"/>
      <c r="F60" s="25"/>
      <c r="G60" s="23"/>
      <c r="H60" s="24"/>
      <c r="I60" s="25"/>
      <c r="J60" s="25"/>
      <c r="K60" s="25"/>
      <c r="L60" s="25"/>
      <c r="M60" s="25"/>
      <c r="N60" s="25"/>
      <c r="O60" s="25"/>
      <c r="P60" s="25"/>
      <c r="Q60" s="25"/>
      <c r="R60" s="25"/>
      <c r="S60" s="25"/>
      <c r="T60" s="25"/>
      <c r="U60" s="25"/>
      <c r="V60" s="25"/>
      <c r="W60" s="25"/>
    </row>
    <row r="61">
      <c r="B61" s="40"/>
      <c r="C61" s="25"/>
      <c r="D61" s="25"/>
      <c r="E61" s="40"/>
      <c r="F61" s="25"/>
      <c r="G61" s="23"/>
      <c r="H61" s="24"/>
      <c r="I61" s="25"/>
      <c r="J61" s="25"/>
      <c r="K61" s="25"/>
      <c r="L61" s="25"/>
      <c r="M61" s="25"/>
      <c r="N61" s="25"/>
      <c r="O61" s="25"/>
      <c r="P61" s="25"/>
      <c r="Q61" s="25"/>
      <c r="R61" s="25"/>
      <c r="S61" s="25"/>
      <c r="T61" s="25"/>
      <c r="U61" s="25"/>
      <c r="V61" s="25"/>
      <c r="W61" s="25"/>
    </row>
    <row r="62">
      <c r="B62" s="40"/>
      <c r="C62" s="25"/>
      <c r="D62" s="25"/>
      <c r="E62" s="40"/>
      <c r="F62" s="25"/>
      <c r="G62" s="23"/>
      <c r="H62" s="24"/>
      <c r="I62" s="25"/>
      <c r="J62" s="25"/>
      <c r="K62" s="25"/>
      <c r="L62" s="25"/>
      <c r="M62" s="25"/>
      <c r="N62" s="25"/>
      <c r="O62" s="25"/>
      <c r="P62" s="25"/>
      <c r="Q62" s="25"/>
      <c r="R62" s="25"/>
      <c r="S62" s="25"/>
      <c r="T62" s="25"/>
      <c r="U62" s="25"/>
      <c r="V62" s="25"/>
      <c r="W62" s="25"/>
    </row>
    <row r="63">
      <c r="B63" s="40"/>
      <c r="C63" s="25"/>
      <c r="D63" s="25"/>
      <c r="E63" s="40"/>
      <c r="F63" s="25"/>
      <c r="G63" s="23"/>
      <c r="H63" s="24"/>
      <c r="I63" s="25"/>
      <c r="J63" s="25"/>
      <c r="K63" s="25"/>
      <c r="L63" s="25"/>
      <c r="M63" s="25"/>
      <c r="N63" s="25"/>
      <c r="O63" s="25"/>
      <c r="P63" s="25"/>
      <c r="Q63" s="25"/>
      <c r="R63" s="25"/>
      <c r="S63" s="25"/>
      <c r="T63" s="25"/>
      <c r="U63" s="25"/>
      <c r="V63" s="25"/>
      <c r="W63" s="25"/>
    </row>
    <row r="64">
      <c r="B64" s="40"/>
      <c r="C64" s="25"/>
      <c r="D64" s="25"/>
      <c r="E64" s="40"/>
      <c r="F64" s="25"/>
      <c r="G64" s="23"/>
      <c r="H64" s="24"/>
      <c r="I64" s="25"/>
      <c r="J64" s="25"/>
      <c r="K64" s="25"/>
      <c r="L64" s="25"/>
      <c r="M64" s="25"/>
      <c r="N64" s="25"/>
      <c r="O64" s="25"/>
      <c r="P64" s="25"/>
      <c r="Q64" s="25"/>
      <c r="R64" s="25"/>
      <c r="S64" s="25"/>
      <c r="T64" s="25"/>
      <c r="U64" s="25"/>
      <c r="V64" s="25"/>
      <c r="W64" s="25"/>
    </row>
    <row r="65">
      <c r="B65" s="40"/>
      <c r="C65" s="25"/>
      <c r="D65" s="25"/>
      <c r="E65" s="40"/>
      <c r="F65" s="25"/>
      <c r="G65" s="23"/>
      <c r="H65" s="24"/>
      <c r="I65" s="25"/>
      <c r="J65" s="25"/>
      <c r="K65" s="25"/>
      <c r="L65" s="25"/>
      <c r="M65" s="25"/>
      <c r="N65" s="25"/>
      <c r="O65" s="25"/>
      <c r="P65" s="25"/>
      <c r="Q65" s="25"/>
      <c r="R65" s="25"/>
      <c r="S65" s="25"/>
      <c r="T65" s="25"/>
      <c r="U65" s="25"/>
      <c r="V65" s="25"/>
      <c r="W65" s="25"/>
    </row>
    <row r="66">
      <c r="B66" s="40"/>
      <c r="C66" s="25"/>
      <c r="D66" s="25"/>
      <c r="E66" s="40"/>
      <c r="F66" s="25"/>
      <c r="G66" s="23"/>
      <c r="H66" s="24"/>
      <c r="I66" s="25"/>
      <c r="J66" s="25"/>
      <c r="K66" s="25"/>
      <c r="L66" s="25"/>
      <c r="M66" s="25"/>
      <c r="N66" s="25"/>
      <c r="O66" s="25"/>
      <c r="P66" s="25"/>
      <c r="Q66" s="25"/>
      <c r="R66" s="25"/>
      <c r="S66" s="25"/>
      <c r="T66" s="25"/>
      <c r="U66" s="25"/>
      <c r="V66" s="25"/>
      <c r="W66" s="25"/>
    </row>
    <row r="67">
      <c r="B67" s="40"/>
      <c r="C67" s="25"/>
      <c r="D67" s="25"/>
      <c r="E67" s="40"/>
      <c r="F67" s="25"/>
      <c r="G67" s="23"/>
      <c r="H67" s="24"/>
      <c r="I67" s="25"/>
      <c r="J67" s="25"/>
      <c r="K67" s="25"/>
      <c r="L67" s="25"/>
      <c r="M67" s="25"/>
      <c r="N67" s="25"/>
      <c r="O67" s="25"/>
      <c r="P67" s="25"/>
      <c r="Q67" s="25"/>
      <c r="R67" s="25"/>
      <c r="S67" s="25"/>
      <c r="T67" s="25"/>
      <c r="U67" s="25"/>
      <c r="V67" s="25"/>
      <c r="W67" s="25"/>
    </row>
    <row r="68">
      <c r="B68" s="40"/>
      <c r="C68" s="25"/>
      <c r="D68" s="25"/>
      <c r="E68" s="40"/>
      <c r="F68" s="25"/>
      <c r="G68" s="23"/>
      <c r="H68" s="24"/>
      <c r="I68" s="25"/>
      <c r="J68" s="25"/>
      <c r="K68" s="25"/>
      <c r="L68" s="25"/>
      <c r="M68" s="25"/>
      <c r="N68" s="25"/>
      <c r="O68" s="25"/>
      <c r="P68" s="25"/>
      <c r="Q68" s="25"/>
      <c r="R68" s="25"/>
      <c r="S68" s="25"/>
      <c r="T68" s="25"/>
      <c r="U68" s="25"/>
      <c r="V68" s="25"/>
      <c r="W68" s="25"/>
    </row>
    <row r="69">
      <c r="B69" s="40"/>
      <c r="C69" s="25"/>
      <c r="D69" s="25"/>
      <c r="E69" s="40"/>
      <c r="F69" s="25"/>
      <c r="G69" s="23"/>
      <c r="H69" s="24"/>
      <c r="I69" s="25"/>
      <c r="J69" s="25"/>
      <c r="K69" s="25"/>
      <c r="L69" s="25"/>
      <c r="M69" s="25"/>
      <c r="N69" s="25"/>
      <c r="O69" s="25"/>
      <c r="P69" s="25"/>
      <c r="Q69" s="25"/>
      <c r="R69" s="25"/>
      <c r="S69" s="25"/>
      <c r="T69" s="25"/>
      <c r="U69" s="25"/>
      <c r="V69" s="25"/>
      <c r="W69" s="25"/>
    </row>
    <row r="70">
      <c r="B70" s="40"/>
      <c r="C70" s="25"/>
      <c r="D70" s="25"/>
      <c r="E70" s="40"/>
      <c r="F70" s="25"/>
      <c r="G70" s="23"/>
      <c r="H70" s="24"/>
      <c r="I70" s="25"/>
      <c r="J70" s="25"/>
      <c r="K70" s="25"/>
      <c r="L70" s="25"/>
      <c r="M70" s="25"/>
      <c r="N70" s="25"/>
      <c r="O70" s="25"/>
      <c r="P70" s="25"/>
      <c r="Q70" s="25"/>
      <c r="R70" s="25"/>
      <c r="S70" s="25"/>
      <c r="T70" s="25"/>
      <c r="U70" s="25"/>
      <c r="V70" s="25"/>
      <c r="W70" s="25"/>
    </row>
    <row r="71">
      <c r="B71" s="40"/>
      <c r="C71" s="25"/>
      <c r="D71" s="25"/>
      <c r="E71" s="40"/>
      <c r="F71" s="25"/>
      <c r="G71" s="23"/>
      <c r="H71" s="24"/>
      <c r="I71" s="25"/>
      <c r="J71" s="25"/>
      <c r="K71" s="25"/>
      <c r="L71" s="25"/>
      <c r="M71" s="25"/>
      <c r="N71" s="25"/>
      <c r="O71" s="25"/>
      <c r="P71" s="25"/>
      <c r="Q71" s="25"/>
      <c r="R71" s="25"/>
      <c r="S71" s="25"/>
      <c r="T71" s="25"/>
      <c r="U71" s="25"/>
      <c r="V71" s="25"/>
      <c r="W71" s="25"/>
    </row>
    <row r="72">
      <c r="B72" s="40"/>
      <c r="C72" s="25"/>
      <c r="D72" s="25"/>
      <c r="E72" s="40"/>
      <c r="F72" s="25"/>
      <c r="G72" s="23"/>
      <c r="H72" s="24"/>
      <c r="I72" s="25"/>
      <c r="J72" s="25"/>
      <c r="K72" s="25"/>
      <c r="L72" s="25"/>
      <c r="M72" s="25"/>
      <c r="N72" s="25"/>
      <c r="O72" s="25"/>
      <c r="P72" s="25"/>
      <c r="Q72" s="25"/>
      <c r="R72" s="25"/>
      <c r="S72" s="25"/>
      <c r="T72" s="25"/>
      <c r="U72" s="25"/>
      <c r="V72" s="25"/>
      <c r="W72" s="25"/>
    </row>
    <row r="73">
      <c r="B73" s="40"/>
      <c r="C73" s="25"/>
      <c r="D73" s="25"/>
      <c r="E73" s="40"/>
      <c r="F73" s="25"/>
      <c r="G73" s="23"/>
      <c r="H73" s="24"/>
      <c r="I73" s="25"/>
      <c r="J73" s="25"/>
      <c r="K73" s="25"/>
      <c r="L73" s="25"/>
      <c r="M73" s="25"/>
      <c r="N73" s="25"/>
      <c r="O73" s="25"/>
      <c r="P73" s="25"/>
      <c r="Q73" s="25"/>
      <c r="R73" s="25"/>
      <c r="S73" s="25"/>
      <c r="T73" s="25"/>
      <c r="U73" s="25"/>
      <c r="V73" s="25"/>
      <c r="W73" s="25"/>
    </row>
    <row r="74">
      <c r="B74" s="40"/>
      <c r="C74" s="25"/>
      <c r="D74" s="25"/>
      <c r="E74" s="40"/>
      <c r="F74" s="25"/>
      <c r="G74" s="23"/>
      <c r="H74" s="24"/>
      <c r="I74" s="25"/>
      <c r="J74" s="25"/>
      <c r="K74" s="25"/>
      <c r="L74" s="25"/>
      <c r="M74" s="25"/>
      <c r="N74" s="25"/>
      <c r="O74" s="25"/>
      <c r="P74" s="25"/>
      <c r="Q74" s="25"/>
      <c r="R74" s="25"/>
      <c r="S74" s="25"/>
      <c r="T74" s="25"/>
      <c r="U74" s="25"/>
      <c r="V74" s="25"/>
      <c r="W74" s="25"/>
    </row>
    <row r="75">
      <c r="B75" s="40"/>
      <c r="C75" s="25"/>
      <c r="D75" s="25"/>
      <c r="E75" s="40"/>
      <c r="F75" s="25"/>
      <c r="G75" s="23"/>
      <c r="H75" s="24"/>
      <c r="I75" s="25"/>
      <c r="J75" s="25"/>
      <c r="K75" s="25"/>
      <c r="L75" s="25"/>
      <c r="M75" s="25"/>
      <c r="N75" s="25"/>
      <c r="O75" s="25"/>
      <c r="P75" s="25"/>
      <c r="Q75" s="25"/>
      <c r="R75" s="25"/>
      <c r="S75" s="25"/>
      <c r="T75" s="25"/>
      <c r="U75" s="25"/>
      <c r="V75" s="25"/>
      <c r="W75" s="25"/>
    </row>
    <row r="76">
      <c r="B76" s="40"/>
      <c r="C76" s="25"/>
      <c r="D76" s="25"/>
      <c r="E76" s="40"/>
      <c r="F76" s="25"/>
      <c r="G76" s="23"/>
      <c r="H76" s="24"/>
      <c r="I76" s="25"/>
      <c r="J76" s="25"/>
      <c r="K76" s="25"/>
      <c r="L76" s="25"/>
      <c r="M76" s="25"/>
      <c r="N76" s="25"/>
      <c r="O76" s="25"/>
      <c r="P76" s="25"/>
      <c r="Q76" s="25"/>
      <c r="R76" s="25"/>
      <c r="S76" s="25"/>
      <c r="T76" s="25"/>
      <c r="U76" s="25"/>
      <c r="V76" s="25"/>
      <c r="W76" s="25"/>
    </row>
    <row r="77">
      <c r="B77" s="40"/>
      <c r="C77" s="25"/>
      <c r="D77" s="25"/>
      <c r="E77" s="40"/>
      <c r="F77" s="25"/>
      <c r="G77" s="23"/>
      <c r="H77" s="24"/>
      <c r="I77" s="25"/>
      <c r="J77" s="25"/>
      <c r="K77" s="25"/>
      <c r="L77" s="25"/>
      <c r="M77" s="25"/>
      <c r="N77" s="25"/>
      <c r="O77" s="25"/>
      <c r="P77" s="25"/>
      <c r="Q77" s="25"/>
      <c r="R77" s="25"/>
      <c r="S77" s="25"/>
      <c r="T77" s="25"/>
      <c r="U77" s="25"/>
      <c r="V77" s="25"/>
      <c r="W77" s="25"/>
    </row>
    <row r="78">
      <c r="B78" s="40"/>
      <c r="C78" s="25"/>
      <c r="D78" s="25"/>
      <c r="E78" s="40"/>
      <c r="F78" s="25"/>
      <c r="G78" s="23"/>
      <c r="H78" s="24"/>
      <c r="I78" s="25"/>
      <c r="J78" s="25"/>
      <c r="K78" s="25"/>
      <c r="L78" s="25"/>
      <c r="M78" s="25"/>
      <c r="N78" s="25"/>
      <c r="O78" s="25"/>
      <c r="P78" s="25"/>
      <c r="Q78" s="25"/>
      <c r="R78" s="25"/>
      <c r="S78" s="25"/>
      <c r="T78" s="25"/>
      <c r="U78" s="25"/>
      <c r="V78" s="25"/>
      <c r="W78" s="25"/>
    </row>
    <row r="79">
      <c r="B79" s="40"/>
      <c r="C79" s="25"/>
      <c r="D79" s="25"/>
      <c r="E79" s="40"/>
      <c r="F79" s="25"/>
      <c r="G79" s="23"/>
      <c r="H79" s="24"/>
      <c r="I79" s="25"/>
      <c r="J79" s="25"/>
      <c r="K79" s="25"/>
      <c r="L79" s="25"/>
      <c r="M79" s="25"/>
      <c r="N79" s="25"/>
      <c r="O79" s="25"/>
      <c r="P79" s="25"/>
      <c r="Q79" s="25"/>
      <c r="R79" s="25"/>
      <c r="S79" s="25"/>
      <c r="T79" s="25"/>
      <c r="U79" s="25"/>
      <c r="V79" s="25"/>
      <c r="W79" s="25"/>
    </row>
    <row r="80">
      <c r="B80" s="40"/>
      <c r="C80" s="25"/>
      <c r="D80" s="25"/>
      <c r="E80" s="40"/>
      <c r="F80" s="25"/>
      <c r="G80" s="23"/>
      <c r="H80" s="24"/>
      <c r="I80" s="25"/>
      <c r="J80" s="25"/>
      <c r="K80" s="25"/>
      <c r="L80" s="25"/>
      <c r="M80" s="25"/>
      <c r="N80" s="25"/>
      <c r="O80" s="25"/>
      <c r="P80" s="25"/>
      <c r="Q80" s="25"/>
      <c r="R80" s="25"/>
      <c r="S80" s="25"/>
      <c r="T80" s="25"/>
      <c r="U80" s="25"/>
      <c r="V80" s="25"/>
      <c r="W80" s="25"/>
    </row>
    <row r="81">
      <c r="B81" s="40"/>
      <c r="C81" s="25"/>
      <c r="D81" s="25"/>
      <c r="E81" s="40"/>
      <c r="F81" s="25"/>
      <c r="G81" s="23"/>
      <c r="H81" s="24"/>
      <c r="I81" s="25"/>
      <c r="J81" s="25"/>
      <c r="K81" s="25"/>
      <c r="L81" s="25"/>
      <c r="M81" s="25"/>
      <c r="N81" s="25"/>
      <c r="O81" s="25"/>
      <c r="P81" s="25"/>
      <c r="Q81" s="25"/>
      <c r="R81" s="25"/>
      <c r="S81" s="25"/>
      <c r="T81" s="25"/>
      <c r="U81" s="25"/>
      <c r="V81" s="25"/>
      <c r="W81" s="25"/>
    </row>
    <row r="82">
      <c r="B82" s="40"/>
      <c r="C82" s="25"/>
      <c r="D82" s="25"/>
      <c r="E82" s="40"/>
      <c r="F82" s="25"/>
      <c r="G82" s="23"/>
      <c r="H82" s="24"/>
      <c r="I82" s="25"/>
      <c r="J82" s="25"/>
      <c r="K82" s="25"/>
      <c r="L82" s="25"/>
      <c r="M82" s="25"/>
      <c r="N82" s="25"/>
      <c r="O82" s="25"/>
      <c r="P82" s="25"/>
      <c r="Q82" s="25"/>
      <c r="R82" s="25"/>
      <c r="S82" s="25"/>
      <c r="T82" s="25"/>
      <c r="U82" s="25"/>
      <c r="V82" s="25"/>
      <c r="W82" s="25"/>
    </row>
    <row r="83">
      <c r="B83" s="40"/>
      <c r="C83" s="25"/>
      <c r="D83" s="25"/>
      <c r="E83" s="40"/>
      <c r="F83" s="25"/>
      <c r="G83" s="23"/>
      <c r="H83" s="24"/>
      <c r="I83" s="25"/>
      <c r="J83" s="25"/>
      <c r="K83" s="25"/>
      <c r="L83" s="25"/>
      <c r="M83" s="25"/>
      <c r="N83" s="25"/>
      <c r="O83" s="25"/>
      <c r="P83" s="25"/>
      <c r="Q83" s="25"/>
      <c r="R83" s="25"/>
      <c r="S83" s="25"/>
      <c r="T83" s="25"/>
      <c r="U83" s="25"/>
      <c r="V83" s="25"/>
      <c r="W83" s="25"/>
    </row>
    <row r="84">
      <c r="B84" s="40"/>
      <c r="C84" s="25"/>
      <c r="D84" s="25"/>
      <c r="E84" s="40"/>
      <c r="F84" s="25"/>
      <c r="G84" s="23"/>
      <c r="H84" s="24"/>
      <c r="I84" s="25"/>
      <c r="J84" s="25"/>
      <c r="K84" s="25"/>
      <c r="L84" s="25"/>
      <c r="M84" s="25"/>
      <c r="N84" s="25"/>
      <c r="O84" s="25"/>
      <c r="P84" s="25"/>
      <c r="Q84" s="25"/>
      <c r="R84" s="25"/>
      <c r="S84" s="25"/>
      <c r="T84" s="25"/>
      <c r="U84" s="25"/>
      <c r="V84" s="25"/>
      <c r="W84" s="25"/>
    </row>
    <row r="85">
      <c r="B85" s="40"/>
      <c r="C85" s="25"/>
      <c r="D85" s="25"/>
      <c r="E85" s="40"/>
      <c r="F85" s="25"/>
      <c r="G85" s="23"/>
      <c r="H85" s="24"/>
      <c r="I85" s="25"/>
      <c r="J85" s="25"/>
      <c r="K85" s="25"/>
      <c r="L85" s="25"/>
      <c r="M85" s="25"/>
      <c r="N85" s="25"/>
      <c r="O85" s="25"/>
      <c r="P85" s="25"/>
      <c r="Q85" s="25"/>
      <c r="R85" s="25"/>
      <c r="S85" s="25"/>
      <c r="T85" s="25"/>
      <c r="U85" s="25"/>
      <c r="V85" s="25"/>
      <c r="W85" s="25"/>
    </row>
    <row r="86">
      <c r="B86" s="40"/>
      <c r="C86" s="25"/>
      <c r="D86" s="25"/>
      <c r="E86" s="40"/>
      <c r="F86" s="25"/>
      <c r="G86" s="23"/>
      <c r="H86" s="24"/>
      <c r="I86" s="25"/>
      <c r="J86" s="25"/>
      <c r="K86" s="25"/>
      <c r="L86" s="25"/>
      <c r="M86" s="25"/>
      <c r="N86" s="25"/>
      <c r="O86" s="25"/>
      <c r="P86" s="25"/>
      <c r="Q86" s="25"/>
      <c r="R86" s="25"/>
      <c r="S86" s="25"/>
      <c r="T86" s="25"/>
      <c r="U86" s="25"/>
      <c r="V86" s="25"/>
      <c r="W86" s="25"/>
    </row>
    <row r="87">
      <c r="B87" s="40"/>
      <c r="C87" s="25"/>
      <c r="D87" s="25"/>
      <c r="E87" s="40"/>
      <c r="F87" s="25"/>
      <c r="G87" s="23"/>
      <c r="H87" s="24"/>
      <c r="I87" s="25"/>
      <c r="J87" s="25"/>
      <c r="K87" s="25"/>
      <c r="L87" s="25"/>
      <c r="M87" s="25"/>
      <c r="N87" s="25"/>
      <c r="O87" s="25"/>
      <c r="P87" s="25"/>
      <c r="Q87" s="25"/>
      <c r="R87" s="25"/>
      <c r="S87" s="25"/>
      <c r="T87" s="25"/>
      <c r="U87" s="25"/>
      <c r="V87" s="25"/>
      <c r="W87" s="25"/>
    </row>
    <row r="88">
      <c r="B88" s="40"/>
      <c r="C88" s="25"/>
      <c r="D88" s="25"/>
      <c r="E88" s="40"/>
      <c r="F88" s="25"/>
      <c r="G88" s="23"/>
      <c r="H88" s="24"/>
      <c r="I88" s="25"/>
      <c r="J88" s="25"/>
      <c r="K88" s="25"/>
      <c r="L88" s="25"/>
      <c r="M88" s="25"/>
      <c r="N88" s="25"/>
      <c r="O88" s="25"/>
      <c r="P88" s="25"/>
      <c r="Q88" s="25"/>
      <c r="R88" s="25"/>
      <c r="S88" s="25"/>
      <c r="T88" s="25"/>
      <c r="U88" s="25"/>
      <c r="V88" s="25"/>
      <c r="W88" s="25"/>
    </row>
    <row r="89">
      <c r="B89" s="40"/>
      <c r="C89" s="25"/>
      <c r="D89" s="25"/>
      <c r="E89" s="40"/>
      <c r="F89" s="25"/>
      <c r="G89" s="23"/>
      <c r="H89" s="24"/>
      <c r="I89" s="25"/>
      <c r="J89" s="25"/>
      <c r="K89" s="25"/>
      <c r="L89" s="25"/>
      <c r="M89" s="25"/>
      <c r="N89" s="25"/>
      <c r="O89" s="25"/>
      <c r="P89" s="25"/>
      <c r="Q89" s="25"/>
      <c r="R89" s="25"/>
      <c r="S89" s="25"/>
      <c r="T89" s="25"/>
      <c r="U89" s="25"/>
      <c r="V89" s="25"/>
      <c r="W89" s="25"/>
    </row>
    <row r="90">
      <c r="B90" s="40"/>
      <c r="C90" s="25"/>
      <c r="D90" s="25"/>
      <c r="E90" s="40"/>
      <c r="F90" s="25"/>
      <c r="G90" s="23"/>
      <c r="H90" s="24"/>
      <c r="I90" s="25"/>
      <c r="J90" s="25"/>
      <c r="K90" s="25"/>
      <c r="L90" s="25"/>
      <c r="M90" s="25"/>
      <c r="N90" s="25"/>
      <c r="O90" s="25"/>
      <c r="P90" s="25"/>
      <c r="Q90" s="25"/>
      <c r="R90" s="25"/>
      <c r="S90" s="25"/>
      <c r="T90" s="25"/>
      <c r="U90" s="25"/>
      <c r="V90" s="25"/>
      <c r="W90" s="25"/>
    </row>
    <row r="91">
      <c r="B91" s="40"/>
      <c r="C91" s="25"/>
      <c r="D91" s="25"/>
      <c r="E91" s="40"/>
      <c r="F91" s="25"/>
      <c r="G91" s="23"/>
      <c r="H91" s="24"/>
      <c r="I91" s="25"/>
      <c r="J91" s="25"/>
      <c r="K91" s="25"/>
      <c r="L91" s="25"/>
      <c r="M91" s="25"/>
      <c r="N91" s="25"/>
      <c r="O91" s="25"/>
      <c r="P91" s="25"/>
      <c r="Q91" s="25"/>
      <c r="R91" s="25"/>
      <c r="S91" s="25"/>
      <c r="T91" s="25"/>
      <c r="U91" s="25"/>
      <c r="V91" s="25"/>
      <c r="W91" s="25"/>
    </row>
    <row r="92">
      <c r="B92" s="40"/>
      <c r="C92" s="25"/>
      <c r="D92" s="25"/>
      <c r="E92" s="40"/>
      <c r="F92" s="25"/>
      <c r="G92" s="23"/>
      <c r="H92" s="24"/>
      <c r="I92" s="25"/>
      <c r="J92" s="25"/>
      <c r="K92" s="25"/>
      <c r="L92" s="25"/>
      <c r="M92" s="25"/>
      <c r="N92" s="25"/>
      <c r="O92" s="25"/>
      <c r="P92" s="25"/>
      <c r="Q92" s="25"/>
      <c r="R92" s="25"/>
      <c r="S92" s="25"/>
      <c r="T92" s="25"/>
      <c r="U92" s="25"/>
      <c r="V92" s="25"/>
      <c r="W92" s="25"/>
    </row>
    <row r="93">
      <c r="B93" s="40"/>
      <c r="C93" s="25"/>
      <c r="D93" s="25"/>
      <c r="E93" s="40"/>
      <c r="F93" s="25"/>
      <c r="G93" s="23"/>
      <c r="H93" s="24"/>
      <c r="I93" s="25"/>
      <c r="J93" s="25"/>
      <c r="K93" s="25"/>
      <c r="L93" s="25"/>
      <c r="M93" s="25"/>
      <c r="N93" s="25"/>
      <c r="O93" s="25"/>
      <c r="P93" s="25"/>
      <c r="Q93" s="25"/>
      <c r="R93" s="25"/>
      <c r="S93" s="25"/>
      <c r="T93" s="25"/>
      <c r="U93" s="25"/>
      <c r="V93" s="25"/>
      <c r="W93" s="25"/>
    </row>
    <row r="94">
      <c r="B94" s="40"/>
      <c r="C94" s="25"/>
      <c r="D94" s="25"/>
      <c r="E94" s="40"/>
      <c r="F94" s="25"/>
      <c r="G94" s="23"/>
      <c r="H94" s="24"/>
      <c r="I94" s="25"/>
      <c r="J94" s="25"/>
      <c r="K94" s="25"/>
      <c r="L94" s="25"/>
      <c r="M94" s="25"/>
      <c r="N94" s="25"/>
      <c r="O94" s="25"/>
      <c r="P94" s="25"/>
      <c r="Q94" s="25"/>
      <c r="R94" s="25"/>
      <c r="S94" s="25"/>
      <c r="T94" s="25"/>
      <c r="U94" s="25"/>
      <c r="V94" s="25"/>
      <c r="W94" s="25"/>
    </row>
    <row r="95">
      <c r="B95" s="40"/>
      <c r="C95" s="25"/>
      <c r="D95" s="25"/>
      <c r="E95" s="40"/>
      <c r="F95" s="25"/>
      <c r="G95" s="23"/>
      <c r="H95" s="24"/>
      <c r="I95" s="25"/>
      <c r="J95" s="25"/>
      <c r="K95" s="25"/>
      <c r="L95" s="25"/>
      <c r="M95" s="25"/>
      <c r="N95" s="25"/>
      <c r="O95" s="25"/>
      <c r="P95" s="25"/>
      <c r="Q95" s="25"/>
      <c r="R95" s="25"/>
      <c r="S95" s="25"/>
      <c r="T95" s="25"/>
      <c r="U95" s="25"/>
      <c r="V95" s="25"/>
      <c r="W95" s="25"/>
    </row>
    <row r="96">
      <c r="B96" s="40"/>
      <c r="C96" s="25"/>
      <c r="D96" s="25"/>
      <c r="E96" s="40"/>
      <c r="F96" s="25"/>
      <c r="G96" s="23"/>
      <c r="H96" s="24"/>
      <c r="I96" s="25"/>
      <c r="J96" s="25"/>
      <c r="K96" s="25"/>
      <c r="L96" s="25"/>
      <c r="M96" s="25"/>
      <c r="N96" s="25"/>
      <c r="O96" s="25"/>
      <c r="P96" s="25"/>
      <c r="Q96" s="25"/>
      <c r="R96" s="25"/>
      <c r="S96" s="25"/>
      <c r="T96" s="25"/>
      <c r="U96" s="25"/>
      <c r="V96" s="25"/>
      <c r="W96" s="25"/>
    </row>
    <row r="97">
      <c r="B97" s="40"/>
      <c r="C97" s="25"/>
      <c r="D97" s="25"/>
      <c r="E97" s="40"/>
      <c r="F97" s="25"/>
      <c r="G97" s="23"/>
      <c r="H97" s="24"/>
      <c r="I97" s="25"/>
      <c r="J97" s="25"/>
      <c r="K97" s="25"/>
      <c r="L97" s="25"/>
      <c r="M97" s="25"/>
      <c r="N97" s="25"/>
      <c r="O97" s="25"/>
      <c r="P97" s="25"/>
      <c r="Q97" s="25"/>
      <c r="R97" s="25"/>
      <c r="S97" s="25"/>
      <c r="T97" s="25"/>
      <c r="U97" s="25"/>
      <c r="V97" s="25"/>
      <c r="W97" s="25"/>
    </row>
    <row r="98">
      <c r="B98" s="40"/>
      <c r="C98" s="25"/>
      <c r="D98" s="25"/>
      <c r="E98" s="40"/>
      <c r="F98" s="25"/>
      <c r="G98" s="23"/>
      <c r="H98" s="24"/>
      <c r="I98" s="25"/>
      <c r="J98" s="25"/>
      <c r="K98" s="25"/>
      <c r="L98" s="25"/>
      <c r="M98" s="25"/>
      <c r="N98" s="25"/>
      <c r="O98" s="25"/>
      <c r="P98" s="25"/>
      <c r="Q98" s="25"/>
      <c r="R98" s="25"/>
      <c r="S98" s="25"/>
      <c r="T98" s="25"/>
      <c r="U98" s="25"/>
      <c r="V98" s="25"/>
      <c r="W98" s="25"/>
    </row>
    <row r="99">
      <c r="B99" s="40"/>
      <c r="C99" s="25"/>
      <c r="D99" s="25"/>
      <c r="E99" s="40"/>
      <c r="F99" s="25"/>
      <c r="G99" s="23"/>
      <c r="H99" s="24"/>
      <c r="I99" s="25"/>
      <c r="J99" s="25"/>
      <c r="K99" s="25"/>
      <c r="L99" s="25"/>
      <c r="M99" s="25"/>
      <c r="N99" s="25"/>
      <c r="O99" s="25"/>
      <c r="P99" s="25"/>
      <c r="Q99" s="25"/>
      <c r="R99" s="25"/>
      <c r="S99" s="25"/>
      <c r="T99" s="25"/>
      <c r="U99" s="25"/>
      <c r="V99" s="25"/>
      <c r="W99" s="25"/>
    </row>
    <row r="100">
      <c r="B100" s="40"/>
      <c r="C100" s="25"/>
      <c r="D100" s="25"/>
      <c r="E100" s="40"/>
      <c r="F100" s="25"/>
      <c r="G100" s="23"/>
      <c r="H100" s="24"/>
      <c r="I100" s="25"/>
      <c r="J100" s="25"/>
      <c r="K100" s="25"/>
      <c r="L100" s="25"/>
      <c r="M100" s="25"/>
      <c r="N100" s="25"/>
      <c r="O100" s="25"/>
      <c r="P100" s="25"/>
      <c r="Q100" s="25"/>
      <c r="R100" s="25"/>
      <c r="S100" s="25"/>
      <c r="T100" s="25"/>
      <c r="U100" s="25"/>
      <c r="V100" s="25"/>
      <c r="W100" s="25"/>
    </row>
    <row r="101">
      <c r="B101" s="40"/>
      <c r="C101" s="25"/>
      <c r="D101" s="25"/>
      <c r="E101" s="40"/>
      <c r="F101" s="25"/>
      <c r="G101" s="23"/>
      <c r="H101" s="24"/>
      <c r="I101" s="25"/>
      <c r="J101" s="25"/>
      <c r="K101" s="25"/>
      <c r="L101" s="25"/>
      <c r="M101" s="25"/>
      <c r="N101" s="25"/>
      <c r="O101" s="25"/>
      <c r="P101" s="25"/>
      <c r="Q101" s="25"/>
      <c r="R101" s="25"/>
      <c r="S101" s="25"/>
      <c r="T101" s="25"/>
      <c r="U101" s="25"/>
      <c r="V101" s="25"/>
      <c r="W101" s="25"/>
    </row>
    <row r="102">
      <c r="B102" s="40"/>
      <c r="C102" s="25"/>
      <c r="D102" s="25"/>
      <c r="E102" s="40"/>
      <c r="F102" s="25"/>
      <c r="G102" s="23"/>
      <c r="H102" s="24"/>
      <c r="I102" s="25"/>
      <c r="J102" s="25"/>
      <c r="K102" s="25"/>
      <c r="L102" s="25"/>
      <c r="M102" s="25"/>
      <c r="N102" s="25"/>
      <c r="O102" s="25"/>
      <c r="P102" s="25"/>
      <c r="Q102" s="25"/>
      <c r="R102" s="25"/>
      <c r="S102" s="25"/>
      <c r="T102" s="25"/>
      <c r="U102" s="25"/>
      <c r="V102" s="25"/>
      <c r="W102" s="25"/>
    </row>
    <row r="103">
      <c r="B103" s="40"/>
      <c r="C103" s="25"/>
      <c r="D103" s="25"/>
      <c r="E103" s="40"/>
      <c r="F103" s="25"/>
      <c r="G103" s="23"/>
      <c r="H103" s="24"/>
      <c r="I103" s="25"/>
      <c r="J103" s="25"/>
      <c r="K103" s="25"/>
      <c r="L103" s="25"/>
      <c r="M103" s="25"/>
      <c r="N103" s="25"/>
      <c r="O103" s="25"/>
      <c r="P103" s="25"/>
      <c r="Q103" s="25"/>
      <c r="R103" s="25"/>
      <c r="S103" s="25"/>
      <c r="T103" s="25"/>
      <c r="U103" s="25"/>
      <c r="V103" s="25"/>
      <c r="W103" s="25"/>
    </row>
    <row r="104">
      <c r="B104" s="40"/>
      <c r="C104" s="25"/>
      <c r="D104" s="25"/>
      <c r="E104" s="40"/>
      <c r="F104" s="25"/>
      <c r="G104" s="23"/>
      <c r="H104" s="24"/>
      <c r="I104" s="25"/>
      <c r="J104" s="25"/>
      <c r="K104" s="25"/>
      <c r="L104" s="25"/>
      <c r="M104" s="25"/>
      <c r="N104" s="25"/>
      <c r="O104" s="25"/>
      <c r="P104" s="25"/>
      <c r="Q104" s="25"/>
      <c r="R104" s="25"/>
      <c r="S104" s="25"/>
      <c r="T104" s="25"/>
      <c r="U104" s="25"/>
      <c r="V104" s="25"/>
      <c r="W104" s="25"/>
    </row>
    <row r="105">
      <c r="B105" s="40"/>
      <c r="C105" s="25"/>
      <c r="D105" s="25"/>
      <c r="E105" s="40"/>
      <c r="F105" s="25"/>
      <c r="G105" s="23"/>
      <c r="H105" s="24"/>
      <c r="I105" s="25"/>
      <c r="J105" s="25"/>
      <c r="K105" s="25"/>
      <c r="L105" s="25"/>
      <c r="M105" s="25"/>
      <c r="N105" s="25"/>
      <c r="O105" s="25"/>
      <c r="P105" s="25"/>
      <c r="Q105" s="25"/>
      <c r="R105" s="25"/>
      <c r="S105" s="25"/>
      <c r="T105" s="25"/>
      <c r="U105" s="25"/>
      <c r="V105" s="25"/>
      <c r="W105" s="25"/>
    </row>
    <row r="106">
      <c r="B106" s="40"/>
      <c r="C106" s="25"/>
      <c r="D106" s="25"/>
      <c r="E106" s="40"/>
      <c r="F106" s="25"/>
      <c r="G106" s="23"/>
      <c r="H106" s="24"/>
      <c r="I106" s="25"/>
      <c r="J106" s="25"/>
      <c r="K106" s="25"/>
      <c r="L106" s="25"/>
      <c r="M106" s="25"/>
      <c r="N106" s="25"/>
      <c r="O106" s="25"/>
      <c r="P106" s="25"/>
      <c r="Q106" s="25"/>
      <c r="R106" s="25"/>
      <c r="S106" s="25"/>
      <c r="T106" s="25"/>
      <c r="U106" s="25"/>
      <c r="V106" s="25"/>
      <c r="W106" s="25"/>
    </row>
    <row r="107">
      <c r="B107" s="40"/>
      <c r="C107" s="25"/>
      <c r="D107" s="25"/>
      <c r="E107" s="40"/>
      <c r="F107" s="25"/>
      <c r="G107" s="23"/>
      <c r="H107" s="24"/>
      <c r="I107" s="25"/>
      <c r="J107" s="25"/>
      <c r="K107" s="25"/>
      <c r="L107" s="25"/>
      <c r="M107" s="25"/>
      <c r="N107" s="25"/>
      <c r="O107" s="25"/>
      <c r="P107" s="25"/>
      <c r="Q107" s="25"/>
      <c r="R107" s="25"/>
      <c r="S107" s="25"/>
      <c r="T107" s="25"/>
      <c r="U107" s="25"/>
      <c r="V107" s="25"/>
      <c r="W107" s="25"/>
    </row>
    <row r="108">
      <c r="B108" s="40"/>
      <c r="C108" s="25"/>
      <c r="D108" s="25"/>
      <c r="E108" s="40"/>
      <c r="F108" s="25"/>
      <c r="G108" s="23"/>
      <c r="H108" s="24"/>
      <c r="I108" s="25"/>
      <c r="J108" s="25"/>
      <c r="K108" s="25"/>
      <c r="L108" s="25"/>
      <c r="M108" s="25"/>
      <c r="N108" s="25"/>
      <c r="O108" s="25"/>
      <c r="P108" s="25"/>
      <c r="Q108" s="25"/>
      <c r="R108" s="25"/>
      <c r="S108" s="25"/>
      <c r="T108" s="25"/>
      <c r="U108" s="25"/>
      <c r="V108" s="25"/>
      <c r="W108" s="25"/>
    </row>
    <row r="109">
      <c r="B109" s="40"/>
      <c r="C109" s="25"/>
      <c r="D109" s="25"/>
      <c r="E109" s="40"/>
      <c r="F109" s="25"/>
      <c r="G109" s="23"/>
      <c r="H109" s="24"/>
      <c r="I109" s="25"/>
      <c r="J109" s="25"/>
      <c r="K109" s="25"/>
      <c r="L109" s="25"/>
      <c r="M109" s="25"/>
      <c r="N109" s="25"/>
      <c r="O109" s="25"/>
      <c r="P109" s="25"/>
      <c r="Q109" s="25"/>
      <c r="R109" s="25"/>
      <c r="S109" s="25"/>
      <c r="T109" s="25"/>
      <c r="U109" s="25"/>
      <c r="V109" s="25"/>
      <c r="W109" s="25"/>
    </row>
    <row r="110">
      <c r="B110" s="40"/>
      <c r="C110" s="25"/>
      <c r="D110" s="25"/>
      <c r="E110" s="40"/>
      <c r="F110" s="25"/>
      <c r="G110" s="23"/>
      <c r="H110" s="24"/>
      <c r="I110" s="25"/>
      <c r="J110" s="25"/>
      <c r="K110" s="25"/>
      <c r="L110" s="25"/>
      <c r="M110" s="25"/>
      <c r="N110" s="25"/>
      <c r="O110" s="25"/>
      <c r="P110" s="25"/>
      <c r="Q110" s="25"/>
      <c r="R110" s="25"/>
      <c r="S110" s="25"/>
      <c r="T110" s="25"/>
      <c r="U110" s="25"/>
      <c r="V110" s="25"/>
      <c r="W110" s="25"/>
    </row>
    <row r="111">
      <c r="B111" s="40"/>
      <c r="C111" s="25"/>
      <c r="D111" s="25"/>
      <c r="E111" s="40"/>
      <c r="F111" s="25"/>
      <c r="G111" s="23"/>
      <c r="H111" s="24"/>
      <c r="I111" s="25"/>
      <c r="J111" s="25"/>
      <c r="K111" s="25"/>
      <c r="L111" s="25"/>
      <c r="M111" s="25"/>
      <c r="N111" s="25"/>
      <c r="O111" s="25"/>
      <c r="P111" s="25"/>
      <c r="Q111" s="25"/>
      <c r="R111" s="25"/>
      <c r="S111" s="25"/>
      <c r="T111" s="25"/>
      <c r="U111" s="25"/>
      <c r="V111" s="25"/>
      <c r="W111" s="25"/>
    </row>
    <row r="112">
      <c r="B112" s="40"/>
      <c r="C112" s="25"/>
      <c r="D112" s="25"/>
      <c r="E112" s="40"/>
      <c r="F112" s="25"/>
      <c r="G112" s="23"/>
      <c r="H112" s="24"/>
      <c r="I112" s="25"/>
      <c r="J112" s="25"/>
      <c r="K112" s="25"/>
      <c r="L112" s="25"/>
      <c r="M112" s="25"/>
      <c r="N112" s="25"/>
      <c r="O112" s="25"/>
      <c r="P112" s="25"/>
      <c r="Q112" s="25"/>
      <c r="R112" s="25"/>
      <c r="S112" s="25"/>
      <c r="T112" s="25"/>
      <c r="U112" s="25"/>
      <c r="V112" s="25"/>
      <c r="W112" s="25"/>
    </row>
    <row r="113">
      <c r="B113" s="40"/>
      <c r="C113" s="25"/>
      <c r="D113" s="25"/>
      <c r="E113" s="40"/>
      <c r="F113" s="25"/>
      <c r="G113" s="23"/>
      <c r="H113" s="24"/>
      <c r="I113" s="25"/>
      <c r="J113" s="25"/>
      <c r="K113" s="25"/>
      <c r="L113" s="25"/>
      <c r="M113" s="25"/>
      <c r="N113" s="25"/>
      <c r="O113" s="25"/>
      <c r="P113" s="25"/>
      <c r="Q113" s="25"/>
      <c r="R113" s="25"/>
      <c r="S113" s="25"/>
      <c r="T113" s="25"/>
      <c r="U113" s="25"/>
      <c r="V113" s="25"/>
      <c r="W113" s="25"/>
    </row>
    <row r="114">
      <c r="B114" s="40"/>
      <c r="C114" s="25"/>
      <c r="D114" s="25"/>
      <c r="E114" s="40"/>
      <c r="F114" s="25"/>
      <c r="G114" s="23"/>
      <c r="H114" s="24"/>
      <c r="I114" s="25"/>
      <c r="J114" s="25"/>
      <c r="K114" s="25"/>
      <c r="L114" s="25"/>
      <c r="M114" s="25"/>
      <c r="N114" s="25"/>
      <c r="O114" s="25"/>
      <c r="P114" s="25"/>
      <c r="Q114" s="25"/>
      <c r="R114" s="25"/>
      <c r="S114" s="25"/>
      <c r="T114" s="25"/>
      <c r="U114" s="25"/>
      <c r="V114" s="25"/>
      <c r="W114" s="25"/>
    </row>
    <row r="115">
      <c r="B115" s="40"/>
      <c r="C115" s="25"/>
      <c r="D115" s="25"/>
      <c r="E115" s="40"/>
      <c r="F115" s="25"/>
      <c r="G115" s="23"/>
      <c r="H115" s="24"/>
      <c r="I115" s="25"/>
      <c r="J115" s="25"/>
      <c r="K115" s="25"/>
      <c r="L115" s="25"/>
      <c r="M115" s="25"/>
      <c r="N115" s="25"/>
      <c r="O115" s="25"/>
      <c r="P115" s="25"/>
      <c r="Q115" s="25"/>
      <c r="R115" s="25"/>
      <c r="S115" s="25"/>
      <c r="T115" s="25"/>
      <c r="U115" s="25"/>
      <c r="V115" s="25"/>
      <c r="W115" s="25"/>
    </row>
    <row r="116">
      <c r="B116" s="40"/>
      <c r="C116" s="25"/>
      <c r="D116" s="25"/>
      <c r="E116" s="40"/>
      <c r="F116" s="25"/>
      <c r="G116" s="23"/>
      <c r="H116" s="24"/>
      <c r="I116" s="25"/>
      <c r="J116" s="25"/>
      <c r="K116" s="25"/>
      <c r="L116" s="25"/>
      <c r="M116" s="25"/>
      <c r="N116" s="25"/>
      <c r="O116" s="25"/>
      <c r="P116" s="25"/>
      <c r="Q116" s="25"/>
      <c r="R116" s="25"/>
      <c r="S116" s="25"/>
      <c r="T116" s="25"/>
      <c r="U116" s="25"/>
      <c r="V116" s="25"/>
      <c r="W116" s="25"/>
    </row>
    <row r="117">
      <c r="B117" s="40"/>
      <c r="C117" s="25"/>
      <c r="D117" s="25"/>
      <c r="E117" s="40"/>
      <c r="F117" s="25"/>
      <c r="G117" s="23"/>
      <c r="H117" s="24"/>
      <c r="I117" s="25"/>
      <c r="J117" s="25"/>
      <c r="K117" s="25"/>
      <c r="L117" s="25"/>
      <c r="M117" s="25"/>
      <c r="N117" s="25"/>
      <c r="O117" s="25"/>
      <c r="P117" s="25"/>
      <c r="Q117" s="25"/>
      <c r="R117" s="25"/>
      <c r="S117" s="25"/>
      <c r="T117" s="25"/>
      <c r="U117" s="25"/>
      <c r="V117" s="25"/>
      <c r="W117" s="25"/>
    </row>
    <row r="118">
      <c r="B118" s="40"/>
      <c r="C118" s="25"/>
      <c r="D118" s="25"/>
      <c r="E118" s="40"/>
      <c r="F118" s="25"/>
      <c r="G118" s="23"/>
      <c r="H118" s="24"/>
      <c r="I118" s="25"/>
      <c r="J118" s="25"/>
      <c r="K118" s="25"/>
      <c r="L118" s="25"/>
      <c r="M118" s="25"/>
      <c r="N118" s="25"/>
      <c r="O118" s="25"/>
      <c r="P118" s="25"/>
      <c r="Q118" s="25"/>
      <c r="R118" s="25"/>
      <c r="S118" s="25"/>
      <c r="T118" s="25"/>
      <c r="U118" s="25"/>
      <c r="V118" s="25"/>
      <c r="W118" s="25"/>
    </row>
    <row r="119">
      <c r="B119" s="40"/>
      <c r="C119" s="25"/>
      <c r="D119" s="25"/>
      <c r="E119" s="40"/>
      <c r="F119" s="25"/>
      <c r="G119" s="23"/>
      <c r="H119" s="24"/>
      <c r="I119" s="25"/>
      <c r="J119" s="25"/>
      <c r="K119" s="25"/>
      <c r="L119" s="25"/>
      <c r="M119" s="25"/>
      <c r="N119" s="25"/>
      <c r="O119" s="25"/>
      <c r="P119" s="25"/>
      <c r="Q119" s="25"/>
      <c r="R119" s="25"/>
      <c r="S119" s="25"/>
      <c r="T119" s="25"/>
      <c r="U119" s="25"/>
      <c r="V119" s="25"/>
      <c r="W119" s="25"/>
    </row>
    <row r="120">
      <c r="B120" s="40"/>
      <c r="C120" s="25"/>
      <c r="D120" s="25"/>
      <c r="E120" s="40"/>
      <c r="F120" s="25"/>
      <c r="G120" s="23"/>
      <c r="H120" s="24"/>
      <c r="I120" s="25"/>
      <c r="J120" s="25"/>
      <c r="K120" s="25"/>
      <c r="L120" s="25"/>
      <c r="M120" s="25"/>
      <c r="N120" s="25"/>
      <c r="O120" s="25"/>
      <c r="P120" s="25"/>
      <c r="Q120" s="25"/>
      <c r="R120" s="25"/>
      <c r="S120" s="25"/>
      <c r="T120" s="25"/>
      <c r="U120" s="25"/>
      <c r="V120" s="25"/>
      <c r="W120" s="25"/>
    </row>
    <row r="121">
      <c r="B121" s="40"/>
      <c r="C121" s="25"/>
      <c r="D121" s="25"/>
      <c r="E121" s="40"/>
      <c r="F121" s="25"/>
      <c r="G121" s="23"/>
      <c r="H121" s="24"/>
      <c r="I121" s="25"/>
      <c r="J121" s="25"/>
      <c r="K121" s="25"/>
      <c r="L121" s="25"/>
      <c r="M121" s="25"/>
      <c r="N121" s="25"/>
      <c r="O121" s="25"/>
      <c r="P121" s="25"/>
      <c r="Q121" s="25"/>
      <c r="R121" s="25"/>
      <c r="S121" s="25"/>
      <c r="T121" s="25"/>
      <c r="U121" s="25"/>
      <c r="V121" s="25"/>
      <c r="W121" s="25"/>
    </row>
    <row r="122">
      <c r="B122" s="40"/>
      <c r="C122" s="25"/>
      <c r="D122" s="25"/>
      <c r="E122" s="40"/>
      <c r="F122" s="25"/>
      <c r="G122" s="23"/>
      <c r="H122" s="24"/>
      <c r="I122" s="25"/>
      <c r="J122" s="25"/>
      <c r="K122" s="25"/>
      <c r="L122" s="25"/>
      <c r="M122" s="25"/>
      <c r="N122" s="25"/>
      <c r="O122" s="25"/>
      <c r="P122" s="25"/>
      <c r="Q122" s="25"/>
      <c r="R122" s="25"/>
      <c r="S122" s="25"/>
      <c r="T122" s="25"/>
      <c r="U122" s="25"/>
      <c r="V122" s="25"/>
      <c r="W122" s="25"/>
    </row>
    <row r="123">
      <c r="B123" s="40"/>
      <c r="C123" s="25"/>
      <c r="D123" s="25"/>
      <c r="E123" s="40"/>
      <c r="F123" s="25"/>
      <c r="G123" s="23"/>
      <c r="H123" s="24"/>
      <c r="I123" s="25"/>
      <c r="J123" s="25"/>
      <c r="K123" s="25"/>
      <c r="L123" s="25"/>
      <c r="M123" s="25"/>
      <c r="N123" s="25"/>
      <c r="O123" s="25"/>
      <c r="P123" s="25"/>
      <c r="Q123" s="25"/>
      <c r="R123" s="25"/>
      <c r="S123" s="25"/>
      <c r="T123" s="25"/>
      <c r="U123" s="25"/>
      <c r="V123" s="25"/>
      <c r="W123" s="25"/>
    </row>
    <row r="124">
      <c r="B124" s="40"/>
      <c r="C124" s="25"/>
      <c r="D124" s="25"/>
      <c r="E124" s="40"/>
      <c r="F124" s="25"/>
      <c r="G124" s="23"/>
      <c r="H124" s="24"/>
      <c r="I124" s="25"/>
      <c r="J124" s="25"/>
      <c r="K124" s="25"/>
      <c r="L124" s="25"/>
      <c r="M124" s="25"/>
      <c r="N124" s="25"/>
      <c r="O124" s="25"/>
      <c r="P124" s="25"/>
      <c r="Q124" s="25"/>
      <c r="R124" s="25"/>
      <c r="S124" s="25"/>
      <c r="T124" s="25"/>
      <c r="U124" s="25"/>
      <c r="V124" s="25"/>
      <c r="W124" s="25"/>
    </row>
    <row r="125">
      <c r="B125" s="40"/>
      <c r="C125" s="25"/>
      <c r="D125" s="25"/>
      <c r="E125" s="40"/>
      <c r="F125" s="25"/>
      <c r="G125" s="23"/>
      <c r="H125" s="24"/>
      <c r="I125" s="25"/>
      <c r="J125" s="25"/>
      <c r="K125" s="25"/>
      <c r="L125" s="25"/>
      <c r="M125" s="25"/>
      <c r="N125" s="25"/>
      <c r="O125" s="25"/>
      <c r="P125" s="25"/>
      <c r="Q125" s="25"/>
      <c r="R125" s="25"/>
      <c r="S125" s="25"/>
      <c r="T125" s="25"/>
      <c r="U125" s="25"/>
      <c r="V125" s="25"/>
      <c r="W125" s="25"/>
    </row>
    <row r="126">
      <c r="B126" s="40"/>
      <c r="C126" s="25"/>
      <c r="D126" s="25"/>
      <c r="E126" s="40"/>
      <c r="F126" s="25"/>
      <c r="G126" s="23"/>
      <c r="H126" s="24"/>
      <c r="I126" s="25"/>
      <c r="J126" s="25"/>
      <c r="K126" s="25"/>
      <c r="L126" s="25"/>
      <c r="M126" s="25"/>
      <c r="N126" s="25"/>
      <c r="O126" s="25"/>
      <c r="P126" s="25"/>
      <c r="Q126" s="25"/>
      <c r="R126" s="25"/>
      <c r="S126" s="25"/>
      <c r="T126" s="25"/>
      <c r="U126" s="25"/>
      <c r="V126" s="25"/>
      <c r="W126" s="25"/>
    </row>
    <row r="127">
      <c r="B127" s="40"/>
      <c r="C127" s="25"/>
      <c r="D127" s="25"/>
      <c r="E127" s="40"/>
      <c r="F127" s="25"/>
      <c r="G127" s="23"/>
      <c r="H127" s="24"/>
      <c r="I127" s="25"/>
      <c r="J127" s="25"/>
      <c r="K127" s="25"/>
      <c r="L127" s="25"/>
      <c r="M127" s="25"/>
      <c r="N127" s="25"/>
      <c r="O127" s="25"/>
      <c r="P127" s="25"/>
      <c r="Q127" s="25"/>
      <c r="R127" s="25"/>
      <c r="S127" s="25"/>
      <c r="T127" s="25"/>
      <c r="U127" s="25"/>
      <c r="V127" s="25"/>
      <c r="W127" s="25"/>
    </row>
    <row r="128">
      <c r="B128" s="40"/>
      <c r="C128" s="25"/>
      <c r="D128" s="25"/>
      <c r="E128" s="40"/>
      <c r="F128" s="25"/>
      <c r="G128" s="23"/>
      <c r="H128" s="24"/>
      <c r="I128" s="25"/>
      <c r="J128" s="25"/>
      <c r="K128" s="25"/>
      <c r="L128" s="25"/>
      <c r="M128" s="25"/>
      <c r="N128" s="25"/>
      <c r="O128" s="25"/>
      <c r="P128" s="25"/>
      <c r="Q128" s="25"/>
      <c r="R128" s="25"/>
      <c r="S128" s="25"/>
      <c r="T128" s="25"/>
      <c r="U128" s="25"/>
      <c r="V128" s="25"/>
      <c r="W128" s="25"/>
    </row>
    <row r="129">
      <c r="B129" s="40"/>
      <c r="C129" s="25"/>
      <c r="D129" s="25"/>
      <c r="E129" s="40"/>
      <c r="F129" s="25"/>
      <c r="G129" s="23"/>
      <c r="H129" s="24"/>
      <c r="I129" s="25"/>
      <c r="J129" s="25"/>
      <c r="K129" s="25"/>
      <c r="L129" s="25"/>
      <c r="M129" s="25"/>
      <c r="N129" s="25"/>
      <c r="O129" s="25"/>
      <c r="P129" s="25"/>
      <c r="Q129" s="25"/>
      <c r="R129" s="25"/>
      <c r="S129" s="25"/>
      <c r="T129" s="25"/>
      <c r="U129" s="25"/>
      <c r="V129" s="25"/>
      <c r="W129" s="25"/>
    </row>
    <row r="130">
      <c r="B130" s="40"/>
      <c r="C130" s="25"/>
      <c r="D130" s="25"/>
      <c r="E130" s="40"/>
      <c r="F130" s="25"/>
      <c r="G130" s="23"/>
      <c r="H130" s="24"/>
      <c r="I130" s="25"/>
      <c r="J130" s="25"/>
      <c r="K130" s="25"/>
      <c r="L130" s="25"/>
      <c r="M130" s="25"/>
      <c r="N130" s="25"/>
      <c r="O130" s="25"/>
      <c r="P130" s="25"/>
      <c r="Q130" s="25"/>
      <c r="R130" s="25"/>
      <c r="S130" s="25"/>
      <c r="T130" s="25"/>
      <c r="U130" s="25"/>
      <c r="V130" s="25"/>
      <c r="W130" s="25"/>
    </row>
    <row r="131">
      <c r="B131" s="40"/>
      <c r="C131" s="25"/>
      <c r="D131" s="25"/>
      <c r="E131" s="40"/>
      <c r="F131" s="25"/>
      <c r="G131" s="23"/>
      <c r="H131" s="24"/>
      <c r="I131" s="25"/>
      <c r="J131" s="25"/>
      <c r="K131" s="25"/>
      <c r="L131" s="25"/>
      <c r="M131" s="25"/>
      <c r="N131" s="25"/>
      <c r="O131" s="25"/>
      <c r="P131" s="25"/>
      <c r="Q131" s="25"/>
      <c r="R131" s="25"/>
      <c r="S131" s="25"/>
      <c r="T131" s="25"/>
      <c r="U131" s="25"/>
      <c r="V131" s="25"/>
      <c r="W131" s="25"/>
    </row>
    <row r="132">
      <c r="B132" s="40"/>
      <c r="C132" s="25"/>
      <c r="D132" s="25"/>
      <c r="E132" s="40"/>
      <c r="F132" s="25"/>
      <c r="G132" s="23"/>
      <c r="H132" s="24"/>
      <c r="I132" s="25"/>
      <c r="J132" s="25"/>
      <c r="K132" s="25"/>
      <c r="L132" s="25"/>
      <c r="M132" s="25"/>
      <c r="N132" s="25"/>
      <c r="O132" s="25"/>
      <c r="P132" s="25"/>
      <c r="Q132" s="25"/>
      <c r="R132" s="25"/>
      <c r="S132" s="25"/>
      <c r="T132" s="25"/>
      <c r="U132" s="25"/>
      <c r="V132" s="25"/>
      <c r="W132" s="25"/>
    </row>
    <row r="133">
      <c r="B133" s="40"/>
      <c r="C133" s="25"/>
      <c r="D133" s="25"/>
      <c r="E133" s="40"/>
      <c r="F133" s="25"/>
      <c r="G133" s="23"/>
      <c r="H133" s="24"/>
      <c r="I133" s="25"/>
      <c r="J133" s="25"/>
      <c r="K133" s="25"/>
      <c r="L133" s="25"/>
      <c r="M133" s="25"/>
      <c r="N133" s="25"/>
      <c r="O133" s="25"/>
      <c r="P133" s="25"/>
      <c r="Q133" s="25"/>
      <c r="R133" s="25"/>
      <c r="S133" s="25"/>
      <c r="T133" s="25"/>
      <c r="U133" s="25"/>
      <c r="V133" s="25"/>
      <c r="W133" s="25"/>
    </row>
    <row r="134">
      <c r="B134" s="40"/>
      <c r="C134" s="25"/>
      <c r="D134" s="25"/>
      <c r="E134" s="40"/>
      <c r="F134" s="25"/>
      <c r="G134" s="23"/>
      <c r="H134" s="24"/>
      <c r="I134" s="25"/>
      <c r="J134" s="25"/>
      <c r="K134" s="25"/>
      <c r="L134" s="25"/>
      <c r="M134" s="25"/>
      <c r="N134" s="25"/>
      <c r="O134" s="25"/>
      <c r="P134" s="25"/>
      <c r="Q134" s="25"/>
      <c r="R134" s="25"/>
      <c r="S134" s="25"/>
      <c r="T134" s="25"/>
      <c r="U134" s="25"/>
      <c r="V134" s="25"/>
      <c r="W134" s="25"/>
    </row>
    <row r="135">
      <c r="B135" s="40"/>
      <c r="C135" s="25"/>
      <c r="D135" s="25"/>
      <c r="E135" s="40"/>
      <c r="F135" s="25"/>
      <c r="G135" s="23"/>
      <c r="H135" s="24"/>
      <c r="I135" s="25"/>
      <c r="J135" s="25"/>
      <c r="K135" s="25"/>
      <c r="L135" s="25"/>
      <c r="M135" s="25"/>
      <c r="N135" s="25"/>
      <c r="O135" s="25"/>
      <c r="P135" s="25"/>
      <c r="Q135" s="25"/>
      <c r="R135" s="25"/>
      <c r="S135" s="25"/>
      <c r="T135" s="25"/>
      <c r="U135" s="25"/>
      <c r="V135" s="25"/>
      <c r="W135" s="25"/>
    </row>
    <row r="136">
      <c r="B136" s="40"/>
      <c r="C136" s="25"/>
      <c r="D136" s="25"/>
      <c r="E136" s="40"/>
      <c r="F136" s="25"/>
      <c r="G136" s="23"/>
      <c r="H136" s="24"/>
      <c r="I136" s="25"/>
      <c r="J136" s="25"/>
      <c r="K136" s="25"/>
      <c r="L136" s="25"/>
      <c r="M136" s="25"/>
      <c r="N136" s="25"/>
      <c r="O136" s="25"/>
      <c r="P136" s="25"/>
      <c r="Q136" s="25"/>
      <c r="R136" s="25"/>
      <c r="S136" s="25"/>
      <c r="T136" s="25"/>
      <c r="U136" s="25"/>
      <c r="V136" s="25"/>
      <c r="W136" s="25"/>
    </row>
    <row r="137">
      <c r="B137" s="40"/>
      <c r="C137" s="25"/>
      <c r="D137" s="25"/>
      <c r="E137" s="40"/>
      <c r="F137" s="25"/>
      <c r="G137" s="23"/>
      <c r="H137" s="24"/>
      <c r="I137" s="25"/>
      <c r="J137" s="25"/>
      <c r="K137" s="25"/>
      <c r="L137" s="25"/>
      <c r="M137" s="25"/>
      <c r="N137" s="25"/>
      <c r="O137" s="25"/>
      <c r="P137" s="25"/>
      <c r="Q137" s="25"/>
      <c r="R137" s="25"/>
      <c r="S137" s="25"/>
      <c r="T137" s="25"/>
      <c r="U137" s="25"/>
      <c r="V137" s="25"/>
      <c r="W137" s="25"/>
    </row>
    <row r="138">
      <c r="B138" s="40"/>
      <c r="C138" s="25"/>
      <c r="D138" s="25"/>
      <c r="E138" s="40"/>
      <c r="F138" s="25"/>
      <c r="G138" s="23"/>
      <c r="H138" s="24"/>
      <c r="I138" s="25"/>
      <c r="J138" s="25"/>
      <c r="K138" s="25"/>
      <c r="L138" s="25"/>
      <c r="M138" s="25"/>
      <c r="N138" s="25"/>
      <c r="O138" s="25"/>
      <c r="P138" s="25"/>
      <c r="Q138" s="25"/>
      <c r="R138" s="25"/>
      <c r="S138" s="25"/>
      <c r="T138" s="25"/>
      <c r="U138" s="25"/>
      <c r="V138" s="25"/>
      <c r="W138" s="25"/>
    </row>
    <row r="139">
      <c r="B139" s="40"/>
      <c r="C139" s="25"/>
      <c r="D139" s="25"/>
      <c r="E139" s="40"/>
      <c r="F139" s="25"/>
      <c r="G139" s="23"/>
      <c r="H139" s="24"/>
      <c r="I139" s="25"/>
      <c r="J139" s="25"/>
      <c r="K139" s="25"/>
      <c r="L139" s="25"/>
      <c r="M139" s="25"/>
      <c r="N139" s="25"/>
      <c r="O139" s="25"/>
      <c r="P139" s="25"/>
      <c r="Q139" s="25"/>
      <c r="R139" s="25"/>
      <c r="S139" s="25"/>
      <c r="T139" s="25"/>
      <c r="U139" s="25"/>
      <c r="V139" s="25"/>
      <c r="W139" s="25"/>
    </row>
    <row r="140">
      <c r="B140" s="40"/>
      <c r="C140" s="25"/>
      <c r="D140" s="25"/>
      <c r="E140" s="40"/>
      <c r="F140" s="25"/>
      <c r="G140" s="23"/>
      <c r="H140" s="24"/>
      <c r="I140" s="25"/>
      <c r="J140" s="25"/>
      <c r="K140" s="25"/>
      <c r="L140" s="25"/>
      <c r="M140" s="25"/>
      <c r="N140" s="25"/>
      <c r="O140" s="25"/>
      <c r="P140" s="25"/>
      <c r="Q140" s="25"/>
      <c r="R140" s="25"/>
      <c r="S140" s="25"/>
      <c r="T140" s="25"/>
      <c r="U140" s="25"/>
      <c r="V140" s="25"/>
      <c r="W140" s="25"/>
    </row>
    <row r="141">
      <c r="B141" s="40"/>
      <c r="C141" s="25"/>
      <c r="D141" s="25"/>
      <c r="E141" s="40"/>
      <c r="F141" s="25"/>
      <c r="G141" s="23"/>
      <c r="H141" s="24"/>
      <c r="I141" s="25"/>
      <c r="J141" s="25"/>
      <c r="K141" s="25"/>
      <c r="L141" s="25"/>
      <c r="M141" s="25"/>
      <c r="N141" s="25"/>
      <c r="O141" s="25"/>
      <c r="P141" s="25"/>
      <c r="Q141" s="25"/>
      <c r="R141" s="25"/>
      <c r="S141" s="25"/>
      <c r="T141" s="25"/>
      <c r="U141" s="25"/>
      <c r="V141" s="25"/>
      <c r="W141" s="25"/>
    </row>
    <row r="142">
      <c r="B142" s="40"/>
      <c r="C142" s="25"/>
      <c r="D142" s="25"/>
      <c r="E142" s="40"/>
      <c r="F142" s="25"/>
      <c r="G142" s="23"/>
      <c r="H142" s="24"/>
      <c r="I142" s="25"/>
      <c r="J142" s="25"/>
      <c r="K142" s="25"/>
      <c r="L142" s="25"/>
      <c r="M142" s="25"/>
      <c r="N142" s="25"/>
      <c r="O142" s="25"/>
      <c r="P142" s="25"/>
      <c r="Q142" s="25"/>
      <c r="R142" s="25"/>
      <c r="S142" s="25"/>
      <c r="T142" s="25"/>
      <c r="U142" s="25"/>
      <c r="V142" s="25"/>
      <c r="W142" s="25"/>
    </row>
    <row r="143">
      <c r="B143" s="40"/>
      <c r="C143" s="25"/>
      <c r="D143" s="25"/>
      <c r="E143" s="40"/>
      <c r="F143" s="25"/>
      <c r="G143" s="23"/>
      <c r="H143" s="24"/>
      <c r="I143" s="25"/>
      <c r="J143" s="25"/>
      <c r="K143" s="25"/>
      <c r="L143" s="25"/>
      <c r="M143" s="25"/>
      <c r="N143" s="25"/>
      <c r="O143" s="25"/>
      <c r="P143" s="25"/>
      <c r="Q143" s="25"/>
      <c r="R143" s="25"/>
      <c r="S143" s="25"/>
      <c r="T143" s="25"/>
      <c r="U143" s="25"/>
      <c r="V143" s="25"/>
      <c r="W143" s="25"/>
    </row>
    <row r="144">
      <c r="B144" s="40"/>
      <c r="C144" s="25"/>
      <c r="D144" s="25"/>
      <c r="E144" s="40"/>
      <c r="F144" s="25"/>
      <c r="G144" s="23"/>
      <c r="H144" s="24"/>
      <c r="I144" s="25"/>
      <c r="J144" s="25"/>
      <c r="K144" s="25"/>
      <c r="L144" s="25"/>
      <c r="M144" s="25"/>
      <c r="N144" s="25"/>
      <c r="O144" s="25"/>
      <c r="P144" s="25"/>
      <c r="Q144" s="25"/>
      <c r="R144" s="25"/>
      <c r="S144" s="25"/>
      <c r="T144" s="25"/>
      <c r="U144" s="25"/>
      <c r="V144" s="25"/>
      <c r="W144" s="25"/>
    </row>
    <row r="145">
      <c r="B145" s="40"/>
      <c r="C145" s="25"/>
      <c r="D145" s="25"/>
      <c r="E145" s="40"/>
      <c r="F145" s="25"/>
      <c r="G145" s="23"/>
      <c r="H145" s="24"/>
      <c r="I145" s="25"/>
      <c r="J145" s="25"/>
      <c r="K145" s="25"/>
      <c r="L145" s="25"/>
      <c r="M145" s="25"/>
      <c r="N145" s="25"/>
      <c r="O145" s="25"/>
      <c r="P145" s="25"/>
      <c r="Q145" s="25"/>
      <c r="R145" s="25"/>
      <c r="S145" s="25"/>
      <c r="T145" s="25"/>
      <c r="U145" s="25"/>
      <c r="V145" s="25"/>
      <c r="W145" s="25"/>
    </row>
    <row r="146">
      <c r="B146" s="40"/>
      <c r="C146" s="25"/>
      <c r="D146" s="25"/>
      <c r="E146" s="40"/>
      <c r="F146" s="25"/>
      <c r="G146" s="23"/>
      <c r="H146" s="24"/>
      <c r="I146" s="25"/>
      <c r="J146" s="25"/>
      <c r="K146" s="25"/>
      <c r="L146" s="25"/>
      <c r="M146" s="25"/>
      <c r="N146" s="25"/>
      <c r="O146" s="25"/>
      <c r="P146" s="25"/>
      <c r="Q146" s="25"/>
      <c r="R146" s="25"/>
      <c r="S146" s="25"/>
      <c r="T146" s="25"/>
      <c r="U146" s="25"/>
      <c r="V146" s="25"/>
      <c r="W146" s="25"/>
    </row>
    <row r="147">
      <c r="B147" s="40"/>
      <c r="C147" s="25"/>
      <c r="D147" s="25"/>
      <c r="E147" s="40"/>
      <c r="F147" s="25"/>
      <c r="G147" s="23"/>
      <c r="H147" s="24"/>
      <c r="I147" s="25"/>
      <c r="J147" s="25"/>
      <c r="K147" s="25"/>
      <c r="L147" s="25"/>
      <c r="M147" s="25"/>
      <c r="N147" s="25"/>
      <c r="O147" s="25"/>
      <c r="P147" s="25"/>
      <c r="Q147" s="25"/>
      <c r="R147" s="25"/>
      <c r="S147" s="25"/>
      <c r="T147" s="25"/>
      <c r="U147" s="25"/>
      <c r="V147" s="25"/>
      <c r="W147" s="25"/>
    </row>
    <row r="148">
      <c r="B148" s="40"/>
      <c r="C148" s="25"/>
      <c r="D148" s="25"/>
      <c r="E148" s="40"/>
      <c r="F148" s="25"/>
      <c r="G148" s="23"/>
      <c r="H148" s="24"/>
      <c r="I148" s="25"/>
      <c r="J148" s="25"/>
      <c r="K148" s="25"/>
      <c r="L148" s="25"/>
      <c r="M148" s="25"/>
      <c r="N148" s="25"/>
      <c r="O148" s="25"/>
      <c r="P148" s="25"/>
      <c r="Q148" s="25"/>
      <c r="R148" s="25"/>
      <c r="S148" s="25"/>
      <c r="T148" s="25"/>
      <c r="U148" s="25"/>
      <c r="V148" s="25"/>
      <c r="W148" s="25"/>
    </row>
    <row r="149">
      <c r="B149" s="40"/>
      <c r="C149" s="25"/>
      <c r="D149" s="25"/>
      <c r="E149" s="40"/>
      <c r="F149" s="25"/>
      <c r="G149" s="23"/>
      <c r="H149" s="24"/>
      <c r="I149" s="25"/>
      <c r="J149" s="25"/>
      <c r="K149" s="25"/>
      <c r="L149" s="25"/>
      <c r="M149" s="25"/>
      <c r="N149" s="25"/>
      <c r="O149" s="25"/>
      <c r="P149" s="25"/>
      <c r="Q149" s="25"/>
      <c r="R149" s="25"/>
      <c r="S149" s="25"/>
      <c r="T149" s="25"/>
      <c r="U149" s="25"/>
      <c r="V149" s="25"/>
      <c r="W149" s="25"/>
    </row>
    <row r="150">
      <c r="B150" s="40"/>
      <c r="C150" s="25"/>
      <c r="D150" s="25"/>
      <c r="E150" s="40"/>
      <c r="F150" s="25"/>
      <c r="G150" s="23"/>
      <c r="H150" s="24"/>
      <c r="I150" s="25"/>
      <c r="J150" s="25"/>
      <c r="K150" s="25"/>
      <c r="L150" s="25"/>
      <c r="M150" s="25"/>
      <c r="N150" s="25"/>
      <c r="O150" s="25"/>
      <c r="P150" s="25"/>
      <c r="Q150" s="25"/>
      <c r="R150" s="25"/>
      <c r="S150" s="25"/>
      <c r="T150" s="25"/>
      <c r="U150" s="25"/>
      <c r="V150" s="25"/>
      <c r="W150" s="25"/>
    </row>
    <row r="151">
      <c r="B151" s="40"/>
      <c r="C151" s="25"/>
      <c r="D151" s="25"/>
      <c r="E151" s="40"/>
      <c r="F151" s="25"/>
      <c r="G151" s="23"/>
      <c r="H151" s="24"/>
      <c r="I151" s="25"/>
      <c r="J151" s="25"/>
      <c r="K151" s="25"/>
      <c r="L151" s="25"/>
      <c r="M151" s="25"/>
      <c r="N151" s="25"/>
      <c r="O151" s="25"/>
      <c r="P151" s="25"/>
      <c r="Q151" s="25"/>
      <c r="R151" s="25"/>
      <c r="S151" s="25"/>
      <c r="T151" s="25"/>
      <c r="U151" s="25"/>
      <c r="V151" s="25"/>
      <c r="W151" s="25"/>
    </row>
    <row r="152">
      <c r="B152" s="40"/>
      <c r="C152" s="25"/>
      <c r="D152" s="25"/>
      <c r="E152" s="40"/>
      <c r="F152" s="25"/>
      <c r="G152" s="23"/>
      <c r="H152" s="24"/>
      <c r="I152" s="25"/>
      <c r="J152" s="25"/>
      <c r="K152" s="25"/>
      <c r="L152" s="25"/>
      <c r="M152" s="25"/>
      <c r="N152" s="25"/>
      <c r="O152" s="25"/>
      <c r="P152" s="25"/>
      <c r="Q152" s="25"/>
      <c r="R152" s="25"/>
      <c r="S152" s="25"/>
      <c r="T152" s="25"/>
      <c r="U152" s="25"/>
      <c r="V152" s="25"/>
      <c r="W152" s="25"/>
    </row>
    <row r="153">
      <c r="B153" s="40"/>
      <c r="C153" s="25"/>
      <c r="D153" s="25"/>
      <c r="E153" s="40"/>
      <c r="F153" s="25"/>
      <c r="G153" s="23"/>
      <c r="H153" s="24"/>
      <c r="I153" s="25"/>
      <c r="J153" s="25"/>
      <c r="K153" s="25"/>
      <c r="L153" s="25"/>
      <c r="M153" s="25"/>
      <c r="N153" s="25"/>
      <c r="O153" s="25"/>
      <c r="P153" s="25"/>
      <c r="Q153" s="25"/>
      <c r="R153" s="25"/>
      <c r="S153" s="25"/>
      <c r="T153" s="25"/>
      <c r="U153" s="25"/>
      <c r="V153" s="25"/>
      <c r="W153" s="25"/>
    </row>
    <row r="154">
      <c r="B154" s="40"/>
      <c r="C154" s="25"/>
      <c r="D154" s="25"/>
      <c r="E154" s="40"/>
      <c r="F154" s="25"/>
      <c r="G154" s="23"/>
      <c r="H154" s="24"/>
      <c r="I154" s="25"/>
      <c r="J154" s="25"/>
      <c r="K154" s="25"/>
      <c r="L154" s="25"/>
      <c r="M154" s="25"/>
      <c r="N154" s="25"/>
      <c r="O154" s="25"/>
      <c r="P154" s="25"/>
      <c r="Q154" s="25"/>
      <c r="R154" s="25"/>
      <c r="S154" s="25"/>
      <c r="T154" s="25"/>
      <c r="U154" s="25"/>
      <c r="V154" s="25"/>
      <c r="W154" s="25"/>
    </row>
    <row r="155">
      <c r="B155" s="40"/>
      <c r="C155" s="25"/>
      <c r="D155" s="25"/>
      <c r="E155" s="40"/>
      <c r="F155" s="25"/>
      <c r="G155" s="23"/>
      <c r="H155" s="24"/>
      <c r="I155" s="25"/>
      <c r="J155" s="25"/>
      <c r="K155" s="25"/>
      <c r="L155" s="25"/>
      <c r="M155" s="25"/>
      <c r="N155" s="25"/>
      <c r="O155" s="25"/>
      <c r="P155" s="25"/>
      <c r="Q155" s="25"/>
      <c r="R155" s="25"/>
      <c r="S155" s="25"/>
      <c r="T155" s="25"/>
      <c r="U155" s="25"/>
      <c r="V155" s="25"/>
      <c r="W155" s="25"/>
    </row>
    <row r="156">
      <c r="B156" s="40"/>
      <c r="C156" s="25"/>
      <c r="D156" s="25"/>
      <c r="E156" s="40"/>
      <c r="F156" s="25"/>
      <c r="G156" s="23"/>
      <c r="H156" s="24"/>
      <c r="I156" s="25"/>
      <c r="J156" s="25"/>
      <c r="K156" s="25"/>
      <c r="L156" s="25"/>
      <c r="M156" s="25"/>
      <c r="N156" s="25"/>
      <c r="O156" s="25"/>
      <c r="P156" s="25"/>
      <c r="Q156" s="25"/>
      <c r="R156" s="25"/>
      <c r="S156" s="25"/>
      <c r="T156" s="25"/>
      <c r="U156" s="25"/>
      <c r="V156" s="25"/>
      <c r="W156" s="25"/>
    </row>
    <row r="157">
      <c r="B157" s="40"/>
      <c r="C157" s="25"/>
      <c r="D157" s="25"/>
      <c r="E157" s="40"/>
      <c r="F157" s="25"/>
      <c r="G157" s="23"/>
      <c r="H157" s="24"/>
      <c r="I157" s="25"/>
      <c r="J157" s="25"/>
      <c r="K157" s="25"/>
      <c r="L157" s="25"/>
      <c r="M157" s="25"/>
      <c r="N157" s="25"/>
      <c r="O157" s="25"/>
      <c r="P157" s="25"/>
      <c r="Q157" s="25"/>
      <c r="R157" s="25"/>
      <c r="S157" s="25"/>
      <c r="T157" s="25"/>
      <c r="U157" s="25"/>
      <c r="V157" s="25"/>
      <c r="W157" s="25"/>
    </row>
    <row r="158">
      <c r="B158" s="40"/>
      <c r="C158" s="25"/>
      <c r="D158" s="25"/>
      <c r="E158" s="40"/>
      <c r="F158" s="25"/>
      <c r="G158" s="23"/>
      <c r="H158" s="24"/>
      <c r="I158" s="25"/>
      <c r="J158" s="25"/>
      <c r="K158" s="25"/>
      <c r="L158" s="25"/>
      <c r="M158" s="25"/>
      <c r="N158" s="25"/>
      <c r="O158" s="25"/>
      <c r="P158" s="25"/>
      <c r="Q158" s="25"/>
      <c r="R158" s="25"/>
      <c r="S158" s="25"/>
      <c r="T158" s="25"/>
      <c r="U158" s="25"/>
      <c r="V158" s="25"/>
      <c r="W158" s="25"/>
    </row>
    <row r="159">
      <c r="B159" s="40"/>
      <c r="C159" s="25"/>
      <c r="D159" s="25"/>
      <c r="E159" s="40"/>
      <c r="F159" s="25"/>
      <c r="G159" s="23"/>
      <c r="H159" s="24"/>
      <c r="I159" s="25"/>
      <c r="J159" s="25"/>
      <c r="K159" s="25"/>
      <c r="L159" s="25"/>
      <c r="M159" s="25"/>
      <c r="N159" s="25"/>
      <c r="O159" s="25"/>
      <c r="P159" s="25"/>
      <c r="Q159" s="25"/>
      <c r="R159" s="25"/>
      <c r="S159" s="25"/>
      <c r="T159" s="25"/>
      <c r="U159" s="25"/>
      <c r="V159" s="25"/>
      <c r="W159" s="25"/>
    </row>
    <row r="160">
      <c r="B160" s="40"/>
      <c r="C160" s="25"/>
      <c r="D160" s="25"/>
      <c r="E160" s="40"/>
      <c r="F160" s="25"/>
      <c r="G160" s="23"/>
      <c r="H160" s="24"/>
      <c r="I160" s="25"/>
      <c r="J160" s="25"/>
      <c r="K160" s="25"/>
      <c r="L160" s="25"/>
      <c r="M160" s="25"/>
      <c r="N160" s="25"/>
      <c r="O160" s="25"/>
      <c r="P160" s="25"/>
      <c r="Q160" s="25"/>
      <c r="R160" s="25"/>
      <c r="S160" s="25"/>
      <c r="T160" s="25"/>
      <c r="U160" s="25"/>
      <c r="V160" s="25"/>
      <c r="W160" s="25"/>
    </row>
    <row r="161">
      <c r="B161" s="40"/>
      <c r="C161" s="25"/>
      <c r="D161" s="25"/>
      <c r="E161" s="40"/>
      <c r="F161" s="25"/>
      <c r="G161" s="23"/>
      <c r="H161" s="24"/>
      <c r="I161" s="25"/>
      <c r="J161" s="25"/>
      <c r="K161" s="25"/>
      <c r="L161" s="25"/>
      <c r="M161" s="25"/>
      <c r="N161" s="25"/>
      <c r="O161" s="25"/>
      <c r="P161" s="25"/>
      <c r="Q161" s="25"/>
      <c r="R161" s="25"/>
      <c r="S161" s="25"/>
      <c r="T161" s="25"/>
      <c r="U161" s="25"/>
      <c r="V161" s="25"/>
      <c r="W161" s="25"/>
    </row>
    <row r="162">
      <c r="B162" s="40"/>
      <c r="C162" s="25"/>
      <c r="D162" s="25"/>
      <c r="E162" s="40"/>
      <c r="F162" s="25"/>
      <c r="G162" s="23"/>
      <c r="H162" s="24"/>
      <c r="I162" s="25"/>
      <c r="J162" s="25"/>
      <c r="K162" s="25"/>
      <c r="L162" s="25"/>
      <c r="M162" s="25"/>
      <c r="N162" s="25"/>
      <c r="O162" s="25"/>
      <c r="P162" s="25"/>
      <c r="Q162" s="25"/>
      <c r="R162" s="25"/>
      <c r="S162" s="25"/>
      <c r="T162" s="25"/>
      <c r="U162" s="25"/>
      <c r="V162" s="25"/>
      <c r="W162" s="25"/>
    </row>
    <row r="163">
      <c r="B163" s="40"/>
      <c r="C163" s="25"/>
      <c r="D163" s="25"/>
      <c r="E163" s="40"/>
      <c r="F163" s="25"/>
      <c r="G163" s="23"/>
      <c r="H163" s="24"/>
      <c r="I163" s="25"/>
      <c r="J163" s="25"/>
      <c r="K163" s="25"/>
      <c r="L163" s="25"/>
      <c r="M163" s="25"/>
      <c r="N163" s="25"/>
      <c r="O163" s="25"/>
      <c r="P163" s="25"/>
      <c r="Q163" s="25"/>
      <c r="R163" s="25"/>
      <c r="S163" s="25"/>
      <c r="T163" s="25"/>
      <c r="U163" s="25"/>
      <c r="V163" s="25"/>
      <c r="W163" s="25"/>
    </row>
    <row r="164">
      <c r="B164" s="40"/>
      <c r="C164" s="25"/>
      <c r="D164" s="25"/>
      <c r="E164" s="40"/>
      <c r="F164" s="25"/>
      <c r="G164" s="23"/>
      <c r="H164" s="24"/>
      <c r="I164" s="25"/>
      <c r="J164" s="25"/>
      <c r="K164" s="25"/>
      <c r="L164" s="25"/>
      <c r="M164" s="25"/>
      <c r="N164" s="25"/>
      <c r="O164" s="25"/>
      <c r="P164" s="25"/>
      <c r="Q164" s="25"/>
      <c r="R164" s="25"/>
      <c r="S164" s="25"/>
      <c r="T164" s="25"/>
      <c r="U164" s="25"/>
      <c r="V164" s="25"/>
      <c r="W164" s="25"/>
    </row>
    <row r="165">
      <c r="B165" s="40"/>
      <c r="C165" s="25"/>
      <c r="D165" s="25"/>
      <c r="E165" s="40"/>
      <c r="F165" s="25"/>
      <c r="G165" s="23"/>
      <c r="H165" s="24"/>
      <c r="I165" s="25"/>
      <c r="J165" s="25"/>
      <c r="K165" s="25"/>
      <c r="L165" s="25"/>
      <c r="M165" s="25"/>
      <c r="N165" s="25"/>
      <c r="O165" s="25"/>
      <c r="P165" s="25"/>
      <c r="Q165" s="25"/>
      <c r="R165" s="25"/>
      <c r="S165" s="25"/>
      <c r="T165" s="25"/>
      <c r="U165" s="25"/>
      <c r="V165" s="25"/>
      <c r="W165" s="25"/>
    </row>
    <row r="166">
      <c r="B166" s="40"/>
      <c r="C166" s="25"/>
      <c r="D166" s="25"/>
      <c r="E166" s="40"/>
      <c r="F166" s="25"/>
      <c r="G166" s="23"/>
      <c r="H166" s="24"/>
      <c r="I166" s="25"/>
      <c r="J166" s="25"/>
      <c r="K166" s="25"/>
      <c r="L166" s="25"/>
      <c r="M166" s="25"/>
      <c r="N166" s="25"/>
      <c r="O166" s="25"/>
      <c r="P166" s="25"/>
      <c r="Q166" s="25"/>
      <c r="R166" s="25"/>
      <c r="S166" s="25"/>
      <c r="T166" s="25"/>
      <c r="U166" s="25"/>
      <c r="V166" s="25"/>
      <c r="W166" s="25"/>
    </row>
    <row r="167">
      <c r="B167" s="40"/>
      <c r="C167" s="25"/>
      <c r="D167" s="25"/>
      <c r="E167" s="40"/>
      <c r="F167" s="25"/>
      <c r="G167" s="23"/>
      <c r="H167" s="24"/>
      <c r="I167" s="25"/>
      <c r="J167" s="25"/>
      <c r="K167" s="25"/>
      <c r="L167" s="25"/>
      <c r="M167" s="25"/>
      <c r="N167" s="25"/>
      <c r="O167" s="25"/>
      <c r="P167" s="25"/>
      <c r="Q167" s="25"/>
      <c r="R167" s="25"/>
      <c r="S167" s="25"/>
      <c r="T167" s="25"/>
      <c r="U167" s="25"/>
      <c r="V167" s="25"/>
      <c r="W167" s="25"/>
    </row>
    <row r="168">
      <c r="B168" s="40"/>
      <c r="C168" s="25"/>
      <c r="D168" s="25"/>
      <c r="E168" s="40"/>
      <c r="F168" s="25"/>
      <c r="G168" s="23"/>
      <c r="H168" s="24"/>
      <c r="I168" s="25"/>
      <c r="J168" s="25"/>
      <c r="K168" s="25"/>
      <c r="L168" s="25"/>
      <c r="M168" s="25"/>
      <c r="N168" s="25"/>
      <c r="O168" s="25"/>
      <c r="P168" s="25"/>
      <c r="Q168" s="25"/>
      <c r="R168" s="25"/>
      <c r="S168" s="25"/>
      <c r="T168" s="25"/>
      <c r="U168" s="25"/>
      <c r="V168" s="25"/>
      <c r="W168" s="25"/>
    </row>
    <row r="169">
      <c r="B169" s="40"/>
      <c r="C169" s="25"/>
      <c r="D169" s="25"/>
      <c r="E169" s="40"/>
      <c r="F169" s="25"/>
      <c r="G169" s="23"/>
      <c r="H169" s="24"/>
      <c r="I169" s="25"/>
      <c r="J169" s="25"/>
      <c r="K169" s="25"/>
      <c r="L169" s="25"/>
      <c r="M169" s="25"/>
      <c r="N169" s="25"/>
      <c r="O169" s="25"/>
      <c r="P169" s="25"/>
      <c r="Q169" s="25"/>
      <c r="R169" s="25"/>
      <c r="S169" s="25"/>
      <c r="T169" s="25"/>
      <c r="U169" s="25"/>
      <c r="V169" s="25"/>
      <c r="W169" s="25"/>
    </row>
    <row r="170">
      <c r="B170" s="40"/>
      <c r="C170" s="25"/>
      <c r="D170" s="25"/>
      <c r="E170" s="40"/>
      <c r="F170" s="25"/>
      <c r="G170" s="23"/>
      <c r="H170" s="24"/>
      <c r="I170" s="25"/>
      <c r="J170" s="25"/>
      <c r="K170" s="25"/>
      <c r="L170" s="25"/>
      <c r="M170" s="25"/>
      <c r="N170" s="25"/>
      <c r="O170" s="25"/>
      <c r="P170" s="25"/>
      <c r="Q170" s="25"/>
      <c r="R170" s="25"/>
      <c r="S170" s="25"/>
      <c r="T170" s="25"/>
      <c r="U170" s="25"/>
      <c r="V170" s="25"/>
      <c r="W170" s="25"/>
    </row>
    <row r="171">
      <c r="B171" s="40"/>
      <c r="C171" s="25"/>
      <c r="D171" s="25"/>
      <c r="E171" s="40"/>
      <c r="F171" s="25"/>
      <c r="G171" s="23"/>
      <c r="H171" s="24"/>
      <c r="I171" s="25"/>
      <c r="J171" s="25"/>
      <c r="K171" s="25"/>
      <c r="L171" s="25"/>
      <c r="M171" s="25"/>
      <c r="N171" s="25"/>
      <c r="O171" s="25"/>
      <c r="P171" s="25"/>
      <c r="Q171" s="25"/>
      <c r="R171" s="25"/>
      <c r="S171" s="25"/>
      <c r="T171" s="25"/>
      <c r="U171" s="25"/>
      <c r="V171" s="25"/>
      <c r="W171" s="25"/>
    </row>
    <row r="172">
      <c r="B172" s="40"/>
      <c r="C172" s="25"/>
      <c r="D172" s="25"/>
      <c r="E172" s="40"/>
      <c r="F172" s="25"/>
      <c r="G172" s="23"/>
      <c r="H172" s="24"/>
      <c r="I172" s="25"/>
      <c r="J172" s="25"/>
      <c r="K172" s="25"/>
      <c r="L172" s="25"/>
      <c r="M172" s="25"/>
      <c r="N172" s="25"/>
      <c r="O172" s="25"/>
      <c r="P172" s="25"/>
      <c r="Q172" s="25"/>
      <c r="R172" s="25"/>
      <c r="S172" s="25"/>
      <c r="T172" s="25"/>
      <c r="U172" s="25"/>
      <c r="V172" s="25"/>
      <c r="W172" s="25"/>
    </row>
    <row r="173">
      <c r="B173" s="40"/>
      <c r="C173" s="25"/>
      <c r="D173" s="25"/>
      <c r="E173" s="40"/>
      <c r="F173" s="25"/>
      <c r="G173" s="23"/>
      <c r="H173" s="24"/>
      <c r="I173" s="25"/>
      <c r="J173" s="25"/>
      <c r="K173" s="25"/>
      <c r="L173" s="25"/>
      <c r="M173" s="25"/>
      <c r="N173" s="25"/>
      <c r="O173" s="25"/>
      <c r="P173" s="25"/>
      <c r="Q173" s="25"/>
      <c r="R173" s="25"/>
      <c r="S173" s="25"/>
      <c r="T173" s="25"/>
      <c r="U173" s="25"/>
      <c r="V173" s="25"/>
      <c r="W173" s="25"/>
    </row>
    <row r="174">
      <c r="B174" s="40"/>
      <c r="C174" s="25"/>
      <c r="D174" s="25"/>
      <c r="E174" s="40"/>
      <c r="F174" s="25"/>
      <c r="G174" s="23"/>
      <c r="H174" s="24"/>
      <c r="I174" s="25"/>
      <c r="J174" s="25"/>
      <c r="K174" s="25"/>
      <c r="L174" s="25"/>
      <c r="M174" s="25"/>
      <c r="N174" s="25"/>
      <c r="O174" s="25"/>
      <c r="P174" s="25"/>
      <c r="Q174" s="25"/>
      <c r="R174" s="25"/>
      <c r="S174" s="25"/>
      <c r="T174" s="25"/>
      <c r="U174" s="25"/>
      <c r="V174" s="25"/>
      <c r="W174" s="25"/>
    </row>
    <row r="175">
      <c r="B175" s="40"/>
      <c r="C175" s="25"/>
      <c r="D175" s="25"/>
      <c r="E175" s="40"/>
      <c r="F175" s="25"/>
      <c r="G175" s="23"/>
      <c r="H175" s="24"/>
      <c r="I175" s="25"/>
      <c r="J175" s="25"/>
      <c r="K175" s="25"/>
      <c r="L175" s="25"/>
      <c r="M175" s="25"/>
      <c r="N175" s="25"/>
      <c r="O175" s="25"/>
      <c r="P175" s="25"/>
      <c r="Q175" s="25"/>
      <c r="R175" s="25"/>
      <c r="S175" s="25"/>
      <c r="T175" s="25"/>
      <c r="U175" s="25"/>
      <c r="V175" s="25"/>
      <c r="W175" s="25"/>
    </row>
    <row r="176">
      <c r="B176" s="40"/>
      <c r="C176" s="25"/>
      <c r="D176" s="25"/>
      <c r="E176" s="40"/>
      <c r="F176" s="25"/>
      <c r="G176" s="23"/>
      <c r="H176" s="24"/>
      <c r="I176" s="25"/>
      <c r="J176" s="25"/>
      <c r="K176" s="25"/>
      <c r="L176" s="25"/>
      <c r="M176" s="25"/>
      <c r="N176" s="25"/>
      <c r="O176" s="25"/>
      <c r="P176" s="25"/>
      <c r="Q176" s="25"/>
      <c r="R176" s="25"/>
      <c r="S176" s="25"/>
      <c r="T176" s="25"/>
      <c r="U176" s="25"/>
      <c r="V176" s="25"/>
      <c r="W176" s="25"/>
    </row>
    <row r="177">
      <c r="B177" s="40"/>
      <c r="C177" s="25"/>
      <c r="D177" s="25"/>
      <c r="E177" s="40"/>
      <c r="F177" s="25"/>
      <c r="G177" s="23"/>
      <c r="H177" s="24"/>
      <c r="I177" s="25"/>
      <c r="J177" s="25"/>
      <c r="K177" s="25"/>
      <c r="L177" s="25"/>
      <c r="M177" s="25"/>
      <c r="N177" s="25"/>
      <c r="O177" s="25"/>
      <c r="P177" s="25"/>
      <c r="Q177" s="25"/>
      <c r="R177" s="25"/>
      <c r="S177" s="25"/>
      <c r="T177" s="25"/>
      <c r="U177" s="25"/>
      <c r="V177" s="25"/>
      <c r="W177" s="25"/>
    </row>
    <row r="178">
      <c r="B178" s="40"/>
      <c r="C178" s="25"/>
      <c r="D178" s="25"/>
      <c r="E178" s="40"/>
      <c r="F178" s="25"/>
      <c r="G178" s="23"/>
      <c r="H178" s="24"/>
      <c r="I178" s="25"/>
      <c r="J178" s="25"/>
      <c r="K178" s="25"/>
      <c r="L178" s="25"/>
      <c r="M178" s="25"/>
      <c r="N178" s="25"/>
      <c r="O178" s="25"/>
      <c r="P178" s="25"/>
      <c r="Q178" s="25"/>
      <c r="R178" s="25"/>
      <c r="S178" s="25"/>
      <c r="T178" s="25"/>
      <c r="U178" s="25"/>
      <c r="V178" s="25"/>
      <c r="W178" s="25"/>
    </row>
    <row r="179">
      <c r="B179" s="40"/>
      <c r="C179" s="25"/>
      <c r="D179" s="25"/>
      <c r="E179" s="40"/>
      <c r="F179" s="25"/>
      <c r="G179" s="23"/>
      <c r="H179" s="24"/>
      <c r="I179" s="25"/>
      <c r="J179" s="25"/>
      <c r="K179" s="25"/>
      <c r="L179" s="25"/>
      <c r="M179" s="25"/>
      <c r="N179" s="25"/>
      <c r="O179" s="25"/>
      <c r="P179" s="25"/>
      <c r="Q179" s="25"/>
      <c r="R179" s="25"/>
      <c r="S179" s="25"/>
      <c r="T179" s="25"/>
      <c r="U179" s="25"/>
      <c r="V179" s="25"/>
      <c r="W179" s="25"/>
    </row>
    <row r="180">
      <c r="B180" s="40"/>
      <c r="C180" s="25"/>
      <c r="D180" s="25"/>
      <c r="E180" s="40"/>
      <c r="F180" s="25"/>
      <c r="G180" s="23"/>
      <c r="H180" s="24"/>
      <c r="I180" s="25"/>
      <c r="J180" s="25"/>
      <c r="K180" s="25"/>
      <c r="L180" s="25"/>
      <c r="M180" s="25"/>
      <c r="N180" s="25"/>
      <c r="O180" s="25"/>
      <c r="P180" s="25"/>
      <c r="Q180" s="25"/>
      <c r="R180" s="25"/>
      <c r="S180" s="25"/>
      <c r="T180" s="25"/>
      <c r="U180" s="25"/>
      <c r="V180" s="25"/>
      <c r="W180" s="25"/>
    </row>
    <row r="181">
      <c r="B181" s="40"/>
      <c r="C181" s="25"/>
      <c r="D181" s="25"/>
      <c r="E181" s="40"/>
      <c r="F181" s="25"/>
      <c r="G181" s="23"/>
      <c r="H181" s="24"/>
      <c r="I181" s="25"/>
      <c r="J181" s="25"/>
      <c r="K181" s="25"/>
      <c r="L181" s="25"/>
      <c r="M181" s="25"/>
      <c r="N181" s="25"/>
      <c r="O181" s="25"/>
      <c r="P181" s="25"/>
      <c r="Q181" s="25"/>
      <c r="R181" s="25"/>
      <c r="S181" s="25"/>
      <c r="T181" s="25"/>
      <c r="U181" s="25"/>
      <c r="V181" s="25"/>
      <c r="W181" s="25"/>
    </row>
    <row r="182">
      <c r="B182" s="40"/>
      <c r="C182" s="25"/>
      <c r="D182" s="25"/>
      <c r="E182" s="40"/>
      <c r="F182" s="25"/>
      <c r="G182" s="23"/>
      <c r="H182" s="24"/>
      <c r="I182" s="25"/>
      <c r="J182" s="25"/>
      <c r="K182" s="25"/>
      <c r="L182" s="25"/>
      <c r="M182" s="25"/>
      <c r="N182" s="25"/>
      <c r="O182" s="25"/>
      <c r="P182" s="25"/>
      <c r="Q182" s="25"/>
      <c r="R182" s="25"/>
      <c r="S182" s="25"/>
      <c r="T182" s="25"/>
      <c r="U182" s="25"/>
      <c r="V182" s="25"/>
      <c r="W182" s="25"/>
    </row>
    <row r="183">
      <c r="B183" s="40"/>
      <c r="C183" s="25"/>
      <c r="D183" s="25"/>
      <c r="E183" s="40"/>
      <c r="F183" s="25"/>
      <c r="G183" s="23"/>
      <c r="H183" s="24"/>
      <c r="I183" s="25"/>
      <c r="J183" s="25"/>
      <c r="K183" s="25"/>
      <c r="L183" s="25"/>
      <c r="M183" s="25"/>
      <c r="N183" s="25"/>
      <c r="O183" s="25"/>
      <c r="P183" s="25"/>
      <c r="Q183" s="25"/>
      <c r="R183" s="25"/>
      <c r="S183" s="25"/>
      <c r="T183" s="25"/>
      <c r="U183" s="25"/>
      <c r="V183" s="25"/>
      <c r="W183" s="25"/>
    </row>
    <row r="184">
      <c r="B184" s="40"/>
      <c r="C184" s="25"/>
      <c r="D184" s="25"/>
      <c r="E184" s="40"/>
      <c r="F184" s="25"/>
      <c r="G184" s="23"/>
      <c r="H184" s="24"/>
      <c r="I184" s="25"/>
      <c r="J184" s="25"/>
      <c r="K184" s="25"/>
      <c r="L184" s="25"/>
      <c r="M184" s="25"/>
      <c r="N184" s="25"/>
      <c r="O184" s="25"/>
      <c r="P184" s="25"/>
      <c r="Q184" s="25"/>
      <c r="R184" s="25"/>
      <c r="S184" s="25"/>
      <c r="T184" s="25"/>
      <c r="U184" s="25"/>
      <c r="V184" s="25"/>
      <c r="W184" s="25"/>
    </row>
    <row r="185">
      <c r="B185" s="40"/>
      <c r="C185" s="25"/>
      <c r="D185" s="25"/>
      <c r="E185" s="40"/>
      <c r="F185" s="25"/>
      <c r="G185" s="23"/>
      <c r="H185" s="24"/>
      <c r="I185" s="25"/>
      <c r="J185" s="25"/>
      <c r="K185" s="25"/>
      <c r="L185" s="25"/>
      <c r="M185" s="25"/>
      <c r="N185" s="25"/>
      <c r="O185" s="25"/>
      <c r="P185" s="25"/>
      <c r="Q185" s="25"/>
      <c r="R185" s="25"/>
      <c r="S185" s="25"/>
      <c r="T185" s="25"/>
      <c r="U185" s="25"/>
      <c r="V185" s="25"/>
      <c r="W185" s="25"/>
    </row>
    <row r="186">
      <c r="B186" s="40"/>
      <c r="C186" s="25"/>
      <c r="D186" s="25"/>
      <c r="E186" s="40"/>
      <c r="F186" s="25"/>
      <c r="G186" s="23"/>
      <c r="H186" s="24"/>
      <c r="I186" s="25"/>
      <c r="J186" s="25"/>
      <c r="K186" s="25"/>
      <c r="L186" s="25"/>
      <c r="M186" s="25"/>
      <c r="N186" s="25"/>
      <c r="O186" s="25"/>
      <c r="P186" s="25"/>
      <c r="Q186" s="25"/>
      <c r="R186" s="25"/>
      <c r="S186" s="25"/>
      <c r="T186" s="25"/>
      <c r="U186" s="25"/>
      <c r="V186" s="25"/>
      <c r="W186" s="25"/>
    </row>
    <row r="187">
      <c r="B187" s="40"/>
      <c r="C187" s="25"/>
      <c r="D187" s="25"/>
      <c r="E187" s="40"/>
      <c r="F187" s="25"/>
      <c r="G187" s="23"/>
      <c r="H187" s="24"/>
      <c r="I187" s="25"/>
      <c r="J187" s="25"/>
      <c r="K187" s="25"/>
      <c r="L187" s="25"/>
      <c r="M187" s="25"/>
      <c r="N187" s="25"/>
      <c r="O187" s="25"/>
      <c r="P187" s="25"/>
      <c r="Q187" s="25"/>
      <c r="R187" s="25"/>
      <c r="S187" s="25"/>
      <c r="T187" s="25"/>
      <c r="U187" s="25"/>
      <c r="V187" s="25"/>
      <c r="W187" s="25"/>
    </row>
    <row r="188">
      <c r="B188" s="40"/>
      <c r="C188" s="25"/>
      <c r="D188" s="25"/>
      <c r="E188" s="40"/>
      <c r="F188" s="25"/>
      <c r="G188" s="23"/>
      <c r="H188" s="24"/>
      <c r="I188" s="25"/>
      <c r="J188" s="25"/>
      <c r="K188" s="25"/>
      <c r="L188" s="25"/>
      <c r="M188" s="25"/>
      <c r="N188" s="25"/>
      <c r="O188" s="25"/>
      <c r="P188" s="25"/>
      <c r="Q188" s="25"/>
      <c r="R188" s="25"/>
      <c r="S188" s="25"/>
      <c r="T188" s="25"/>
      <c r="U188" s="25"/>
      <c r="V188" s="25"/>
      <c r="W188" s="25"/>
    </row>
    <row r="189">
      <c r="B189" s="40"/>
      <c r="C189" s="25"/>
      <c r="D189" s="25"/>
      <c r="E189" s="40"/>
      <c r="F189" s="25"/>
      <c r="G189" s="23"/>
      <c r="H189" s="24"/>
      <c r="I189" s="25"/>
      <c r="J189" s="25"/>
      <c r="K189" s="25"/>
      <c r="L189" s="25"/>
      <c r="M189" s="25"/>
      <c r="N189" s="25"/>
      <c r="O189" s="25"/>
      <c r="P189" s="25"/>
      <c r="Q189" s="25"/>
      <c r="R189" s="25"/>
      <c r="S189" s="25"/>
      <c r="T189" s="25"/>
      <c r="U189" s="25"/>
      <c r="V189" s="25"/>
      <c r="W189" s="25"/>
    </row>
    <row r="190">
      <c r="B190" s="40"/>
      <c r="C190" s="25"/>
      <c r="D190" s="25"/>
      <c r="E190" s="40"/>
      <c r="F190" s="25"/>
      <c r="G190" s="23"/>
      <c r="H190" s="24"/>
      <c r="I190" s="25"/>
      <c r="J190" s="25"/>
      <c r="K190" s="25"/>
      <c r="L190" s="25"/>
      <c r="M190" s="25"/>
      <c r="N190" s="25"/>
      <c r="O190" s="25"/>
      <c r="P190" s="25"/>
      <c r="Q190" s="25"/>
      <c r="R190" s="25"/>
      <c r="S190" s="25"/>
      <c r="T190" s="25"/>
      <c r="U190" s="25"/>
      <c r="V190" s="25"/>
      <c r="W190" s="25"/>
    </row>
    <row r="191">
      <c r="B191" s="40"/>
      <c r="C191" s="25"/>
      <c r="D191" s="25"/>
      <c r="E191" s="40"/>
      <c r="F191" s="25"/>
      <c r="G191" s="23"/>
      <c r="H191" s="24"/>
      <c r="I191" s="25"/>
      <c r="J191" s="25"/>
      <c r="K191" s="25"/>
      <c r="L191" s="25"/>
      <c r="M191" s="25"/>
      <c r="N191" s="25"/>
      <c r="O191" s="25"/>
      <c r="P191" s="25"/>
      <c r="Q191" s="25"/>
      <c r="R191" s="25"/>
      <c r="S191" s="25"/>
      <c r="T191" s="25"/>
      <c r="U191" s="25"/>
      <c r="V191" s="25"/>
      <c r="W191" s="25"/>
    </row>
    <row r="192">
      <c r="B192" s="40"/>
      <c r="C192" s="25"/>
      <c r="D192" s="25"/>
      <c r="E192" s="40"/>
      <c r="F192" s="25"/>
      <c r="G192" s="23"/>
      <c r="H192" s="24"/>
      <c r="I192" s="25"/>
      <c r="J192" s="25"/>
      <c r="K192" s="25"/>
      <c r="L192" s="25"/>
      <c r="M192" s="25"/>
      <c r="N192" s="25"/>
      <c r="O192" s="25"/>
      <c r="P192" s="25"/>
      <c r="Q192" s="25"/>
      <c r="R192" s="25"/>
      <c r="S192" s="25"/>
      <c r="T192" s="25"/>
      <c r="U192" s="25"/>
      <c r="V192" s="25"/>
      <c r="W192" s="25"/>
    </row>
    <row r="193">
      <c r="B193" s="40"/>
      <c r="C193" s="25"/>
      <c r="D193" s="25"/>
      <c r="E193" s="40"/>
      <c r="F193" s="25"/>
      <c r="G193" s="23"/>
      <c r="H193" s="24"/>
      <c r="I193" s="25"/>
      <c r="J193" s="25"/>
      <c r="K193" s="25"/>
      <c r="L193" s="25"/>
      <c r="M193" s="25"/>
      <c r="N193" s="25"/>
      <c r="O193" s="25"/>
      <c r="P193" s="25"/>
      <c r="Q193" s="25"/>
      <c r="R193" s="25"/>
      <c r="S193" s="25"/>
      <c r="T193" s="25"/>
      <c r="U193" s="25"/>
      <c r="V193" s="25"/>
      <c r="W193" s="25"/>
    </row>
    <row r="194">
      <c r="B194" s="40"/>
      <c r="C194" s="25"/>
      <c r="D194" s="25"/>
      <c r="E194" s="40"/>
      <c r="F194" s="25"/>
      <c r="G194" s="23"/>
      <c r="H194" s="24"/>
      <c r="I194" s="25"/>
      <c r="J194" s="25"/>
      <c r="K194" s="25"/>
      <c r="L194" s="25"/>
      <c r="M194" s="25"/>
      <c r="N194" s="25"/>
      <c r="O194" s="25"/>
      <c r="P194" s="25"/>
      <c r="Q194" s="25"/>
      <c r="R194" s="25"/>
      <c r="S194" s="25"/>
      <c r="T194" s="25"/>
      <c r="U194" s="25"/>
      <c r="V194" s="25"/>
      <c r="W194" s="25"/>
    </row>
    <row r="195">
      <c r="B195" s="40"/>
      <c r="C195" s="25"/>
      <c r="D195" s="25"/>
      <c r="E195" s="40"/>
      <c r="F195" s="25"/>
      <c r="G195" s="23"/>
      <c r="H195" s="24"/>
      <c r="I195" s="25"/>
      <c r="J195" s="25"/>
      <c r="K195" s="25"/>
      <c r="L195" s="25"/>
      <c r="M195" s="25"/>
      <c r="N195" s="25"/>
      <c r="O195" s="25"/>
      <c r="P195" s="25"/>
      <c r="Q195" s="25"/>
      <c r="R195" s="25"/>
      <c r="S195" s="25"/>
      <c r="T195" s="25"/>
      <c r="U195" s="25"/>
      <c r="V195" s="25"/>
      <c r="W195" s="25"/>
    </row>
    <row r="196">
      <c r="B196" s="40"/>
      <c r="C196" s="25"/>
      <c r="D196" s="25"/>
      <c r="E196" s="40"/>
      <c r="F196" s="25"/>
      <c r="G196" s="23"/>
      <c r="H196" s="24"/>
      <c r="I196" s="25"/>
      <c r="J196" s="25"/>
      <c r="K196" s="25"/>
      <c r="L196" s="25"/>
      <c r="M196" s="25"/>
      <c r="N196" s="25"/>
      <c r="O196" s="25"/>
      <c r="P196" s="25"/>
      <c r="Q196" s="25"/>
      <c r="R196" s="25"/>
      <c r="S196" s="25"/>
      <c r="T196" s="25"/>
      <c r="U196" s="25"/>
      <c r="V196" s="25"/>
      <c r="W196" s="25"/>
    </row>
    <row r="197">
      <c r="B197" s="40"/>
      <c r="C197" s="25"/>
      <c r="D197" s="25"/>
      <c r="E197" s="40"/>
      <c r="F197" s="25"/>
      <c r="G197" s="23"/>
      <c r="H197" s="24"/>
      <c r="I197" s="25"/>
      <c r="J197" s="25"/>
      <c r="K197" s="25"/>
      <c r="L197" s="25"/>
      <c r="M197" s="25"/>
      <c r="N197" s="25"/>
      <c r="O197" s="25"/>
      <c r="P197" s="25"/>
      <c r="Q197" s="25"/>
      <c r="R197" s="25"/>
      <c r="S197" s="25"/>
      <c r="T197" s="25"/>
      <c r="U197" s="25"/>
      <c r="V197" s="25"/>
      <c r="W197" s="25"/>
    </row>
    <row r="198">
      <c r="B198" s="40"/>
      <c r="C198" s="25"/>
      <c r="D198" s="25"/>
      <c r="E198" s="40"/>
      <c r="F198" s="25"/>
      <c r="G198" s="23"/>
      <c r="H198" s="24"/>
      <c r="I198" s="25"/>
      <c r="J198" s="25"/>
      <c r="K198" s="25"/>
      <c r="L198" s="25"/>
      <c r="M198" s="25"/>
      <c r="N198" s="25"/>
      <c r="O198" s="25"/>
      <c r="P198" s="25"/>
      <c r="Q198" s="25"/>
      <c r="R198" s="25"/>
      <c r="S198" s="25"/>
      <c r="T198" s="25"/>
      <c r="U198" s="25"/>
      <c r="V198" s="25"/>
      <c r="W198" s="25"/>
    </row>
    <row r="199">
      <c r="B199" s="40"/>
      <c r="C199" s="25"/>
      <c r="D199" s="25"/>
      <c r="E199" s="40"/>
      <c r="F199" s="25"/>
      <c r="G199" s="23"/>
      <c r="H199" s="24"/>
      <c r="I199" s="25"/>
      <c r="J199" s="25"/>
      <c r="K199" s="25"/>
      <c r="L199" s="25"/>
      <c r="M199" s="25"/>
      <c r="N199" s="25"/>
      <c r="O199" s="25"/>
      <c r="P199" s="25"/>
      <c r="Q199" s="25"/>
      <c r="R199" s="25"/>
      <c r="S199" s="25"/>
      <c r="T199" s="25"/>
      <c r="U199" s="25"/>
      <c r="V199" s="25"/>
      <c r="W199" s="25"/>
    </row>
    <row r="200">
      <c r="B200" s="40"/>
      <c r="C200" s="25"/>
      <c r="D200" s="25"/>
      <c r="E200" s="40"/>
      <c r="F200" s="25"/>
      <c r="G200" s="23"/>
      <c r="H200" s="24"/>
      <c r="I200" s="25"/>
      <c r="J200" s="25"/>
      <c r="K200" s="25"/>
      <c r="L200" s="25"/>
      <c r="M200" s="25"/>
      <c r="N200" s="25"/>
      <c r="O200" s="25"/>
      <c r="P200" s="25"/>
      <c r="Q200" s="25"/>
      <c r="R200" s="25"/>
      <c r="S200" s="25"/>
      <c r="T200" s="25"/>
      <c r="U200" s="25"/>
      <c r="V200" s="25"/>
      <c r="W200" s="25"/>
    </row>
    <row r="201">
      <c r="B201" s="40"/>
      <c r="C201" s="25"/>
      <c r="D201" s="25"/>
      <c r="E201" s="40"/>
      <c r="F201" s="25"/>
      <c r="G201" s="23"/>
      <c r="H201" s="24"/>
      <c r="I201" s="25"/>
      <c r="J201" s="25"/>
      <c r="K201" s="25"/>
      <c r="L201" s="25"/>
      <c r="M201" s="25"/>
      <c r="N201" s="25"/>
      <c r="O201" s="25"/>
      <c r="P201" s="25"/>
      <c r="Q201" s="25"/>
      <c r="R201" s="25"/>
      <c r="S201" s="25"/>
      <c r="T201" s="25"/>
      <c r="U201" s="25"/>
      <c r="V201" s="25"/>
      <c r="W201" s="25"/>
    </row>
    <row r="202">
      <c r="B202" s="40"/>
      <c r="C202" s="25"/>
      <c r="D202" s="25"/>
      <c r="E202" s="40"/>
      <c r="F202" s="25"/>
      <c r="G202" s="23"/>
      <c r="H202" s="24"/>
      <c r="I202" s="25"/>
      <c r="J202" s="25"/>
      <c r="K202" s="25"/>
      <c r="L202" s="25"/>
      <c r="M202" s="25"/>
      <c r="N202" s="25"/>
      <c r="O202" s="25"/>
      <c r="P202" s="25"/>
      <c r="Q202" s="25"/>
      <c r="R202" s="25"/>
      <c r="S202" s="25"/>
      <c r="T202" s="25"/>
      <c r="U202" s="25"/>
      <c r="V202" s="25"/>
      <c r="W202" s="25"/>
    </row>
    <row r="203">
      <c r="B203" s="40"/>
      <c r="C203" s="25"/>
      <c r="D203" s="25"/>
      <c r="E203" s="40"/>
      <c r="F203" s="25"/>
      <c r="G203" s="23"/>
      <c r="H203" s="24"/>
      <c r="I203" s="25"/>
      <c r="J203" s="25"/>
      <c r="K203" s="25"/>
      <c r="L203" s="25"/>
      <c r="M203" s="25"/>
      <c r="N203" s="25"/>
      <c r="O203" s="25"/>
      <c r="P203" s="25"/>
      <c r="Q203" s="25"/>
      <c r="R203" s="25"/>
      <c r="S203" s="25"/>
      <c r="T203" s="25"/>
      <c r="U203" s="25"/>
      <c r="V203" s="25"/>
      <c r="W203" s="25"/>
    </row>
    <row r="204">
      <c r="B204" s="40"/>
      <c r="C204" s="25"/>
      <c r="D204" s="25"/>
      <c r="E204" s="40"/>
      <c r="F204" s="25"/>
      <c r="G204" s="23"/>
      <c r="H204" s="24"/>
      <c r="I204" s="25"/>
      <c r="J204" s="25"/>
      <c r="K204" s="25"/>
      <c r="L204" s="25"/>
      <c r="M204" s="25"/>
      <c r="N204" s="25"/>
      <c r="O204" s="25"/>
      <c r="P204" s="25"/>
      <c r="Q204" s="25"/>
      <c r="R204" s="25"/>
      <c r="S204" s="25"/>
      <c r="T204" s="25"/>
      <c r="U204" s="25"/>
      <c r="V204" s="25"/>
      <c r="W204" s="25"/>
    </row>
    <row r="205">
      <c r="B205" s="40"/>
      <c r="C205" s="25"/>
      <c r="D205" s="25"/>
      <c r="E205" s="40"/>
      <c r="F205" s="25"/>
      <c r="G205" s="23"/>
      <c r="H205" s="24"/>
      <c r="I205" s="25"/>
      <c r="J205" s="25"/>
      <c r="K205" s="25"/>
      <c r="L205" s="25"/>
      <c r="M205" s="25"/>
      <c r="N205" s="25"/>
      <c r="O205" s="25"/>
      <c r="P205" s="25"/>
      <c r="Q205" s="25"/>
      <c r="R205" s="25"/>
      <c r="S205" s="25"/>
      <c r="T205" s="25"/>
      <c r="U205" s="25"/>
      <c r="V205" s="25"/>
      <c r="W205" s="25"/>
    </row>
    <row r="206">
      <c r="B206" s="40"/>
      <c r="C206" s="25"/>
      <c r="D206" s="25"/>
      <c r="E206" s="40"/>
      <c r="F206" s="25"/>
      <c r="G206" s="23"/>
      <c r="H206" s="24"/>
      <c r="I206" s="25"/>
      <c r="J206" s="25"/>
      <c r="K206" s="25"/>
      <c r="L206" s="25"/>
      <c r="M206" s="25"/>
      <c r="N206" s="25"/>
      <c r="O206" s="25"/>
      <c r="P206" s="25"/>
      <c r="Q206" s="25"/>
      <c r="R206" s="25"/>
      <c r="S206" s="25"/>
      <c r="T206" s="25"/>
      <c r="U206" s="25"/>
      <c r="V206" s="25"/>
      <c r="W206" s="25"/>
    </row>
    <row r="207">
      <c r="B207" s="40"/>
      <c r="C207" s="25"/>
      <c r="D207" s="25"/>
      <c r="E207" s="40"/>
      <c r="F207" s="25"/>
      <c r="G207" s="23"/>
      <c r="H207" s="24"/>
      <c r="I207" s="25"/>
      <c r="J207" s="25"/>
      <c r="K207" s="25"/>
      <c r="L207" s="25"/>
      <c r="M207" s="25"/>
      <c r="N207" s="25"/>
      <c r="O207" s="25"/>
      <c r="P207" s="25"/>
      <c r="Q207" s="25"/>
      <c r="R207" s="25"/>
      <c r="S207" s="25"/>
      <c r="T207" s="25"/>
      <c r="U207" s="25"/>
      <c r="V207" s="25"/>
      <c r="W207" s="25"/>
    </row>
    <row r="208">
      <c r="B208" s="40"/>
      <c r="C208" s="25"/>
      <c r="D208" s="25"/>
      <c r="E208" s="40"/>
      <c r="F208" s="25"/>
      <c r="G208" s="23"/>
      <c r="H208" s="24"/>
      <c r="I208" s="25"/>
      <c r="J208" s="25"/>
      <c r="K208" s="25"/>
      <c r="L208" s="25"/>
      <c r="M208" s="25"/>
      <c r="N208" s="25"/>
      <c r="O208" s="25"/>
      <c r="P208" s="25"/>
      <c r="Q208" s="25"/>
      <c r="R208" s="25"/>
      <c r="S208" s="25"/>
      <c r="T208" s="25"/>
      <c r="U208" s="25"/>
      <c r="V208" s="25"/>
      <c r="W208" s="25"/>
    </row>
    <row r="209">
      <c r="B209" s="40"/>
      <c r="C209" s="25"/>
      <c r="D209" s="25"/>
      <c r="E209" s="40"/>
      <c r="F209" s="25"/>
      <c r="G209" s="23"/>
      <c r="H209" s="24"/>
      <c r="I209" s="25"/>
      <c r="J209" s="25"/>
      <c r="K209" s="25"/>
      <c r="L209" s="25"/>
      <c r="M209" s="25"/>
      <c r="N209" s="25"/>
      <c r="O209" s="25"/>
      <c r="P209" s="25"/>
      <c r="Q209" s="25"/>
      <c r="R209" s="25"/>
      <c r="S209" s="25"/>
      <c r="T209" s="25"/>
      <c r="U209" s="25"/>
      <c r="V209" s="25"/>
      <c r="W209" s="25"/>
    </row>
    <row r="210">
      <c r="B210" s="40"/>
      <c r="C210" s="25"/>
      <c r="D210" s="25"/>
      <c r="E210" s="40"/>
      <c r="F210" s="25"/>
      <c r="G210" s="23"/>
      <c r="H210" s="24"/>
      <c r="I210" s="25"/>
      <c r="J210" s="25"/>
      <c r="K210" s="25"/>
      <c r="L210" s="25"/>
      <c r="M210" s="25"/>
      <c r="N210" s="25"/>
      <c r="O210" s="25"/>
      <c r="P210" s="25"/>
      <c r="Q210" s="25"/>
      <c r="R210" s="25"/>
      <c r="S210" s="25"/>
      <c r="T210" s="25"/>
      <c r="U210" s="25"/>
      <c r="V210" s="25"/>
      <c r="W210" s="25"/>
    </row>
    <row r="211">
      <c r="B211" s="40"/>
      <c r="C211" s="25"/>
      <c r="D211" s="25"/>
      <c r="E211" s="40"/>
      <c r="F211" s="25"/>
      <c r="G211" s="23"/>
      <c r="H211" s="24"/>
      <c r="I211" s="25"/>
      <c r="J211" s="25"/>
      <c r="K211" s="25"/>
      <c r="L211" s="25"/>
      <c r="M211" s="25"/>
      <c r="N211" s="25"/>
      <c r="O211" s="25"/>
      <c r="P211" s="25"/>
      <c r="Q211" s="25"/>
      <c r="R211" s="25"/>
      <c r="S211" s="25"/>
      <c r="T211" s="25"/>
      <c r="U211" s="25"/>
      <c r="V211" s="25"/>
      <c r="W211" s="25"/>
    </row>
    <row r="212">
      <c r="B212" s="40"/>
      <c r="C212" s="25"/>
      <c r="D212" s="25"/>
      <c r="E212" s="40"/>
      <c r="F212" s="25"/>
      <c r="G212" s="23"/>
      <c r="H212" s="24"/>
      <c r="I212" s="25"/>
      <c r="J212" s="25"/>
      <c r="K212" s="25"/>
      <c r="L212" s="25"/>
      <c r="M212" s="25"/>
      <c r="N212" s="25"/>
      <c r="O212" s="25"/>
      <c r="P212" s="25"/>
      <c r="Q212" s="25"/>
      <c r="R212" s="25"/>
      <c r="S212" s="25"/>
      <c r="T212" s="25"/>
      <c r="U212" s="25"/>
      <c r="V212" s="25"/>
      <c r="W212" s="25"/>
    </row>
    <row r="213">
      <c r="B213" s="40"/>
      <c r="C213" s="25"/>
      <c r="D213" s="25"/>
      <c r="E213" s="40"/>
      <c r="F213" s="25"/>
      <c r="G213" s="23"/>
      <c r="H213" s="24"/>
      <c r="I213" s="25"/>
      <c r="J213" s="25"/>
      <c r="K213" s="25"/>
      <c r="L213" s="25"/>
      <c r="M213" s="25"/>
      <c r="N213" s="25"/>
      <c r="O213" s="25"/>
      <c r="P213" s="25"/>
      <c r="Q213" s="25"/>
      <c r="R213" s="25"/>
      <c r="S213" s="25"/>
      <c r="T213" s="25"/>
      <c r="U213" s="25"/>
      <c r="V213" s="25"/>
      <c r="W213" s="25"/>
    </row>
    <row r="214">
      <c r="B214" s="40"/>
      <c r="C214" s="25"/>
      <c r="D214" s="25"/>
      <c r="E214" s="40"/>
      <c r="F214" s="25"/>
      <c r="G214" s="23"/>
      <c r="H214" s="24"/>
      <c r="I214" s="25"/>
      <c r="J214" s="25"/>
      <c r="K214" s="25"/>
      <c r="L214" s="25"/>
      <c r="M214" s="25"/>
      <c r="N214" s="25"/>
      <c r="O214" s="25"/>
      <c r="P214" s="25"/>
      <c r="Q214" s="25"/>
      <c r="R214" s="25"/>
      <c r="S214" s="25"/>
      <c r="T214" s="25"/>
      <c r="U214" s="25"/>
      <c r="V214" s="25"/>
      <c r="W214" s="25"/>
    </row>
    <row r="215">
      <c r="B215" s="40"/>
      <c r="C215" s="25"/>
      <c r="D215" s="25"/>
      <c r="E215" s="40"/>
      <c r="F215" s="25"/>
      <c r="G215" s="23"/>
      <c r="H215" s="24"/>
      <c r="I215" s="25"/>
      <c r="J215" s="25"/>
      <c r="K215" s="25"/>
      <c r="L215" s="25"/>
      <c r="M215" s="25"/>
      <c r="N215" s="25"/>
      <c r="O215" s="25"/>
      <c r="P215" s="25"/>
      <c r="Q215" s="25"/>
      <c r="R215" s="25"/>
      <c r="S215" s="25"/>
      <c r="T215" s="25"/>
      <c r="U215" s="25"/>
      <c r="V215" s="25"/>
      <c r="W215" s="25"/>
    </row>
    <row r="216">
      <c r="B216" s="40"/>
      <c r="C216" s="25"/>
      <c r="D216" s="25"/>
      <c r="E216" s="40"/>
      <c r="F216" s="25"/>
      <c r="G216" s="23"/>
      <c r="H216" s="24"/>
      <c r="I216" s="25"/>
      <c r="J216" s="25"/>
      <c r="K216" s="25"/>
      <c r="L216" s="25"/>
      <c r="M216" s="25"/>
      <c r="N216" s="25"/>
      <c r="O216" s="25"/>
      <c r="P216" s="25"/>
      <c r="Q216" s="25"/>
      <c r="R216" s="25"/>
      <c r="S216" s="25"/>
      <c r="T216" s="25"/>
      <c r="U216" s="25"/>
      <c r="V216" s="25"/>
      <c r="W216" s="25"/>
    </row>
    <row r="217">
      <c r="B217" s="40"/>
      <c r="C217" s="25"/>
      <c r="D217" s="25"/>
      <c r="E217" s="40"/>
      <c r="F217" s="25"/>
      <c r="G217" s="23"/>
      <c r="H217" s="24"/>
      <c r="I217" s="25"/>
      <c r="J217" s="25"/>
      <c r="K217" s="25"/>
      <c r="L217" s="25"/>
      <c r="M217" s="25"/>
      <c r="N217" s="25"/>
      <c r="O217" s="25"/>
      <c r="P217" s="25"/>
      <c r="Q217" s="25"/>
      <c r="R217" s="25"/>
      <c r="S217" s="25"/>
      <c r="T217" s="25"/>
      <c r="U217" s="25"/>
      <c r="V217" s="25"/>
      <c r="W217" s="25"/>
    </row>
    <row r="218">
      <c r="B218" s="40"/>
      <c r="C218" s="25"/>
      <c r="D218" s="25"/>
      <c r="E218" s="40"/>
      <c r="F218" s="25"/>
      <c r="G218" s="23"/>
      <c r="H218" s="24"/>
      <c r="I218" s="25"/>
      <c r="J218" s="25"/>
      <c r="K218" s="25"/>
      <c r="L218" s="25"/>
      <c r="M218" s="25"/>
      <c r="N218" s="25"/>
      <c r="O218" s="25"/>
      <c r="P218" s="25"/>
      <c r="Q218" s="25"/>
      <c r="R218" s="25"/>
      <c r="S218" s="25"/>
      <c r="T218" s="25"/>
      <c r="U218" s="25"/>
      <c r="V218" s="25"/>
      <c r="W218" s="25"/>
    </row>
    <row r="219">
      <c r="B219" s="40"/>
      <c r="C219" s="25"/>
      <c r="D219" s="25"/>
      <c r="E219" s="40"/>
      <c r="F219" s="25"/>
      <c r="G219" s="23"/>
      <c r="H219" s="24"/>
      <c r="I219" s="25"/>
      <c r="J219" s="25"/>
      <c r="K219" s="25"/>
      <c r="L219" s="25"/>
      <c r="M219" s="25"/>
      <c r="N219" s="25"/>
      <c r="O219" s="25"/>
      <c r="P219" s="25"/>
      <c r="Q219" s="25"/>
      <c r="R219" s="25"/>
      <c r="S219" s="25"/>
      <c r="T219" s="25"/>
      <c r="U219" s="25"/>
      <c r="V219" s="25"/>
      <c r="W219" s="25"/>
    </row>
    <row r="220">
      <c r="B220" s="40"/>
      <c r="C220" s="25"/>
      <c r="D220" s="25"/>
      <c r="E220" s="40"/>
      <c r="F220" s="25"/>
      <c r="G220" s="23"/>
      <c r="H220" s="24"/>
      <c r="I220" s="25"/>
      <c r="J220" s="25"/>
      <c r="K220" s="25"/>
      <c r="L220" s="25"/>
      <c r="M220" s="25"/>
      <c r="N220" s="25"/>
      <c r="O220" s="25"/>
      <c r="P220" s="25"/>
      <c r="Q220" s="25"/>
      <c r="R220" s="25"/>
      <c r="S220" s="25"/>
      <c r="T220" s="25"/>
      <c r="U220" s="25"/>
      <c r="V220" s="25"/>
      <c r="W220" s="25"/>
    </row>
    <row r="221">
      <c r="B221" s="40"/>
      <c r="C221" s="25"/>
      <c r="D221" s="25"/>
      <c r="E221" s="40"/>
      <c r="F221" s="25"/>
      <c r="G221" s="23"/>
      <c r="H221" s="24"/>
      <c r="I221" s="25"/>
      <c r="J221" s="25"/>
      <c r="K221" s="25"/>
      <c r="L221" s="25"/>
      <c r="M221" s="25"/>
      <c r="N221" s="25"/>
      <c r="O221" s="25"/>
      <c r="P221" s="25"/>
      <c r="Q221" s="25"/>
      <c r="R221" s="25"/>
      <c r="S221" s="25"/>
      <c r="T221" s="25"/>
      <c r="U221" s="25"/>
      <c r="V221" s="25"/>
      <c r="W221" s="25"/>
    </row>
    <row r="222">
      <c r="B222" s="40"/>
      <c r="C222" s="25"/>
      <c r="D222" s="25"/>
      <c r="E222" s="40"/>
      <c r="F222" s="25"/>
      <c r="G222" s="23"/>
      <c r="H222" s="24"/>
      <c r="I222" s="25"/>
      <c r="J222" s="25"/>
      <c r="K222" s="25"/>
      <c r="L222" s="25"/>
      <c r="M222" s="25"/>
      <c r="N222" s="25"/>
      <c r="O222" s="25"/>
      <c r="P222" s="25"/>
      <c r="Q222" s="25"/>
      <c r="R222" s="25"/>
      <c r="S222" s="25"/>
      <c r="T222" s="25"/>
      <c r="U222" s="25"/>
      <c r="V222" s="25"/>
      <c r="W222" s="25"/>
    </row>
    <row r="223">
      <c r="B223" s="40"/>
      <c r="C223" s="25"/>
      <c r="D223" s="25"/>
      <c r="E223" s="40"/>
      <c r="F223" s="25"/>
      <c r="G223" s="23"/>
      <c r="H223" s="24"/>
      <c r="I223" s="25"/>
      <c r="J223" s="25"/>
      <c r="K223" s="25"/>
      <c r="L223" s="25"/>
      <c r="M223" s="25"/>
      <c r="N223" s="25"/>
      <c r="O223" s="25"/>
      <c r="P223" s="25"/>
      <c r="Q223" s="25"/>
      <c r="R223" s="25"/>
      <c r="S223" s="25"/>
      <c r="T223" s="25"/>
      <c r="U223" s="25"/>
      <c r="V223" s="25"/>
      <c r="W223" s="25"/>
    </row>
    <row r="224">
      <c r="B224" s="40"/>
      <c r="C224" s="25"/>
      <c r="D224" s="25"/>
      <c r="E224" s="40"/>
      <c r="F224" s="25"/>
      <c r="G224" s="23"/>
      <c r="H224" s="24"/>
      <c r="I224" s="25"/>
      <c r="J224" s="25"/>
      <c r="K224" s="25"/>
      <c r="L224" s="25"/>
      <c r="M224" s="25"/>
      <c r="N224" s="25"/>
      <c r="O224" s="25"/>
      <c r="P224" s="25"/>
      <c r="Q224" s="25"/>
      <c r="R224" s="25"/>
      <c r="S224" s="25"/>
      <c r="T224" s="25"/>
      <c r="U224" s="25"/>
      <c r="V224" s="25"/>
      <c r="W224" s="25"/>
    </row>
    <row r="225">
      <c r="B225" s="40"/>
      <c r="C225" s="25"/>
      <c r="D225" s="25"/>
      <c r="E225" s="40"/>
      <c r="F225" s="25"/>
      <c r="G225" s="23"/>
      <c r="H225" s="24"/>
      <c r="I225" s="25"/>
      <c r="J225" s="25"/>
      <c r="K225" s="25"/>
      <c r="L225" s="25"/>
      <c r="M225" s="25"/>
      <c r="N225" s="25"/>
      <c r="O225" s="25"/>
      <c r="P225" s="25"/>
      <c r="Q225" s="25"/>
      <c r="R225" s="25"/>
      <c r="S225" s="25"/>
      <c r="T225" s="25"/>
      <c r="U225" s="25"/>
      <c r="V225" s="25"/>
      <c r="W225" s="25"/>
    </row>
    <row r="226">
      <c r="B226" s="40"/>
      <c r="C226" s="25"/>
      <c r="D226" s="25"/>
      <c r="E226" s="40"/>
      <c r="F226" s="25"/>
      <c r="G226" s="23"/>
      <c r="H226" s="24"/>
      <c r="I226" s="25"/>
      <c r="J226" s="25"/>
      <c r="K226" s="25"/>
      <c r="L226" s="25"/>
      <c r="M226" s="25"/>
      <c r="N226" s="25"/>
      <c r="O226" s="25"/>
      <c r="P226" s="25"/>
      <c r="Q226" s="25"/>
      <c r="R226" s="25"/>
      <c r="S226" s="25"/>
      <c r="T226" s="25"/>
      <c r="U226" s="25"/>
      <c r="V226" s="25"/>
      <c r="W226" s="25"/>
    </row>
    <row r="227">
      <c r="B227" s="40"/>
      <c r="C227" s="25"/>
      <c r="D227" s="25"/>
      <c r="E227" s="40"/>
      <c r="F227" s="25"/>
      <c r="G227" s="23"/>
      <c r="H227" s="24"/>
      <c r="I227" s="25"/>
      <c r="J227" s="25"/>
      <c r="K227" s="25"/>
      <c r="L227" s="25"/>
      <c r="M227" s="25"/>
      <c r="N227" s="25"/>
      <c r="O227" s="25"/>
      <c r="P227" s="25"/>
      <c r="Q227" s="25"/>
      <c r="R227" s="25"/>
      <c r="S227" s="25"/>
      <c r="T227" s="25"/>
      <c r="U227" s="25"/>
      <c r="V227" s="25"/>
      <c r="W227" s="25"/>
    </row>
    <row r="228">
      <c r="B228" s="40"/>
      <c r="C228" s="25"/>
      <c r="D228" s="25"/>
      <c r="E228" s="40"/>
      <c r="F228" s="25"/>
      <c r="G228" s="23"/>
      <c r="H228" s="24"/>
      <c r="I228" s="25"/>
      <c r="J228" s="25"/>
      <c r="K228" s="25"/>
      <c r="L228" s="25"/>
      <c r="M228" s="25"/>
      <c r="N228" s="25"/>
      <c r="O228" s="25"/>
      <c r="P228" s="25"/>
      <c r="Q228" s="25"/>
      <c r="R228" s="25"/>
      <c r="S228" s="25"/>
      <c r="T228" s="25"/>
      <c r="U228" s="25"/>
      <c r="V228" s="25"/>
      <c r="W228" s="25"/>
    </row>
    <row r="229">
      <c r="B229" s="40"/>
      <c r="C229" s="25"/>
      <c r="D229" s="25"/>
      <c r="E229" s="40"/>
      <c r="F229" s="25"/>
      <c r="G229" s="23"/>
      <c r="H229" s="24"/>
      <c r="I229" s="25"/>
      <c r="J229" s="25"/>
      <c r="K229" s="25"/>
      <c r="L229" s="25"/>
      <c r="M229" s="25"/>
      <c r="N229" s="25"/>
      <c r="O229" s="25"/>
      <c r="P229" s="25"/>
      <c r="Q229" s="25"/>
      <c r="R229" s="25"/>
      <c r="S229" s="25"/>
      <c r="T229" s="25"/>
      <c r="U229" s="25"/>
      <c r="V229" s="25"/>
      <c r="W229" s="25"/>
    </row>
    <row r="230">
      <c r="B230" s="40"/>
      <c r="C230" s="25"/>
      <c r="D230" s="25"/>
      <c r="E230" s="40"/>
      <c r="F230" s="25"/>
      <c r="G230" s="23"/>
      <c r="H230" s="24"/>
      <c r="I230" s="25"/>
      <c r="J230" s="25"/>
      <c r="K230" s="25"/>
      <c r="L230" s="25"/>
      <c r="M230" s="25"/>
      <c r="N230" s="25"/>
      <c r="O230" s="25"/>
      <c r="P230" s="25"/>
      <c r="Q230" s="25"/>
      <c r="R230" s="25"/>
      <c r="S230" s="25"/>
      <c r="T230" s="25"/>
      <c r="U230" s="25"/>
      <c r="V230" s="25"/>
      <c r="W230" s="25"/>
    </row>
    <row r="231">
      <c r="B231" s="40"/>
      <c r="C231" s="25"/>
      <c r="D231" s="25"/>
      <c r="E231" s="40"/>
      <c r="F231" s="25"/>
      <c r="G231" s="23"/>
      <c r="H231" s="24"/>
      <c r="I231" s="25"/>
      <c r="J231" s="25"/>
      <c r="K231" s="25"/>
      <c r="L231" s="25"/>
      <c r="M231" s="25"/>
      <c r="N231" s="25"/>
      <c r="O231" s="25"/>
      <c r="P231" s="25"/>
      <c r="Q231" s="25"/>
      <c r="R231" s="25"/>
      <c r="S231" s="25"/>
      <c r="T231" s="25"/>
      <c r="U231" s="25"/>
      <c r="V231" s="25"/>
      <c r="W231" s="25"/>
    </row>
    <row r="232">
      <c r="B232" s="40"/>
      <c r="C232" s="25"/>
      <c r="D232" s="25"/>
      <c r="E232" s="40"/>
      <c r="F232" s="25"/>
      <c r="G232" s="23"/>
      <c r="H232" s="24"/>
      <c r="I232" s="25"/>
      <c r="J232" s="25"/>
      <c r="K232" s="25"/>
      <c r="L232" s="25"/>
      <c r="M232" s="25"/>
      <c r="N232" s="25"/>
      <c r="O232" s="25"/>
      <c r="P232" s="25"/>
      <c r="Q232" s="25"/>
      <c r="R232" s="25"/>
      <c r="S232" s="25"/>
      <c r="T232" s="25"/>
      <c r="U232" s="25"/>
      <c r="V232" s="25"/>
      <c r="W232" s="25"/>
    </row>
    <row r="233">
      <c r="B233" s="40"/>
      <c r="C233" s="25"/>
      <c r="D233" s="25"/>
      <c r="E233" s="40"/>
      <c r="F233" s="25"/>
      <c r="G233" s="23"/>
      <c r="H233" s="24"/>
      <c r="I233" s="25"/>
      <c r="J233" s="25"/>
      <c r="K233" s="25"/>
      <c r="L233" s="25"/>
      <c r="M233" s="25"/>
      <c r="N233" s="25"/>
      <c r="O233" s="25"/>
      <c r="P233" s="25"/>
      <c r="Q233" s="25"/>
      <c r="R233" s="25"/>
      <c r="S233" s="25"/>
      <c r="T233" s="25"/>
      <c r="U233" s="25"/>
      <c r="V233" s="25"/>
      <c r="W233" s="25"/>
    </row>
    <row r="234">
      <c r="B234" s="40"/>
      <c r="C234" s="25"/>
      <c r="D234" s="25"/>
      <c r="E234" s="40"/>
      <c r="F234" s="25"/>
      <c r="G234" s="23"/>
      <c r="H234" s="24"/>
      <c r="I234" s="25"/>
      <c r="J234" s="25"/>
      <c r="K234" s="25"/>
      <c r="L234" s="25"/>
      <c r="M234" s="25"/>
      <c r="N234" s="25"/>
      <c r="O234" s="25"/>
      <c r="P234" s="25"/>
      <c r="Q234" s="25"/>
      <c r="R234" s="25"/>
      <c r="S234" s="25"/>
      <c r="T234" s="25"/>
      <c r="U234" s="25"/>
      <c r="V234" s="25"/>
      <c r="W234" s="25"/>
    </row>
    <row r="235">
      <c r="B235" s="40"/>
      <c r="C235" s="25"/>
      <c r="D235" s="25"/>
      <c r="E235" s="40"/>
      <c r="F235" s="25"/>
      <c r="G235" s="23"/>
      <c r="H235" s="24"/>
      <c r="I235" s="25"/>
      <c r="J235" s="25"/>
      <c r="K235" s="25"/>
      <c r="L235" s="25"/>
      <c r="M235" s="25"/>
      <c r="N235" s="25"/>
      <c r="O235" s="25"/>
      <c r="P235" s="25"/>
      <c r="Q235" s="25"/>
      <c r="R235" s="25"/>
      <c r="S235" s="25"/>
      <c r="T235" s="25"/>
      <c r="U235" s="25"/>
      <c r="V235" s="25"/>
      <c r="W235" s="25"/>
    </row>
    <row r="236">
      <c r="B236" s="40"/>
      <c r="C236" s="25"/>
      <c r="D236" s="25"/>
      <c r="E236" s="40"/>
      <c r="F236" s="25"/>
      <c r="G236" s="23"/>
      <c r="H236" s="24"/>
      <c r="I236" s="25"/>
      <c r="J236" s="25"/>
      <c r="K236" s="25"/>
      <c r="L236" s="25"/>
      <c r="M236" s="25"/>
      <c r="N236" s="25"/>
      <c r="O236" s="25"/>
      <c r="P236" s="25"/>
      <c r="Q236" s="25"/>
      <c r="R236" s="25"/>
      <c r="S236" s="25"/>
      <c r="T236" s="25"/>
      <c r="U236" s="25"/>
      <c r="V236" s="25"/>
      <c r="W236" s="25"/>
    </row>
    <row r="237">
      <c r="B237" s="40"/>
      <c r="C237" s="25"/>
      <c r="D237" s="25"/>
      <c r="E237" s="40"/>
      <c r="F237" s="25"/>
      <c r="G237" s="23"/>
      <c r="H237" s="24"/>
      <c r="I237" s="25"/>
      <c r="J237" s="25"/>
      <c r="K237" s="25"/>
      <c r="L237" s="25"/>
      <c r="M237" s="25"/>
      <c r="N237" s="25"/>
      <c r="O237" s="25"/>
      <c r="P237" s="25"/>
      <c r="Q237" s="25"/>
      <c r="R237" s="25"/>
      <c r="S237" s="25"/>
      <c r="T237" s="25"/>
      <c r="U237" s="25"/>
      <c r="V237" s="25"/>
      <c r="W237" s="25"/>
    </row>
    <row r="238">
      <c r="B238" s="40"/>
      <c r="C238" s="25"/>
      <c r="D238" s="25"/>
      <c r="E238" s="40"/>
      <c r="F238" s="25"/>
      <c r="G238" s="23"/>
      <c r="H238" s="24"/>
      <c r="I238" s="25"/>
      <c r="J238" s="25"/>
      <c r="K238" s="25"/>
      <c r="L238" s="25"/>
      <c r="M238" s="25"/>
      <c r="N238" s="25"/>
      <c r="O238" s="25"/>
      <c r="P238" s="25"/>
      <c r="Q238" s="25"/>
      <c r="R238" s="25"/>
      <c r="S238" s="25"/>
      <c r="T238" s="25"/>
      <c r="U238" s="25"/>
      <c r="V238" s="25"/>
      <c r="W238" s="25"/>
    </row>
    <row r="239">
      <c r="B239" s="40"/>
      <c r="C239" s="25"/>
      <c r="D239" s="25"/>
      <c r="E239" s="40"/>
      <c r="F239" s="25"/>
      <c r="G239" s="23"/>
      <c r="H239" s="24"/>
      <c r="I239" s="25"/>
      <c r="J239" s="25"/>
      <c r="K239" s="25"/>
      <c r="L239" s="25"/>
      <c r="M239" s="25"/>
      <c r="N239" s="25"/>
      <c r="O239" s="25"/>
      <c r="P239" s="25"/>
      <c r="Q239" s="25"/>
      <c r="R239" s="25"/>
      <c r="S239" s="25"/>
      <c r="T239" s="25"/>
      <c r="U239" s="25"/>
      <c r="V239" s="25"/>
      <c r="W239" s="25"/>
    </row>
    <row r="240">
      <c r="B240" s="40"/>
      <c r="C240" s="25"/>
      <c r="D240" s="25"/>
      <c r="E240" s="40"/>
      <c r="F240" s="25"/>
      <c r="G240" s="23"/>
      <c r="H240" s="24"/>
      <c r="I240" s="25"/>
      <c r="J240" s="25"/>
      <c r="K240" s="25"/>
      <c r="L240" s="25"/>
      <c r="M240" s="25"/>
      <c r="N240" s="25"/>
      <c r="O240" s="25"/>
      <c r="P240" s="25"/>
      <c r="Q240" s="25"/>
      <c r="R240" s="25"/>
      <c r="S240" s="25"/>
      <c r="T240" s="25"/>
      <c r="U240" s="25"/>
      <c r="V240" s="25"/>
      <c r="W240" s="25"/>
    </row>
    <row r="241">
      <c r="B241" s="40"/>
      <c r="C241" s="25"/>
      <c r="D241" s="25"/>
      <c r="E241" s="40"/>
      <c r="F241" s="25"/>
      <c r="G241" s="23"/>
      <c r="H241" s="24"/>
      <c r="I241" s="25"/>
      <c r="J241" s="25"/>
      <c r="K241" s="25"/>
      <c r="L241" s="25"/>
      <c r="M241" s="25"/>
      <c r="N241" s="25"/>
      <c r="O241" s="25"/>
      <c r="P241" s="25"/>
      <c r="Q241" s="25"/>
      <c r="R241" s="25"/>
      <c r="S241" s="25"/>
      <c r="T241" s="25"/>
      <c r="U241" s="25"/>
      <c r="V241" s="25"/>
      <c r="W241" s="25"/>
    </row>
    <row r="242">
      <c r="B242" s="40"/>
      <c r="C242" s="25"/>
      <c r="D242" s="25"/>
      <c r="E242" s="40"/>
      <c r="F242" s="25"/>
      <c r="G242" s="23"/>
      <c r="H242" s="24"/>
      <c r="I242" s="25"/>
      <c r="J242" s="25"/>
      <c r="K242" s="25"/>
      <c r="L242" s="25"/>
      <c r="M242" s="25"/>
      <c r="N242" s="25"/>
      <c r="O242" s="25"/>
      <c r="P242" s="25"/>
      <c r="Q242" s="25"/>
      <c r="R242" s="25"/>
      <c r="S242" s="25"/>
      <c r="T242" s="25"/>
      <c r="U242" s="25"/>
      <c r="V242" s="25"/>
      <c r="W242" s="25"/>
    </row>
    <row r="243">
      <c r="B243" s="40"/>
      <c r="C243" s="25"/>
      <c r="D243" s="25"/>
      <c r="E243" s="40"/>
      <c r="F243" s="25"/>
      <c r="G243" s="23"/>
      <c r="H243" s="24"/>
      <c r="I243" s="25"/>
      <c r="J243" s="25"/>
      <c r="K243" s="25"/>
      <c r="L243" s="25"/>
      <c r="M243" s="25"/>
      <c r="N243" s="25"/>
      <c r="O243" s="25"/>
      <c r="P243" s="25"/>
      <c r="Q243" s="25"/>
      <c r="R243" s="25"/>
      <c r="S243" s="25"/>
      <c r="T243" s="25"/>
      <c r="U243" s="25"/>
      <c r="V243" s="25"/>
      <c r="W243" s="25"/>
    </row>
    <row r="244">
      <c r="B244" s="40"/>
      <c r="C244" s="25"/>
      <c r="D244" s="25"/>
      <c r="E244" s="40"/>
      <c r="F244" s="25"/>
      <c r="G244" s="23"/>
      <c r="H244" s="24"/>
      <c r="I244" s="25"/>
      <c r="J244" s="25"/>
      <c r="K244" s="25"/>
      <c r="L244" s="25"/>
      <c r="M244" s="25"/>
      <c r="N244" s="25"/>
      <c r="O244" s="25"/>
      <c r="P244" s="25"/>
      <c r="Q244" s="25"/>
      <c r="R244" s="25"/>
      <c r="S244" s="25"/>
      <c r="T244" s="25"/>
      <c r="U244" s="25"/>
      <c r="V244" s="25"/>
      <c r="W244" s="25"/>
    </row>
    <row r="245">
      <c r="B245" s="40"/>
      <c r="C245" s="25"/>
      <c r="D245" s="25"/>
      <c r="E245" s="40"/>
      <c r="F245" s="25"/>
      <c r="G245" s="23"/>
      <c r="H245" s="24"/>
      <c r="I245" s="25"/>
      <c r="J245" s="25"/>
      <c r="K245" s="25"/>
      <c r="L245" s="25"/>
      <c r="M245" s="25"/>
      <c r="N245" s="25"/>
      <c r="O245" s="25"/>
      <c r="P245" s="25"/>
      <c r="Q245" s="25"/>
      <c r="R245" s="25"/>
      <c r="S245" s="25"/>
      <c r="T245" s="25"/>
      <c r="U245" s="25"/>
      <c r="V245" s="25"/>
      <c r="W245" s="25"/>
    </row>
    <row r="246">
      <c r="B246" s="40"/>
      <c r="C246" s="25"/>
      <c r="D246" s="25"/>
      <c r="E246" s="40"/>
      <c r="F246" s="25"/>
      <c r="G246" s="23"/>
      <c r="H246" s="24"/>
      <c r="I246" s="25"/>
      <c r="J246" s="25"/>
      <c r="K246" s="25"/>
      <c r="L246" s="25"/>
      <c r="M246" s="25"/>
      <c r="N246" s="25"/>
      <c r="O246" s="25"/>
      <c r="P246" s="25"/>
      <c r="Q246" s="25"/>
      <c r="R246" s="25"/>
      <c r="S246" s="25"/>
      <c r="T246" s="25"/>
      <c r="U246" s="25"/>
      <c r="V246" s="25"/>
      <c r="W246" s="25"/>
    </row>
    <row r="247">
      <c r="B247" s="40"/>
      <c r="C247" s="25"/>
      <c r="D247" s="25"/>
      <c r="E247" s="40"/>
      <c r="F247" s="25"/>
      <c r="G247" s="23"/>
      <c r="H247" s="24"/>
      <c r="I247" s="25"/>
      <c r="J247" s="25"/>
      <c r="K247" s="25"/>
      <c r="L247" s="25"/>
      <c r="M247" s="25"/>
      <c r="N247" s="25"/>
      <c r="O247" s="25"/>
      <c r="P247" s="25"/>
      <c r="Q247" s="25"/>
      <c r="R247" s="25"/>
      <c r="S247" s="25"/>
      <c r="T247" s="25"/>
      <c r="U247" s="25"/>
      <c r="V247" s="25"/>
      <c r="W247" s="25"/>
    </row>
    <row r="248">
      <c r="B248" s="40"/>
      <c r="C248" s="25"/>
      <c r="D248" s="25"/>
      <c r="E248" s="40"/>
      <c r="F248" s="25"/>
      <c r="G248" s="23"/>
      <c r="H248" s="24"/>
      <c r="I248" s="25"/>
      <c r="J248" s="25"/>
      <c r="K248" s="25"/>
      <c r="L248" s="25"/>
      <c r="M248" s="25"/>
      <c r="N248" s="25"/>
      <c r="O248" s="25"/>
      <c r="P248" s="25"/>
      <c r="Q248" s="25"/>
      <c r="R248" s="25"/>
      <c r="S248" s="25"/>
      <c r="T248" s="25"/>
      <c r="U248" s="25"/>
      <c r="V248" s="25"/>
      <c r="W248" s="25"/>
    </row>
    <row r="249">
      <c r="B249" s="40"/>
      <c r="C249" s="25"/>
      <c r="D249" s="25"/>
      <c r="E249" s="40"/>
      <c r="F249" s="25"/>
      <c r="G249" s="23"/>
      <c r="H249" s="24"/>
      <c r="I249" s="25"/>
      <c r="J249" s="25"/>
      <c r="K249" s="25"/>
      <c r="L249" s="25"/>
      <c r="M249" s="25"/>
      <c r="N249" s="25"/>
      <c r="O249" s="25"/>
      <c r="P249" s="25"/>
      <c r="Q249" s="25"/>
      <c r="R249" s="25"/>
      <c r="S249" s="25"/>
      <c r="T249" s="25"/>
      <c r="U249" s="25"/>
      <c r="V249" s="25"/>
      <c r="W249" s="25"/>
    </row>
    <row r="250">
      <c r="B250" s="40"/>
      <c r="C250" s="25"/>
      <c r="D250" s="25"/>
      <c r="E250" s="40"/>
      <c r="F250" s="25"/>
      <c r="G250" s="23"/>
      <c r="H250" s="24"/>
      <c r="I250" s="25"/>
      <c r="J250" s="25"/>
      <c r="K250" s="25"/>
      <c r="L250" s="25"/>
      <c r="M250" s="25"/>
      <c r="N250" s="25"/>
      <c r="O250" s="25"/>
      <c r="P250" s="25"/>
      <c r="Q250" s="25"/>
      <c r="R250" s="25"/>
      <c r="S250" s="25"/>
      <c r="T250" s="25"/>
      <c r="U250" s="25"/>
      <c r="V250" s="25"/>
      <c r="W250" s="25"/>
    </row>
    <row r="251">
      <c r="B251" s="40"/>
      <c r="C251" s="25"/>
      <c r="D251" s="25"/>
      <c r="E251" s="40"/>
      <c r="F251" s="25"/>
      <c r="G251" s="23"/>
      <c r="H251" s="24"/>
      <c r="I251" s="25"/>
      <c r="J251" s="25"/>
      <c r="K251" s="25"/>
      <c r="L251" s="25"/>
      <c r="M251" s="25"/>
      <c r="N251" s="25"/>
      <c r="O251" s="25"/>
      <c r="P251" s="25"/>
      <c r="Q251" s="25"/>
      <c r="R251" s="25"/>
      <c r="S251" s="25"/>
      <c r="T251" s="25"/>
      <c r="U251" s="25"/>
      <c r="V251" s="25"/>
      <c r="W251" s="25"/>
    </row>
    <row r="252">
      <c r="B252" s="40"/>
      <c r="C252" s="25"/>
      <c r="D252" s="25"/>
      <c r="E252" s="40"/>
      <c r="F252" s="25"/>
      <c r="G252" s="23"/>
      <c r="H252" s="24"/>
      <c r="I252" s="25"/>
      <c r="J252" s="25"/>
      <c r="K252" s="25"/>
      <c r="L252" s="25"/>
      <c r="M252" s="25"/>
      <c r="N252" s="25"/>
      <c r="O252" s="25"/>
      <c r="P252" s="25"/>
      <c r="Q252" s="25"/>
      <c r="R252" s="25"/>
      <c r="S252" s="25"/>
      <c r="T252" s="25"/>
      <c r="U252" s="25"/>
      <c r="V252" s="25"/>
      <c r="W252" s="25"/>
    </row>
    <row r="253">
      <c r="B253" s="40"/>
      <c r="C253" s="25"/>
      <c r="D253" s="25"/>
      <c r="E253" s="40"/>
      <c r="F253" s="25"/>
      <c r="G253" s="23"/>
      <c r="H253" s="24"/>
      <c r="I253" s="25"/>
      <c r="J253" s="25"/>
      <c r="K253" s="25"/>
      <c r="L253" s="25"/>
      <c r="M253" s="25"/>
      <c r="N253" s="25"/>
      <c r="O253" s="25"/>
      <c r="P253" s="25"/>
      <c r="Q253" s="25"/>
      <c r="R253" s="25"/>
      <c r="S253" s="25"/>
      <c r="T253" s="25"/>
      <c r="U253" s="25"/>
      <c r="V253" s="25"/>
      <c r="W253" s="25"/>
    </row>
    <row r="254">
      <c r="B254" s="40"/>
      <c r="C254" s="25"/>
      <c r="D254" s="25"/>
      <c r="E254" s="40"/>
      <c r="F254" s="25"/>
      <c r="G254" s="23"/>
      <c r="H254" s="24"/>
      <c r="I254" s="25"/>
      <c r="J254" s="25"/>
      <c r="K254" s="25"/>
      <c r="L254" s="25"/>
      <c r="M254" s="25"/>
      <c r="N254" s="25"/>
      <c r="O254" s="25"/>
      <c r="P254" s="25"/>
      <c r="Q254" s="25"/>
      <c r="R254" s="25"/>
      <c r="S254" s="25"/>
      <c r="T254" s="25"/>
      <c r="U254" s="25"/>
      <c r="V254" s="25"/>
      <c r="W254" s="25"/>
    </row>
    <row r="255">
      <c r="B255" s="40"/>
      <c r="C255" s="25"/>
      <c r="D255" s="25"/>
      <c r="E255" s="40"/>
      <c r="F255" s="25"/>
      <c r="G255" s="23"/>
      <c r="H255" s="24"/>
      <c r="I255" s="25"/>
      <c r="J255" s="25"/>
      <c r="K255" s="25"/>
      <c r="L255" s="25"/>
      <c r="M255" s="25"/>
      <c r="N255" s="25"/>
      <c r="O255" s="25"/>
      <c r="P255" s="25"/>
      <c r="Q255" s="25"/>
      <c r="R255" s="25"/>
      <c r="S255" s="25"/>
      <c r="T255" s="25"/>
      <c r="U255" s="25"/>
      <c r="V255" s="25"/>
      <c r="W255" s="25"/>
    </row>
    <row r="256">
      <c r="B256" s="40"/>
      <c r="C256" s="25"/>
      <c r="D256" s="25"/>
      <c r="E256" s="40"/>
      <c r="F256" s="25"/>
      <c r="G256" s="23"/>
      <c r="H256" s="24"/>
      <c r="I256" s="25"/>
      <c r="J256" s="25"/>
      <c r="K256" s="25"/>
      <c r="L256" s="25"/>
      <c r="M256" s="25"/>
      <c r="N256" s="25"/>
      <c r="O256" s="25"/>
      <c r="P256" s="25"/>
      <c r="Q256" s="25"/>
      <c r="R256" s="25"/>
      <c r="S256" s="25"/>
      <c r="T256" s="25"/>
      <c r="U256" s="25"/>
      <c r="V256" s="25"/>
      <c r="W256" s="25"/>
    </row>
    <row r="257">
      <c r="B257" s="40"/>
      <c r="C257" s="25"/>
      <c r="D257" s="25"/>
      <c r="E257" s="40"/>
      <c r="F257" s="25"/>
      <c r="G257" s="23"/>
      <c r="H257" s="24"/>
      <c r="I257" s="25"/>
      <c r="J257" s="25"/>
      <c r="K257" s="25"/>
      <c r="L257" s="25"/>
      <c r="M257" s="25"/>
      <c r="N257" s="25"/>
      <c r="O257" s="25"/>
      <c r="P257" s="25"/>
      <c r="Q257" s="25"/>
      <c r="R257" s="25"/>
      <c r="S257" s="25"/>
      <c r="T257" s="25"/>
      <c r="U257" s="25"/>
      <c r="V257" s="25"/>
      <c r="W257" s="25"/>
    </row>
    <row r="258">
      <c r="B258" s="40"/>
      <c r="C258" s="25"/>
      <c r="D258" s="25"/>
      <c r="E258" s="40"/>
      <c r="F258" s="25"/>
      <c r="G258" s="23"/>
      <c r="H258" s="24"/>
      <c r="I258" s="25"/>
      <c r="J258" s="25"/>
      <c r="K258" s="25"/>
      <c r="L258" s="25"/>
      <c r="M258" s="25"/>
      <c r="N258" s="25"/>
      <c r="O258" s="25"/>
      <c r="P258" s="25"/>
      <c r="Q258" s="25"/>
      <c r="R258" s="25"/>
      <c r="S258" s="25"/>
      <c r="T258" s="25"/>
      <c r="U258" s="25"/>
      <c r="V258" s="25"/>
      <c r="W258" s="25"/>
    </row>
    <row r="259">
      <c r="B259" s="40"/>
      <c r="C259" s="25"/>
      <c r="D259" s="25"/>
      <c r="E259" s="40"/>
      <c r="F259" s="25"/>
      <c r="G259" s="23"/>
      <c r="H259" s="24"/>
      <c r="I259" s="25"/>
      <c r="J259" s="25"/>
      <c r="K259" s="25"/>
      <c r="L259" s="25"/>
      <c r="M259" s="25"/>
      <c r="N259" s="25"/>
      <c r="O259" s="25"/>
      <c r="P259" s="25"/>
      <c r="Q259" s="25"/>
      <c r="R259" s="25"/>
      <c r="S259" s="25"/>
      <c r="T259" s="25"/>
      <c r="U259" s="25"/>
      <c r="V259" s="25"/>
      <c r="W259" s="25"/>
    </row>
    <row r="260">
      <c r="B260" s="40"/>
      <c r="C260" s="25"/>
      <c r="D260" s="25"/>
      <c r="E260" s="40"/>
      <c r="F260" s="25"/>
      <c r="G260" s="23"/>
      <c r="H260" s="24"/>
      <c r="I260" s="25"/>
      <c r="J260" s="25"/>
      <c r="K260" s="25"/>
      <c r="L260" s="25"/>
      <c r="M260" s="25"/>
      <c r="N260" s="25"/>
      <c r="O260" s="25"/>
      <c r="P260" s="25"/>
      <c r="Q260" s="25"/>
      <c r="R260" s="25"/>
      <c r="S260" s="25"/>
      <c r="T260" s="25"/>
      <c r="U260" s="25"/>
      <c r="V260" s="25"/>
      <c r="W260" s="25"/>
    </row>
    <row r="261">
      <c r="B261" s="40"/>
      <c r="C261" s="25"/>
      <c r="D261" s="25"/>
      <c r="E261" s="40"/>
      <c r="F261" s="25"/>
      <c r="G261" s="23"/>
      <c r="H261" s="24"/>
      <c r="I261" s="25"/>
      <c r="J261" s="25"/>
      <c r="K261" s="25"/>
      <c r="L261" s="25"/>
      <c r="M261" s="25"/>
      <c r="N261" s="25"/>
      <c r="O261" s="25"/>
      <c r="P261" s="25"/>
      <c r="Q261" s="25"/>
      <c r="R261" s="25"/>
      <c r="S261" s="25"/>
      <c r="T261" s="25"/>
      <c r="U261" s="25"/>
      <c r="V261" s="25"/>
      <c r="W261" s="25"/>
    </row>
    <row r="262">
      <c r="B262" s="40"/>
      <c r="C262" s="25"/>
      <c r="D262" s="25"/>
      <c r="E262" s="40"/>
      <c r="F262" s="25"/>
      <c r="G262" s="23"/>
      <c r="H262" s="24"/>
      <c r="I262" s="25"/>
      <c r="J262" s="25"/>
      <c r="K262" s="25"/>
      <c r="L262" s="25"/>
      <c r="M262" s="25"/>
      <c r="N262" s="25"/>
      <c r="O262" s="25"/>
      <c r="P262" s="25"/>
      <c r="Q262" s="25"/>
      <c r="R262" s="25"/>
      <c r="S262" s="25"/>
      <c r="T262" s="25"/>
      <c r="U262" s="25"/>
      <c r="V262" s="25"/>
      <c r="W262" s="25"/>
    </row>
    <row r="263">
      <c r="B263" s="40"/>
      <c r="C263" s="25"/>
      <c r="D263" s="25"/>
      <c r="E263" s="40"/>
      <c r="F263" s="25"/>
      <c r="G263" s="23"/>
      <c r="H263" s="24"/>
      <c r="I263" s="25"/>
      <c r="J263" s="25"/>
      <c r="K263" s="25"/>
      <c r="L263" s="25"/>
      <c r="M263" s="25"/>
      <c r="N263" s="25"/>
      <c r="O263" s="25"/>
      <c r="P263" s="25"/>
      <c r="Q263" s="25"/>
      <c r="R263" s="25"/>
      <c r="S263" s="25"/>
      <c r="T263" s="25"/>
      <c r="U263" s="25"/>
      <c r="V263" s="25"/>
      <c r="W263" s="25"/>
    </row>
    <row r="264">
      <c r="B264" s="40"/>
      <c r="C264" s="25"/>
      <c r="D264" s="25"/>
      <c r="E264" s="40"/>
      <c r="F264" s="25"/>
      <c r="G264" s="23"/>
      <c r="H264" s="24"/>
      <c r="I264" s="25"/>
      <c r="J264" s="25"/>
      <c r="K264" s="25"/>
      <c r="L264" s="25"/>
      <c r="M264" s="25"/>
      <c r="N264" s="25"/>
      <c r="O264" s="25"/>
      <c r="P264" s="25"/>
      <c r="Q264" s="25"/>
      <c r="R264" s="25"/>
      <c r="S264" s="25"/>
      <c r="T264" s="25"/>
      <c r="U264" s="25"/>
      <c r="V264" s="25"/>
      <c r="W264" s="25"/>
    </row>
    <row r="265">
      <c r="B265" s="40"/>
      <c r="C265" s="25"/>
      <c r="D265" s="25"/>
      <c r="E265" s="40"/>
      <c r="F265" s="25"/>
      <c r="G265" s="23"/>
      <c r="H265" s="24"/>
      <c r="I265" s="25"/>
      <c r="J265" s="25"/>
      <c r="K265" s="25"/>
      <c r="L265" s="25"/>
      <c r="M265" s="25"/>
      <c r="N265" s="25"/>
      <c r="O265" s="25"/>
      <c r="P265" s="25"/>
      <c r="Q265" s="25"/>
      <c r="R265" s="25"/>
      <c r="S265" s="25"/>
      <c r="T265" s="25"/>
      <c r="U265" s="25"/>
      <c r="V265" s="25"/>
      <c r="W265" s="25"/>
    </row>
    <row r="266">
      <c r="B266" s="40"/>
      <c r="C266" s="25"/>
      <c r="D266" s="25"/>
      <c r="E266" s="40"/>
      <c r="F266" s="25"/>
      <c r="G266" s="23"/>
      <c r="H266" s="24"/>
      <c r="I266" s="25"/>
      <c r="J266" s="25"/>
      <c r="K266" s="25"/>
      <c r="L266" s="25"/>
      <c r="M266" s="25"/>
      <c r="N266" s="25"/>
      <c r="O266" s="25"/>
      <c r="P266" s="25"/>
      <c r="Q266" s="25"/>
      <c r="R266" s="25"/>
      <c r="S266" s="25"/>
      <c r="T266" s="25"/>
      <c r="U266" s="25"/>
      <c r="V266" s="25"/>
      <c r="W266" s="25"/>
    </row>
    <row r="267">
      <c r="B267" s="40"/>
      <c r="C267" s="25"/>
      <c r="D267" s="25"/>
      <c r="E267" s="40"/>
      <c r="F267" s="25"/>
      <c r="G267" s="23"/>
      <c r="H267" s="24"/>
      <c r="I267" s="25"/>
      <c r="J267" s="25"/>
      <c r="K267" s="25"/>
      <c r="L267" s="25"/>
      <c r="M267" s="25"/>
      <c r="N267" s="25"/>
      <c r="O267" s="25"/>
      <c r="P267" s="25"/>
      <c r="Q267" s="25"/>
      <c r="R267" s="25"/>
      <c r="S267" s="25"/>
      <c r="T267" s="25"/>
      <c r="U267" s="25"/>
      <c r="V267" s="25"/>
      <c r="W267" s="25"/>
    </row>
    <row r="268">
      <c r="B268" s="40"/>
      <c r="C268" s="25"/>
      <c r="D268" s="25"/>
      <c r="E268" s="40"/>
      <c r="F268" s="25"/>
      <c r="G268" s="23"/>
      <c r="H268" s="24"/>
      <c r="I268" s="25"/>
      <c r="J268" s="25"/>
      <c r="K268" s="25"/>
      <c r="L268" s="25"/>
      <c r="M268" s="25"/>
      <c r="N268" s="25"/>
      <c r="O268" s="25"/>
      <c r="P268" s="25"/>
      <c r="Q268" s="25"/>
      <c r="R268" s="25"/>
      <c r="S268" s="25"/>
      <c r="T268" s="25"/>
      <c r="U268" s="25"/>
      <c r="V268" s="25"/>
      <c r="W268" s="25"/>
    </row>
    <row r="269">
      <c r="B269" s="40"/>
      <c r="C269" s="25"/>
      <c r="D269" s="25"/>
      <c r="E269" s="40"/>
      <c r="F269" s="25"/>
      <c r="G269" s="23"/>
      <c r="H269" s="24"/>
      <c r="I269" s="25"/>
      <c r="J269" s="25"/>
      <c r="K269" s="25"/>
      <c r="L269" s="25"/>
      <c r="M269" s="25"/>
      <c r="N269" s="25"/>
      <c r="O269" s="25"/>
      <c r="P269" s="25"/>
      <c r="Q269" s="25"/>
      <c r="R269" s="25"/>
      <c r="S269" s="25"/>
      <c r="T269" s="25"/>
      <c r="U269" s="25"/>
      <c r="V269" s="25"/>
      <c r="W269" s="25"/>
    </row>
    <row r="270">
      <c r="B270" s="40"/>
      <c r="C270" s="25"/>
      <c r="D270" s="25"/>
      <c r="E270" s="40"/>
      <c r="F270" s="25"/>
      <c r="G270" s="23"/>
      <c r="H270" s="24"/>
      <c r="I270" s="25"/>
      <c r="J270" s="25"/>
      <c r="K270" s="25"/>
      <c r="L270" s="25"/>
      <c r="M270" s="25"/>
      <c r="N270" s="25"/>
      <c r="O270" s="25"/>
      <c r="P270" s="25"/>
      <c r="Q270" s="25"/>
      <c r="R270" s="25"/>
      <c r="S270" s="25"/>
      <c r="T270" s="25"/>
      <c r="U270" s="25"/>
      <c r="V270" s="25"/>
      <c r="W270" s="25"/>
    </row>
    <row r="271">
      <c r="B271" s="40"/>
      <c r="C271" s="25"/>
      <c r="D271" s="25"/>
      <c r="E271" s="40"/>
      <c r="F271" s="25"/>
      <c r="G271" s="23"/>
      <c r="H271" s="24"/>
      <c r="I271" s="25"/>
      <c r="J271" s="25"/>
      <c r="K271" s="25"/>
      <c r="L271" s="25"/>
      <c r="M271" s="25"/>
      <c r="N271" s="25"/>
      <c r="O271" s="25"/>
      <c r="P271" s="25"/>
      <c r="Q271" s="25"/>
      <c r="R271" s="25"/>
      <c r="S271" s="25"/>
      <c r="T271" s="25"/>
      <c r="U271" s="25"/>
      <c r="V271" s="25"/>
      <c r="W271" s="25"/>
    </row>
    <row r="272">
      <c r="B272" s="40"/>
      <c r="C272" s="25"/>
      <c r="D272" s="25"/>
      <c r="E272" s="40"/>
      <c r="F272" s="25"/>
      <c r="G272" s="23"/>
      <c r="H272" s="24"/>
      <c r="I272" s="25"/>
      <c r="J272" s="25"/>
      <c r="K272" s="25"/>
      <c r="L272" s="25"/>
      <c r="M272" s="25"/>
      <c r="N272" s="25"/>
      <c r="O272" s="25"/>
      <c r="P272" s="25"/>
      <c r="Q272" s="25"/>
      <c r="R272" s="25"/>
      <c r="S272" s="25"/>
      <c r="T272" s="25"/>
      <c r="U272" s="25"/>
      <c r="V272" s="25"/>
      <c r="W272" s="25"/>
    </row>
    <row r="273">
      <c r="B273" s="40"/>
      <c r="C273" s="25"/>
      <c r="D273" s="25"/>
      <c r="E273" s="40"/>
      <c r="F273" s="25"/>
      <c r="G273" s="23"/>
      <c r="H273" s="24"/>
      <c r="I273" s="25"/>
      <c r="J273" s="25"/>
      <c r="K273" s="25"/>
      <c r="L273" s="25"/>
      <c r="M273" s="25"/>
      <c r="N273" s="25"/>
      <c r="O273" s="25"/>
      <c r="P273" s="25"/>
      <c r="Q273" s="25"/>
      <c r="R273" s="25"/>
      <c r="S273" s="25"/>
      <c r="T273" s="25"/>
      <c r="U273" s="25"/>
      <c r="V273" s="25"/>
      <c r="W273" s="25"/>
    </row>
    <row r="274">
      <c r="B274" s="40"/>
      <c r="C274" s="25"/>
      <c r="D274" s="25"/>
      <c r="E274" s="40"/>
      <c r="F274" s="25"/>
      <c r="G274" s="23"/>
      <c r="H274" s="24"/>
      <c r="I274" s="25"/>
      <c r="J274" s="25"/>
      <c r="K274" s="25"/>
      <c r="L274" s="25"/>
      <c r="M274" s="25"/>
      <c r="N274" s="25"/>
      <c r="O274" s="25"/>
      <c r="P274" s="25"/>
      <c r="Q274" s="25"/>
      <c r="R274" s="25"/>
      <c r="S274" s="25"/>
      <c r="T274" s="25"/>
      <c r="U274" s="25"/>
      <c r="V274" s="25"/>
      <c r="W274" s="25"/>
    </row>
    <row r="275">
      <c r="B275" s="40"/>
      <c r="C275" s="25"/>
      <c r="D275" s="25"/>
      <c r="E275" s="40"/>
      <c r="F275" s="25"/>
      <c r="G275" s="23"/>
      <c r="H275" s="24"/>
      <c r="I275" s="25"/>
      <c r="J275" s="25"/>
      <c r="K275" s="25"/>
      <c r="L275" s="25"/>
      <c r="M275" s="25"/>
      <c r="N275" s="25"/>
      <c r="O275" s="25"/>
      <c r="P275" s="25"/>
      <c r="Q275" s="25"/>
      <c r="R275" s="25"/>
      <c r="S275" s="25"/>
      <c r="T275" s="25"/>
      <c r="U275" s="25"/>
      <c r="V275" s="25"/>
      <c r="W275" s="25"/>
    </row>
    <row r="276">
      <c r="B276" s="40"/>
      <c r="C276" s="25"/>
      <c r="D276" s="25"/>
      <c r="E276" s="40"/>
      <c r="F276" s="25"/>
      <c r="G276" s="23"/>
      <c r="H276" s="24"/>
      <c r="I276" s="25"/>
      <c r="J276" s="25"/>
      <c r="K276" s="25"/>
      <c r="L276" s="25"/>
      <c r="M276" s="25"/>
      <c r="N276" s="25"/>
      <c r="O276" s="25"/>
      <c r="P276" s="25"/>
      <c r="Q276" s="25"/>
      <c r="R276" s="25"/>
      <c r="S276" s="25"/>
      <c r="T276" s="25"/>
      <c r="U276" s="25"/>
      <c r="V276" s="25"/>
      <c r="W276" s="25"/>
    </row>
    <row r="277">
      <c r="B277" s="40"/>
      <c r="C277" s="25"/>
      <c r="D277" s="25"/>
      <c r="E277" s="40"/>
      <c r="F277" s="25"/>
      <c r="G277" s="23"/>
      <c r="H277" s="24"/>
      <c r="I277" s="25"/>
      <c r="J277" s="25"/>
      <c r="K277" s="25"/>
      <c r="L277" s="25"/>
      <c r="M277" s="25"/>
      <c r="N277" s="25"/>
      <c r="O277" s="25"/>
      <c r="P277" s="25"/>
      <c r="Q277" s="25"/>
      <c r="R277" s="25"/>
      <c r="S277" s="25"/>
      <c r="T277" s="25"/>
      <c r="U277" s="25"/>
      <c r="V277" s="25"/>
      <c r="W277" s="25"/>
    </row>
    <row r="278">
      <c r="B278" s="40"/>
      <c r="C278" s="25"/>
      <c r="D278" s="25"/>
      <c r="E278" s="40"/>
      <c r="F278" s="25"/>
      <c r="G278" s="23"/>
      <c r="H278" s="24"/>
      <c r="I278" s="25"/>
      <c r="J278" s="25"/>
      <c r="K278" s="25"/>
      <c r="L278" s="25"/>
      <c r="M278" s="25"/>
      <c r="N278" s="25"/>
      <c r="O278" s="25"/>
      <c r="P278" s="25"/>
      <c r="Q278" s="25"/>
      <c r="R278" s="25"/>
      <c r="S278" s="25"/>
      <c r="T278" s="25"/>
      <c r="U278" s="25"/>
      <c r="V278" s="25"/>
      <c r="W278" s="25"/>
    </row>
    <row r="279">
      <c r="B279" s="40"/>
      <c r="C279" s="25"/>
      <c r="D279" s="25"/>
      <c r="E279" s="40"/>
      <c r="F279" s="25"/>
      <c r="G279" s="23"/>
      <c r="H279" s="24"/>
      <c r="I279" s="25"/>
      <c r="J279" s="25"/>
      <c r="K279" s="25"/>
      <c r="L279" s="25"/>
      <c r="M279" s="25"/>
      <c r="N279" s="25"/>
      <c r="O279" s="25"/>
      <c r="P279" s="25"/>
      <c r="Q279" s="25"/>
      <c r="R279" s="25"/>
      <c r="S279" s="25"/>
      <c r="T279" s="25"/>
      <c r="U279" s="25"/>
      <c r="V279" s="25"/>
      <c r="W279" s="25"/>
    </row>
    <row r="280">
      <c r="B280" s="40"/>
      <c r="C280" s="25"/>
      <c r="D280" s="25"/>
      <c r="E280" s="40"/>
      <c r="F280" s="25"/>
      <c r="G280" s="23"/>
      <c r="H280" s="24"/>
      <c r="I280" s="25"/>
      <c r="J280" s="25"/>
      <c r="K280" s="25"/>
      <c r="L280" s="25"/>
      <c r="M280" s="25"/>
      <c r="N280" s="25"/>
      <c r="O280" s="25"/>
      <c r="P280" s="25"/>
      <c r="Q280" s="25"/>
      <c r="R280" s="25"/>
      <c r="S280" s="25"/>
      <c r="T280" s="25"/>
      <c r="U280" s="25"/>
      <c r="V280" s="25"/>
      <c r="W280" s="25"/>
    </row>
    <row r="281">
      <c r="B281" s="40"/>
      <c r="C281" s="25"/>
      <c r="D281" s="25"/>
      <c r="E281" s="40"/>
      <c r="F281" s="25"/>
      <c r="G281" s="23"/>
      <c r="H281" s="24"/>
      <c r="I281" s="25"/>
      <c r="J281" s="25"/>
      <c r="K281" s="25"/>
      <c r="L281" s="25"/>
      <c r="M281" s="25"/>
      <c r="N281" s="25"/>
      <c r="O281" s="25"/>
      <c r="P281" s="25"/>
      <c r="Q281" s="25"/>
      <c r="R281" s="25"/>
      <c r="S281" s="25"/>
      <c r="T281" s="25"/>
      <c r="U281" s="25"/>
      <c r="V281" s="25"/>
      <c r="W281" s="25"/>
    </row>
    <row r="282">
      <c r="B282" s="40"/>
      <c r="C282" s="25"/>
      <c r="D282" s="25"/>
      <c r="E282" s="40"/>
      <c r="F282" s="25"/>
      <c r="G282" s="23"/>
      <c r="H282" s="24"/>
      <c r="I282" s="25"/>
      <c r="J282" s="25"/>
      <c r="K282" s="25"/>
      <c r="L282" s="25"/>
      <c r="M282" s="25"/>
      <c r="N282" s="25"/>
      <c r="O282" s="25"/>
      <c r="P282" s="25"/>
      <c r="Q282" s="25"/>
      <c r="R282" s="25"/>
      <c r="S282" s="25"/>
      <c r="T282" s="25"/>
      <c r="U282" s="25"/>
      <c r="V282" s="25"/>
      <c r="W282" s="25"/>
    </row>
    <row r="283">
      <c r="B283" s="40"/>
      <c r="C283" s="25"/>
      <c r="D283" s="25"/>
      <c r="E283" s="40"/>
      <c r="F283" s="25"/>
      <c r="G283" s="23"/>
      <c r="H283" s="24"/>
      <c r="I283" s="25"/>
      <c r="J283" s="25"/>
      <c r="K283" s="25"/>
      <c r="L283" s="25"/>
      <c r="M283" s="25"/>
      <c r="N283" s="25"/>
      <c r="O283" s="25"/>
      <c r="P283" s="25"/>
      <c r="Q283" s="25"/>
      <c r="R283" s="25"/>
      <c r="S283" s="25"/>
      <c r="T283" s="25"/>
      <c r="U283" s="25"/>
      <c r="V283" s="25"/>
      <c r="W283" s="25"/>
    </row>
    <row r="284">
      <c r="B284" s="40"/>
      <c r="C284" s="25"/>
      <c r="D284" s="25"/>
      <c r="E284" s="40"/>
      <c r="F284" s="25"/>
      <c r="G284" s="23"/>
      <c r="H284" s="24"/>
      <c r="I284" s="25"/>
      <c r="J284" s="25"/>
      <c r="K284" s="25"/>
      <c r="L284" s="25"/>
      <c r="M284" s="25"/>
      <c r="N284" s="25"/>
      <c r="O284" s="25"/>
      <c r="P284" s="25"/>
      <c r="Q284" s="25"/>
      <c r="R284" s="25"/>
      <c r="S284" s="25"/>
      <c r="T284" s="25"/>
      <c r="U284" s="25"/>
      <c r="V284" s="25"/>
      <c r="W284" s="25"/>
    </row>
    <row r="285">
      <c r="B285" s="40"/>
      <c r="C285" s="25"/>
      <c r="D285" s="25"/>
      <c r="E285" s="40"/>
      <c r="F285" s="25"/>
      <c r="G285" s="23"/>
      <c r="H285" s="24"/>
      <c r="I285" s="25"/>
      <c r="J285" s="25"/>
      <c r="K285" s="25"/>
      <c r="L285" s="25"/>
      <c r="M285" s="25"/>
      <c r="N285" s="25"/>
      <c r="O285" s="25"/>
      <c r="P285" s="25"/>
      <c r="Q285" s="25"/>
      <c r="R285" s="25"/>
      <c r="S285" s="25"/>
      <c r="T285" s="25"/>
      <c r="U285" s="25"/>
      <c r="V285" s="25"/>
      <c r="W285" s="25"/>
    </row>
    <row r="286">
      <c r="B286" s="40"/>
      <c r="C286" s="25"/>
      <c r="D286" s="25"/>
      <c r="E286" s="40"/>
      <c r="F286" s="25"/>
      <c r="G286" s="23"/>
      <c r="H286" s="24"/>
      <c r="I286" s="25"/>
      <c r="J286" s="25"/>
      <c r="K286" s="25"/>
      <c r="L286" s="25"/>
      <c r="M286" s="25"/>
      <c r="N286" s="25"/>
      <c r="O286" s="25"/>
      <c r="P286" s="25"/>
      <c r="Q286" s="25"/>
      <c r="R286" s="25"/>
      <c r="S286" s="25"/>
      <c r="T286" s="25"/>
      <c r="U286" s="25"/>
      <c r="V286" s="25"/>
      <c r="W286" s="25"/>
    </row>
    <row r="287">
      <c r="B287" s="40"/>
      <c r="C287" s="25"/>
      <c r="D287" s="25"/>
      <c r="E287" s="40"/>
      <c r="F287" s="25"/>
      <c r="G287" s="23"/>
      <c r="H287" s="24"/>
      <c r="I287" s="25"/>
      <c r="J287" s="25"/>
      <c r="K287" s="25"/>
      <c r="L287" s="25"/>
      <c r="M287" s="25"/>
      <c r="N287" s="25"/>
      <c r="O287" s="25"/>
      <c r="P287" s="25"/>
      <c r="Q287" s="25"/>
      <c r="R287" s="25"/>
      <c r="S287" s="25"/>
      <c r="T287" s="25"/>
      <c r="U287" s="25"/>
      <c r="V287" s="25"/>
      <c r="W287" s="25"/>
    </row>
    <row r="288">
      <c r="B288" s="40"/>
      <c r="C288" s="25"/>
      <c r="D288" s="25"/>
      <c r="E288" s="40"/>
      <c r="F288" s="25"/>
      <c r="G288" s="23"/>
      <c r="H288" s="24"/>
      <c r="I288" s="25"/>
      <c r="J288" s="25"/>
      <c r="K288" s="25"/>
      <c r="L288" s="25"/>
      <c r="M288" s="25"/>
      <c r="N288" s="25"/>
      <c r="O288" s="25"/>
      <c r="P288" s="25"/>
      <c r="Q288" s="25"/>
      <c r="R288" s="25"/>
      <c r="S288" s="25"/>
      <c r="T288" s="25"/>
      <c r="U288" s="25"/>
      <c r="V288" s="25"/>
      <c r="W288" s="25"/>
    </row>
    <row r="289">
      <c r="B289" s="40"/>
      <c r="C289" s="25"/>
      <c r="D289" s="25"/>
      <c r="E289" s="40"/>
      <c r="F289" s="25"/>
      <c r="G289" s="23"/>
      <c r="H289" s="24"/>
      <c r="I289" s="25"/>
      <c r="J289" s="25"/>
      <c r="K289" s="25"/>
      <c r="L289" s="25"/>
      <c r="M289" s="25"/>
      <c r="N289" s="25"/>
      <c r="O289" s="25"/>
      <c r="P289" s="25"/>
      <c r="Q289" s="25"/>
      <c r="R289" s="25"/>
      <c r="S289" s="25"/>
      <c r="T289" s="25"/>
      <c r="U289" s="25"/>
      <c r="V289" s="25"/>
      <c r="W289" s="25"/>
    </row>
    <row r="290">
      <c r="B290" s="40"/>
      <c r="C290" s="25"/>
      <c r="D290" s="25"/>
      <c r="E290" s="40"/>
      <c r="F290" s="25"/>
      <c r="G290" s="23"/>
      <c r="H290" s="24"/>
      <c r="I290" s="25"/>
      <c r="J290" s="25"/>
      <c r="K290" s="25"/>
      <c r="L290" s="25"/>
      <c r="M290" s="25"/>
      <c r="N290" s="25"/>
      <c r="O290" s="25"/>
      <c r="P290" s="25"/>
      <c r="Q290" s="25"/>
      <c r="R290" s="25"/>
      <c r="S290" s="25"/>
      <c r="T290" s="25"/>
      <c r="U290" s="25"/>
      <c r="V290" s="25"/>
      <c r="W290" s="25"/>
    </row>
    <row r="291">
      <c r="B291" s="40"/>
      <c r="C291" s="25"/>
      <c r="D291" s="25"/>
      <c r="E291" s="40"/>
      <c r="F291" s="25"/>
      <c r="G291" s="23"/>
      <c r="H291" s="24"/>
      <c r="I291" s="25"/>
      <c r="J291" s="25"/>
      <c r="K291" s="25"/>
      <c r="L291" s="25"/>
      <c r="M291" s="25"/>
      <c r="N291" s="25"/>
      <c r="O291" s="25"/>
      <c r="P291" s="25"/>
      <c r="Q291" s="25"/>
      <c r="R291" s="25"/>
      <c r="S291" s="25"/>
      <c r="T291" s="25"/>
      <c r="U291" s="25"/>
      <c r="V291" s="25"/>
      <c r="W291" s="25"/>
    </row>
    <row r="292">
      <c r="B292" s="40"/>
      <c r="C292" s="25"/>
      <c r="D292" s="25"/>
      <c r="E292" s="40"/>
      <c r="F292" s="25"/>
      <c r="G292" s="23"/>
      <c r="H292" s="24"/>
      <c r="I292" s="25"/>
      <c r="J292" s="25"/>
      <c r="K292" s="25"/>
      <c r="L292" s="25"/>
      <c r="M292" s="25"/>
      <c r="N292" s="25"/>
      <c r="O292" s="25"/>
      <c r="P292" s="25"/>
      <c r="Q292" s="25"/>
      <c r="R292" s="25"/>
      <c r="S292" s="25"/>
      <c r="T292" s="25"/>
      <c r="U292" s="25"/>
      <c r="V292" s="25"/>
      <c r="W292" s="25"/>
    </row>
    <row r="293">
      <c r="B293" s="40"/>
      <c r="C293" s="25"/>
      <c r="D293" s="25"/>
      <c r="E293" s="40"/>
      <c r="F293" s="25"/>
      <c r="G293" s="23"/>
      <c r="H293" s="24"/>
      <c r="I293" s="25"/>
      <c r="J293" s="25"/>
      <c r="K293" s="25"/>
      <c r="L293" s="25"/>
      <c r="M293" s="25"/>
      <c r="N293" s="25"/>
      <c r="O293" s="25"/>
      <c r="P293" s="25"/>
      <c r="Q293" s="25"/>
      <c r="R293" s="25"/>
      <c r="S293" s="25"/>
      <c r="T293" s="25"/>
      <c r="U293" s="25"/>
      <c r="V293" s="25"/>
      <c r="W293" s="25"/>
    </row>
    <row r="294">
      <c r="B294" s="40"/>
      <c r="C294" s="25"/>
      <c r="D294" s="25"/>
      <c r="E294" s="40"/>
      <c r="F294" s="25"/>
      <c r="G294" s="23"/>
      <c r="H294" s="24"/>
      <c r="I294" s="25"/>
      <c r="J294" s="25"/>
      <c r="K294" s="25"/>
      <c r="L294" s="25"/>
      <c r="M294" s="25"/>
      <c r="N294" s="25"/>
      <c r="O294" s="25"/>
      <c r="P294" s="25"/>
      <c r="Q294" s="25"/>
      <c r="R294" s="25"/>
      <c r="S294" s="25"/>
      <c r="T294" s="25"/>
      <c r="U294" s="25"/>
      <c r="V294" s="25"/>
      <c r="W294" s="25"/>
    </row>
    <row r="295">
      <c r="B295" s="40"/>
      <c r="C295" s="25"/>
      <c r="D295" s="25"/>
      <c r="E295" s="40"/>
      <c r="F295" s="25"/>
      <c r="G295" s="23"/>
      <c r="H295" s="24"/>
      <c r="I295" s="25"/>
      <c r="J295" s="25"/>
      <c r="K295" s="25"/>
      <c r="L295" s="25"/>
      <c r="M295" s="25"/>
      <c r="N295" s="25"/>
      <c r="O295" s="25"/>
      <c r="P295" s="25"/>
      <c r="Q295" s="25"/>
      <c r="R295" s="25"/>
      <c r="S295" s="25"/>
      <c r="T295" s="25"/>
      <c r="U295" s="25"/>
      <c r="V295" s="25"/>
      <c r="W295" s="25"/>
    </row>
    <row r="296">
      <c r="B296" s="40"/>
      <c r="C296" s="25"/>
      <c r="D296" s="25"/>
      <c r="E296" s="40"/>
      <c r="F296" s="25"/>
      <c r="G296" s="23"/>
      <c r="H296" s="24"/>
      <c r="I296" s="25"/>
      <c r="J296" s="25"/>
      <c r="K296" s="25"/>
      <c r="L296" s="25"/>
      <c r="M296" s="25"/>
      <c r="N296" s="25"/>
      <c r="O296" s="25"/>
      <c r="P296" s="25"/>
      <c r="Q296" s="25"/>
      <c r="R296" s="25"/>
      <c r="S296" s="25"/>
      <c r="T296" s="25"/>
      <c r="U296" s="25"/>
      <c r="V296" s="25"/>
      <c r="W296" s="25"/>
    </row>
    <row r="297">
      <c r="B297" s="40"/>
      <c r="C297" s="25"/>
      <c r="D297" s="25"/>
      <c r="E297" s="40"/>
      <c r="F297" s="25"/>
      <c r="G297" s="23"/>
      <c r="H297" s="24"/>
      <c r="I297" s="25"/>
      <c r="J297" s="25"/>
      <c r="K297" s="25"/>
      <c r="L297" s="25"/>
      <c r="M297" s="25"/>
      <c r="N297" s="25"/>
      <c r="O297" s="25"/>
      <c r="P297" s="25"/>
      <c r="Q297" s="25"/>
      <c r="R297" s="25"/>
      <c r="S297" s="25"/>
      <c r="T297" s="25"/>
      <c r="U297" s="25"/>
      <c r="V297" s="25"/>
      <c r="W297" s="25"/>
    </row>
    <row r="298">
      <c r="B298" s="40"/>
      <c r="C298" s="25"/>
      <c r="D298" s="25"/>
      <c r="E298" s="40"/>
      <c r="F298" s="25"/>
      <c r="G298" s="23"/>
      <c r="H298" s="24"/>
      <c r="I298" s="25"/>
      <c r="J298" s="25"/>
      <c r="K298" s="25"/>
      <c r="L298" s="25"/>
      <c r="M298" s="25"/>
      <c r="N298" s="25"/>
      <c r="O298" s="25"/>
      <c r="P298" s="25"/>
      <c r="Q298" s="25"/>
      <c r="R298" s="25"/>
      <c r="S298" s="25"/>
      <c r="T298" s="25"/>
      <c r="U298" s="25"/>
      <c r="V298" s="25"/>
      <c r="W298" s="25"/>
    </row>
    <row r="299">
      <c r="B299" s="40"/>
      <c r="C299" s="25"/>
      <c r="D299" s="25"/>
      <c r="E299" s="40"/>
      <c r="F299" s="25"/>
      <c r="G299" s="23"/>
      <c r="H299" s="24"/>
      <c r="I299" s="25"/>
      <c r="J299" s="25"/>
      <c r="K299" s="25"/>
      <c r="L299" s="25"/>
      <c r="M299" s="25"/>
      <c r="N299" s="25"/>
      <c r="O299" s="25"/>
      <c r="P299" s="25"/>
      <c r="Q299" s="25"/>
      <c r="R299" s="25"/>
      <c r="S299" s="25"/>
      <c r="T299" s="25"/>
      <c r="U299" s="25"/>
      <c r="V299" s="25"/>
      <c r="W299" s="25"/>
    </row>
    <row r="300">
      <c r="B300" s="40"/>
      <c r="C300" s="25"/>
      <c r="D300" s="25"/>
      <c r="E300" s="40"/>
      <c r="F300" s="25"/>
      <c r="G300" s="23"/>
      <c r="H300" s="24"/>
      <c r="I300" s="25"/>
      <c r="J300" s="25"/>
      <c r="K300" s="25"/>
      <c r="L300" s="25"/>
      <c r="M300" s="25"/>
      <c r="N300" s="25"/>
      <c r="O300" s="25"/>
      <c r="P300" s="25"/>
      <c r="Q300" s="25"/>
      <c r="R300" s="25"/>
      <c r="S300" s="25"/>
      <c r="T300" s="25"/>
      <c r="U300" s="25"/>
      <c r="V300" s="25"/>
      <c r="W300" s="25"/>
    </row>
    <row r="301">
      <c r="B301" s="40"/>
      <c r="C301" s="25"/>
      <c r="D301" s="25"/>
      <c r="E301" s="40"/>
      <c r="F301" s="25"/>
      <c r="G301" s="23"/>
      <c r="H301" s="24"/>
      <c r="I301" s="25"/>
      <c r="J301" s="25"/>
      <c r="K301" s="25"/>
      <c r="L301" s="25"/>
      <c r="M301" s="25"/>
      <c r="N301" s="25"/>
      <c r="O301" s="25"/>
      <c r="P301" s="25"/>
      <c r="Q301" s="25"/>
      <c r="R301" s="25"/>
      <c r="S301" s="25"/>
      <c r="T301" s="25"/>
      <c r="U301" s="25"/>
      <c r="V301" s="25"/>
      <c r="W301" s="25"/>
    </row>
    <row r="302">
      <c r="B302" s="40"/>
      <c r="C302" s="25"/>
      <c r="D302" s="25"/>
      <c r="E302" s="40"/>
      <c r="F302" s="25"/>
      <c r="G302" s="23"/>
      <c r="H302" s="24"/>
      <c r="I302" s="25"/>
      <c r="J302" s="25"/>
      <c r="K302" s="25"/>
      <c r="L302" s="25"/>
      <c r="M302" s="25"/>
      <c r="N302" s="25"/>
      <c r="O302" s="25"/>
      <c r="P302" s="25"/>
      <c r="Q302" s="25"/>
      <c r="R302" s="25"/>
      <c r="S302" s="25"/>
      <c r="T302" s="25"/>
      <c r="U302" s="25"/>
      <c r="V302" s="25"/>
      <c r="W302" s="25"/>
    </row>
    <row r="303">
      <c r="B303" s="40"/>
      <c r="C303" s="25"/>
      <c r="D303" s="25"/>
      <c r="E303" s="40"/>
      <c r="F303" s="25"/>
      <c r="G303" s="23"/>
      <c r="H303" s="24"/>
      <c r="I303" s="25"/>
      <c r="J303" s="25"/>
      <c r="K303" s="25"/>
      <c r="L303" s="25"/>
      <c r="M303" s="25"/>
      <c r="N303" s="25"/>
      <c r="O303" s="25"/>
      <c r="P303" s="25"/>
      <c r="Q303" s="25"/>
      <c r="R303" s="25"/>
      <c r="S303" s="25"/>
      <c r="T303" s="25"/>
      <c r="U303" s="25"/>
      <c r="V303" s="25"/>
      <c r="W303" s="25"/>
    </row>
    <row r="304">
      <c r="B304" s="40"/>
      <c r="C304" s="25"/>
      <c r="D304" s="25"/>
      <c r="E304" s="40"/>
      <c r="F304" s="25"/>
      <c r="G304" s="23"/>
      <c r="H304" s="24"/>
      <c r="I304" s="25"/>
      <c r="J304" s="25"/>
      <c r="K304" s="25"/>
      <c r="L304" s="25"/>
      <c r="M304" s="25"/>
      <c r="N304" s="25"/>
      <c r="O304" s="25"/>
      <c r="P304" s="25"/>
      <c r="Q304" s="25"/>
      <c r="R304" s="25"/>
      <c r="S304" s="25"/>
      <c r="T304" s="25"/>
      <c r="U304" s="25"/>
      <c r="V304" s="25"/>
      <c r="W304" s="25"/>
    </row>
    <row r="305">
      <c r="B305" s="40"/>
      <c r="C305" s="25"/>
      <c r="D305" s="25"/>
      <c r="E305" s="40"/>
      <c r="F305" s="25"/>
      <c r="G305" s="23"/>
      <c r="H305" s="24"/>
      <c r="I305" s="25"/>
      <c r="J305" s="25"/>
      <c r="K305" s="25"/>
      <c r="L305" s="25"/>
      <c r="M305" s="25"/>
      <c r="N305" s="25"/>
      <c r="O305" s="25"/>
      <c r="P305" s="25"/>
      <c r="Q305" s="25"/>
      <c r="R305" s="25"/>
      <c r="S305" s="25"/>
      <c r="T305" s="25"/>
      <c r="U305" s="25"/>
      <c r="V305" s="25"/>
      <c r="W305" s="25"/>
    </row>
    <row r="306">
      <c r="B306" s="40"/>
      <c r="C306" s="25"/>
      <c r="D306" s="25"/>
      <c r="E306" s="40"/>
      <c r="F306" s="25"/>
      <c r="G306" s="23"/>
      <c r="H306" s="24"/>
      <c r="I306" s="25"/>
      <c r="J306" s="25"/>
      <c r="K306" s="25"/>
      <c r="L306" s="25"/>
      <c r="M306" s="25"/>
      <c r="N306" s="25"/>
      <c r="O306" s="25"/>
      <c r="P306" s="25"/>
      <c r="Q306" s="25"/>
      <c r="R306" s="25"/>
      <c r="S306" s="25"/>
      <c r="T306" s="25"/>
      <c r="U306" s="25"/>
      <c r="V306" s="25"/>
      <c r="W306" s="25"/>
    </row>
    <row r="307">
      <c r="B307" s="40"/>
      <c r="C307" s="25"/>
      <c r="D307" s="25"/>
      <c r="E307" s="40"/>
      <c r="F307" s="25"/>
      <c r="G307" s="23"/>
      <c r="H307" s="24"/>
      <c r="I307" s="25"/>
      <c r="J307" s="25"/>
      <c r="K307" s="25"/>
      <c r="L307" s="25"/>
      <c r="M307" s="25"/>
      <c r="N307" s="25"/>
      <c r="O307" s="25"/>
      <c r="P307" s="25"/>
      <c r="Q307" s="25"/>
      <c r="R307" s="25"/>
      <c r="S307" s="25"/>
      <c r="T307" s="25"/>
      <c r="U307" s="25"/>
      <c r="V307" s="25"/>
      <c r="W307" s="25"/>
    </row>
    <row r="308">
      <c r="B308" s="40"/>
      <c r="C308" s="25"/>
      <c r="D308" s="25"/>
      <c r="E308" s="40"/>
      <c r="F308" s="25"/>
      <c r="G308" s="23"/>
      <c r="H308" s="24"/>
      <c r="I308" s="25"/>
      <c r="J308" s="25"/>
      <c r="K308" s="25"/>
      <c r="L308" s="25"/>
      <c r="M308" s="25"/>
      <c r="N308" s="25"/>
      <c r="O308" s="25"/>
      <c r="P308" s="25"/>
      <c r="Q308" s="25"/>
      <c r="R308" s="25"/>
      <c r="S308" s="25"/>
      <c r="T308" s="25"/>
      <c r="U308" s="25"/>
      <c r="V308" s="25"/>
      <c r="W308" s="25"/>
    </row>
    <row r="309">
      <c r="B309" s="40"/>
      <c r="C309" s="25"/>
      <c r="D309" s="25"/>
      <c r="E309" s="40"/>
      <c r="F309" s="25"/>
      <c r="G309" s="23"/>
      <c r="H309" s="24"/>
      <c r="I309" s="25"/>
      <c r="J309" s="25"/>
      <c r="K309" s="25"/>
      <c r="L309" s="25"/>
      <c r="M309" s="25"/>
      <c r="N309" s="25"/>
      <c r="O309" s="25"/>
      <c r="P309" s="25"/>
      <c r="Q309" s="25"/>
      <c r="R309" s="25"/>
      <c r="S309" s="25"/>
      <c r="T309" s="25"/>
      <c r="U309" s="25"/>
      <c r="V309" s="25"/>
      <c r="W309" s="25"/>
    </row>
    <row r="310">
      <c r="B310" s="40"/>
      <c r="C310" s="25"/>
      <c r="D310" s="25"/>
      <c r="E310" s="40"/>
      <c r="F310" s="25"/>
      <c r="G310" s="23"/>
      <c r="H310" s="24"/>
      <c r="I310" s="25"/>
      <c r="J310" s="25"/>
      <c r="K310" s="25"/>
      <c r="L310" s="25"/>
      <c r="M310" s="25"/>
      <c r="N310" s="25"/>
      <c r="O310" s="25"/>
      <c r="P310" s="25"/>
      <c r="Q310" s="25"/>
      <c r="R310" s="25"/>
      <c r="S310" s="25"/>
      <c r="T310" s="25"/>
      <c r="U310" s="25"/>
      <c r="V310" s="25"/>
      <c r="W310" s="25"/>
    </row>
    <row r="311">
      <c r="B311" s="40"/>
      <c r="C311" s="25"/>
      <c r="D311" s="25"/>
      <c r="E311" s="40"/>
      <c r="F311" s="25"/>
      <c r="G311" s="23"/>
      <c r="H311" s="24"/>
      <c r="I311" s="25"/>
      <c r="J311" s="25"/>
      <c r="K311" s="25"/>
      <c r="L311" s="25"/>
      <c r="M311" s="25"/>
      <c r="N311" s="25"/>
      <c r="O311" s="25"/>
      <c r="P311" s="25"/>
      <c r="Q311" s="25"/>
      <c r="R311" s="25"/>
      <c r="S311" s="25"/>
      <c r="T311" s="25"/>
      <c r="U311" s="25"/>
      <c r="V311" s="25"/>
      <c r="W311" s="25"/>
    </row>
    <row r="312">
      <c r="B312" s="40"/>
      <c r="C312" s="25"/>
      <c r="D312" s="25"/>
      <c r="E312" s="40"/>
      <c r="F312" s="25"/>
      <c r="G312" s="23"/>
      <c r="H312" s="24"/>
      <c r="I312" s="25"/>
      <c r="J312" s="25"/>
      <c r="K312" s="25"/>
      <c r="L312" s="25"/>
      <c r="M312" s="25"/>
      <c r="N312" s="25"/>
      <c r="O312" s="25"/>
      <c r="P312" s="25"/>
      <c r="Q312" s="25"/>
      <c r="R312" s="25"/>
      <c r="S312" s="25"/>
      <c r="T312" s="25"/>
      <c r="U312" s="25"/>
      <c r="V312" s="25"/>
      <c r="W312" s="25"/>
    </row>
    <row r="313">
      <c r="B313" s="40"/>
      <c r="C313" s="25"/>
      <c r="D313" s="25"/>
      <c r="E313" s="40"/>
      <c r="F313" s="25"/>
      <c r="G313" s="23"/>
      <c r="H313" s="24"/>
      <c r="I313" s="25"/>
      <c r="J313" s="25"/>
      <c r="K313" s="25"/>
      <c r="L313" s="25"/>
      <c r="M313" s="25"/>
      <c r="N313" s="25"/>
      <c r="O313" s="25"/>
      <c r="P313" s="25"/>
      <c r="Q313" s="25"/>
      <c r="R313" s="25"/>
      <c r="S313" s="25"/>
      <c r="T313" s="25"/>
      <c r="U313" s="25"/>
      <c r="V313" s="25"/>
      <c r="W313" s="25"/>
    </row>
    <row r="314">
      <c r="B314" s="40"/>
      <c r="C314" s="25"/>
      <c r="D314" s="25"/>
      <c r="E314" s="40"/>
      <c r="F314" s="25"/>
      <c r="G314" s="23"/>
      <c r="H314" s="24"/>
      <c r="I314" s="25"/>
      <c r="J314" s="25"/>
      <c r="K314" s="25"/>
      <c r="L314" s="25"/>
      <c r="M314" s="25"/>
      <c r="N314" s="25"/>
      <c r="O314" s="25"/>
      <c r="P314" s="25"/>
      <c r="Q314" s="25"/>
      <c r="R314" s="25"/>
      <c r="S314" s="25"/>
      <c r="T314" s="25"/>
      <c r="U314" s="25"/>
      <c r="V314" s="25"/>
      <c r="W314" s="25"/>
    </row>
    <row r="315">
      <c r="B315" s="40"/>
      <c r="C315" s="25"/>
      <c r="D315" s="25"/>
      <c r="E315" s="40"/>
      <c r="F315" s="25"/>
      <c r="G315" s="23"/>
      <c r="H315" s="24"/>
      <c r="I315" s="25"/>
      <c r="J315" s="25"/>
      <c r="K315" s="25"/>
      <c r="L315" s="25"/>
      <c r="M315" s="25"/>
      <c r="N315" s="25"/>
      <c r="O315" s="25"/>
      <c r="P315" s="25"/>
      <c r="Q315" s="25"/>
      <c r="R315" s="25"/>
      <c r="S315" s="25"/>
      <c r="T315" s="25"/>
      <c r="U315" s="25"/>
      <c r="V315" s="25"/>
      <c r="W315" s="25"/>
    </row>
    <row r="316">
      <c r="B316" s="40"/>
      <c r="C316" s="25"/>
      <c r="D316" s="25"/>
      <c r="E316" s="40"/>
      <c r="F316" s="25"/>
      <c r="G316" s="23"/>
      <c r="H316" s="24"/>
      <c r="I316" s="25"/>
      <c r="J316" s="25"/>
      <c r="K316" s="25"/>
      <c r="L316" s="25"/>
      <c r="M316" s="25"/>
      <c r="N316" s="25"/>
      <c r="O316" s="25"/>
      <c r="P316" s="25"/>
      <c r="Q316" s="25"/>
      <c r="R316" s="25"/>
      <c r="S316" s="25"/>
      <c r="T316" s="25"/>
      <c r="U316" s="25"/>
      <c r="V316" s="25"/>
      <c r="W316" s="25"/>
    </row>
    <row r="317">
      <c r="B317" s="40"/>
      <c r="C317" s="25"/>
      <c r="D317" s="25"/>
      <c r="E317" s="40"/>
      <c r="F317" s="25"/>
      <c r="G317" s="23"/>
      <c r="H317" s="24"/>
      <c r="I317" s="25"/>
      <c r="J317" s="25"/>
      <c r="K317" s="25"/>
      <c r="L317" s="25"/>
      <c r="M317" s="25"/>
      <c r="N317" s="25"/>
      <c r="O317" s="25"/>
      <c r="P317" s="25"/>
      <c r="Q317" s="25"/>
      <c r="R317" s="25"/>
      <c r="S317" s="25"/>
      <c r="T317" s="25"/>
      <c r="U317" s="25"/>
      <c r="V317" s="25"/>
      <c r="W317" s="25"/>
    </row>
    <row r="318">
      <c r="B318" s="40"/>
      <c r="C318" s="25"/>
      <c r="D318" s="25"/>
      <c r="E318" s="40"/>
      <c r="F318" s="25"/>
      <c r="G318" s="23"/>
      <c r="H318" s="24"/>
      <c r="I318" s="25"/>
      <c r="J318" s="25"/>
      <c r="K318" s="25"/>
      <c r="L318" s="25"/>
      <c r="M318" s="25"/>
      <c r="N318" s="25"/>
      <c r="O318" s="25"/>
      <c r="P318" s="25"/>
      <c r="Q318" s="25"/>
      <c r="R318" s="25"/>
      <c r="S318" s="25"/>
      <c r="T318" s="25"/>
      <c r="U318" s="25"/>
      <c r="V318" s="25"/>
      <c r="W318" s="25"/>
    </row>
    <row r="319">
      <c r="B319" s="40"/>
      <c r="C319" s="25"/>
      <c r="D319" s="25"/>
      <c r="E319" s="40"/>
      <c r="F319" s="25"/>
      <c r="G319" s="23"/>
      <c r="H319" s="24"/>
      <c r="I319" s="25"/>
      <c r="J319" s="25"/>
      <c r="K319" s="25"/>
      <c r="L319" s="25"/>
      <c r="M319" s="25"/>
      <c r="N319" s="25"/>
      <c r="O319" s="25"/>
      <c r="P319" s="25"/>
      <c r="Q319" s="25"/>
      <c r="R319" s="25"/>
      <c r="S319" s="25"/>
      <c r="T319" s="25"/>
      <c r="U319" s="25"/>
      <c r="V319" s="25"/>
      <c r="W319" s="25"/>
    </row>
    <row r="320">
      <c r="B320" s="40"/>
      <c r="C320" s="25"/>
      <c r="D320" s="25"/>
      <c r="E320" s="40"/>
      <c r="F320" s="25"/>
      <c r="G320" s="23"/>
      <c r="H320" s="24"/>
      <c r="I320" s="25"/>
      <c r="J320" s="25"/>
      <c r="K320" s="25"/>
      <c r="L320" s="25"/>
      <c r="M320" s="25"/>
      <c r="N320" s="25"/>
      <c r="O320" s="25"/>
      <c r="P320" s="25"/>
      <c r="Q320" s="25"/>
      <c r="R320" s="25"/>
      <c r="S320" s="25"/>
      <c r="T320" s="25"/>
      <c r="U320" s="25"/>
      <c r="V320" s="25"/>
      <c r="W320" s="25"/>
    </row>
    <row r="321">
      <c r="B321" s="40"/>
      <c r="C321" s="25"/>
      <c r="D321" s="25"/>
      <c r="E321" s="40"/>
      <c r="F321" s="25"/>
      <c r="G321" s="23"/>
      <c r="H321" s="24"/>
      <c r="I321" s="25"/>
      <c r="J321" s="25"/>
      <c r="K321" s="25"/>
      <c r="L321" s="25"/>
      <c r="M321" s="25"/>
      <c r="N321" s="25"/>
      <c r="O321" s="25"/>
      <c r="P321" s="25"/>
      <c r="Q321" s="25"/>
      <c r="R321" s="25"/>
      <c r="S321" s="25"/>
      <c r="T321" s="25"/>
      <c r="U321" s="25"/>
      <c r="V321" s="25"/>
      <c r="W321" s="25"/>
    </row>
    <row r="322">
      <c r="B322" s="40"/>
      <c r="C322" s="25"/>
      <c r="D322" s="25"/>
      <c r="E322" s="40"/>
      <c r="F322" s="25"/>
      <c r="G322" s="23"/>
      <c r="H322" s="24"/>
      <c r="I322" s="25"/>
      <c r="J322" s="25"/>
      <c r="K322" s="25"/>
      <c r="L322" s="25"/>
      <c r="M322" s="25"/>
      <c r="N322" s="25"/>
      <c r="O322" s="25"/>
      <c r="P322" s="25"/>
      <c r="Q322" s="25"/>
      <c r="R322" s="25"/>
      <c r="S322" s="25"/>
      <c r="T322" s="25"/>
      <c r="U322" s="25"/>
      <c r="V322" s="25"/>
      <c r="W322" s="25"/>
    </row>
    <row r="323">
      <c r="B323" s="40"/>
      <c r="C323" s="25"/>
      <c r="D323" s="25"/>
      <c r="E323" s="40"/>
      <c r="F323" s="25"/>
      <c r="G323" s="23"/>
      <c r="H323" s="24"/>
      <c r="I323" s="25"/>
      <c r="J323" s="25"/>
      <c r="K323" s="25"/>
      <c r="L323" s="25"/>
      <c r="M323" s="25"/>
      <c r="N323" s="25"/>
      <c r="O323" s="25"/>
      <c r="P323" s="25"/>
      <c r="Q323" s="25"/>
      <c r="R323" s="25"/>
      <c r="S323" s="25"/>
      <c r="T323" s="25"/>
      <c r="U323" s="25"/>
      <c r="V323" s="25"/>
      <c r="W323" s="25"/>
    </row>
    <row r="324">
      <c r="B324" s="40"/>
      <c r="C324" s="25"/>
      <c r="D324" s="25"/>
      <c r="E324" s="40"/>
      <c r="F324" s="25"/>
      <c r="G324" s="23"/>
      <c r="H324" s="24"/>
      <c r="I324" s="25"/>
      <c r="J324" s="25"/>
      <c r="K324" s="25"/>
      <c r="L324" s="25"/>
      <c r="M324" s="25"/>
      <c r="N324" s="25"/>
      <c r="O324" s="25"/>
      <c r="P324" s="25"/>
      <c r="Q324" s="25"/>
      <c r="R324" s="25"/>
      <c r="S324" s="25"/>
      <c r="T324" s="25"/>
      <c r="U324" s="25"/>
      <c r="V324" s="25"/>
      <c r="W324" s="25"/>
    </row>
    <row r="325">
      <c r="B325" s="40"/>
      <c r="C325" s="25"/>
      <c r="D325" s="25"/>
      <c r="E325" s="40"/>
      <c r="F325" s="25"/>
      <c r="G325" s="23"/>
      <c r="H325" s="24"/>
      <c r="I325" s="25"/>
      <c r="J325" s="25"/>
      <c r="K325" s="25"/>
      <c r="L325" s="25"/>
      <c r="M325" s="25"/>
      <c r="N325" s="25"/>
      <c r="O325" s="25"/>
      <c r="P325" s="25"/>
      <c r="Q325" s="25"/>
      <c r="R325" s="25"/>
      <c r="S325" s="25"/>
      <c r="T325" s="25"/>
      <c r="U325" s="25"/>
      <c r="V325" s="25"/>
      <c r="W325" s="25"/>
    </row>
    <row r="326">
      <c r="B326" s="40"/>
      <c r="C326" s="25"/>
      <c r="D326" s="25"/>
      <c r="E326" s="40"/>
      <c r="F326" s="25"/>
      <c r="G326" s="23"/>
      <c r="H326" s="24"/>
      <c r="I326" s="25"/>
      <c r="J326" s="25"/>
      <c r="K326" s="25"/>
      <c r="L326" s="25"/>
      <c r="M326" s="25"/>
      <c r="N326" s="25"/>
      <c r="O326" s="25"/>
      <c r="P326" s="25"/>
      <c r="Q326" s="25"/>
      <c r="R326" s="25"/>
      <c r="S326" s="25"/>
      <c r="T326" s="25"/>
      <c r="U326" s="25"/>
      <c r="V326" s="25"/>
      <c r="W326" s="25"/>
    </row>
    <row r="327">
      <c r="B327" s="40"/>
      <c r="C327" s="25"/>
      <c r="D327" s="25"/>
      <c r="E327" s="40"/>
      <c r="F327" s="25"/>
      <c r="G327" s="23"/>
      <c r="H327" s="24"/>
      <c r="I327" s="25"/>
      <c r="J327" s="25"/>
      <c r="K327" s="25"/>
      <c r="L327" s="25"/>
      <c r="M327" s="25"/>
      <c r="N327" s="25"/>
      <c r="O327" s="25"/>
      <c r="P327" s="25"/>
      <c r="Q327" s="25"/>
      <c r="R327" s="25"/>
      <c r="S327" s="25"/>
      <c r="T327" s="25"/>
      <c r="U327" s="25"/>
      <c r="V327" s="25"/>
      <c r="W327" s="25"/>
    </row>
    <row r="328">
      <c r="B328" s="40"/>
      <c r="C328" s="25"/>
      <c r="D328" s="25"/>
      <c r="E328" s="40"/>
      <c r="F328" s="25"/>
      <c r="G328" s="23"/>
      <c r="H328" s="24"/>
      <c r="I328" s="25"/>
      <c r="J328" s="25"/>
      <c r="K328" s="25"/>
      <c r="L328" s="25"/>
      <c r="M328" s="25"/>
      <c r="N328" s="25"/>
      <c r="O328" s="25"/>
      <c r="P328" s="25"/>
      <c r="Q328" s="25"/>
      <c r="R328" s="25"/>
      <c r="S328" s="25"/>
      <c r="T328" s="25"/>
      <c r="U328" s="25"/>
      <c r="V328" s="25"/>
      <c r="W328" s="25"/>
    </row>
    <row r="329">
      <c r="B329" s="40"/>
      <c r="C329" s="25"/>
      <c r="D329" s="25"/>
      <c r="E329" s="40"/>
      <c r="F329" s="25"/>
      <c r="G329" s="23"/>
      <c r="H329" s="24"/>
      <c r="I329" s="25"/>
      <c r="J329" s="25"/>
      <c r="K329" s="25"/>
      <c r="L329" s="25"/>
      <c r="M329" s="25"/>
      <c r="N329" s="25"/>
      <c r="O329" s="25"/>
      <c r="P329" s="25"/>
      <c r="Q329" s="25"/>
      <c r="R329" s="25"/>
      <c r="S329" s="25"/>
      <c r="T329" s="25"/>
      <c r="U329" s="25"/>
      <c r="V329" s="25"/>
      <c r="W329" s="25"/>
    </row>
    <row r="330">
      <c r="B330" s="40"/>
      <c r="C330" s="25"/>
      <c r="D330" s="25"/>
      <c r="E330" s="40"/>
      <c r="F330" s="25"/>
      <c r="G330" s="23"/>
      <c r="H330" s="24"/>
      <c r="I330" s="25"/>
      <c r="J330" s="25"/>
      <c r="K330" s="25"/>
      <c r="L330" s="25"/>
      <c r="M330" s="25"/>
      <c r="N330" s="25"/>
      <c r="O330" s="25"/>
      <c r="P330" s="25"/>
      <c r="Q330" s="25"/>
      <c r="R330" s="25"/>
      <c r="S330" s="25"/>
      <c r="T330" s="25"/>
      <c r="U330" s="25"/>
      <c r="V330" s="25"/>
      <c r="W330" s="25"/>
    </row>
    <row r="331">
      <c r="B331" s="40"/>
      <c r="C331" s="25"/>
      <c r="D331" s="25"/>
      <c r="E331" s="40"/>
      <c r="F331" s="25"/>
      <c r="G331" s="23"/>
      <c r="H331" s="24"/>
      <c r="I331" s="25"/>
      <c r="J331" s="25"/>
      <c r="K331" s="25"/>
      <c r="L331" s="25"/>
      <c r="M331" s="25"/>
      <c r="N331" s="25"/>
      <c r="O331" s="25"/>
      <c r="P331" s="25"/>
      <c r="Q331" s="25"/>
      <c r="R331" s="25"/>
      <c r="S331" s="25"/>
      <c r="T331" s="25"/>
      <c r="U331" s="25"/>
      <c r="V331" s="25"/>
      <c r="W331" s="25"/>
    </row>
    <row r="332">
      <c r="B332" s="40"/>
      <c r="C332" s="25"/>
      <c r="D332" s="25"/>
      <c r="E332" s="40"/>
      <c r="F332" s="25"/>
      <c r="G332" s="23"/>
      <c r="H332" s="24"/>
      <c r="I332" s="25"/>
      <c r="J332" s="25"/>
      <c r="K332" s="25"/>
      <c r="L332" s="25"/>
      <c r="M332" s="25"/>
      <c r="N332" s="25"/>
      <c r="O332" s="25"/>
      <c r="P332" s="25"/>
      <c r="Q332" s="25"/>
      <c r="R332" s="25"/>
      <c r="S332" s="25"/>
      <c r="T332" s="25"/>
      <c r="U332" s="25"/>
      <c r="V332" s="25"/>
      <c r="W332" s="25"/>
    </row>
    <row r="333">
      <c r="B333" s="40"/>
      <c r="C333" s="25"/>
      <c r="D333" s="25"/>
      <c r="E333" s="40"/>
      <c r="F333" s="25"/>
      <c r="G333" s="23"/>
      <c r="H333" s="24"/>
      <c r="I333" s="25"/>
      <c r="J333" s="25"/>
      <c r="K333" s="25"/>
      <c r="L333" s="25"/>
      <c r="M333" s="25"/>
      <c r="N333" s="25"/>
      <c r="O333" s="25"/>
      <c r="P333" s="25"/>
      <c r="Q333" s="25"/>
      <c r="R333" s="25"/>
      <c r="S333" s="25"/>
      <c r="T333" s="25"/>
      <c r="U333" s="25"/>
      <c r="V333" s="25"/>
      <c r="W333" s="25"/>
    </row>
    <row r="334">
      <c r="B334" s="40"/>
      <c r="C334" s="25"/>
      <c r="D334" s="25"/>
      <c r="E334" s="40"/>
      <c r="F334" s="25"/>
      <c r="G334" s="23"/>
      <c r="H334" s="24"/>
      <c r="I334" s="25"/>
      <c r="J334" s="25"/>
      <c r="K334" s="25"/>
      <c r="L334" s="25"/>
      <c r="M334" s="25"/>
      <c r="N334" s="25"/>
      <c r="O334" s="25"/>
      <c r="P334" s="25"/>
      <c r="Q334" s="25"/>
      <c r="R334" s="25"/>
      <c r="S334" s="25"/>
      <c r="T334" s="25"/>
      <c r="U334" s="25"/>
      <c r="V334" s="25"/>
      <c r="W334" s="25"/>
    </row>
    <row r="335">
      <c r="B335" s="40"/>
      <c r="C335" s="25"/>
      <c r="D335" s="25"/>
      <c r="E335" s="40"/>
      <c r="F335" s="25"/>
      <c r="G335" s="23"/>
      <c r="H335" s="24"/>
      <c r="I335" s="25"/>
      <c r="J335" s="25"/>
      <c r="K335" s="25"/>
      <c r="L335" s="25"/>
      <c r="M335" s="25"/>
      <c r="N335" s="25"/>
      <c r="O335" s="25"/>
      <c r="P335" s="25"/>
      <c r="Q335" s="25"/>
      <c r="R335" s="25"/>
      <c r="S335" s="25"/>
      <c r="T335" s="25"/>
      <c r="U335" s="25"/>
      <c r="V335" s="25"/>
      <c r="W335" s="25"/>
    </row>
    <row r="336">
      <c r="B336" s="40"/>
      <c r="C336" s="25"/>
      <c r="D336" s="25"/>
      <c r="E336" s="40"/>
      <c r="F336" s="25"/>
      <c r="G336" s="23"/>
      <c r="H336" s="24"/>
      <c r="I336" s="25"/>
      <c r="J336" s="25"/>
      <c r="K336" s="25"/>
      <c r="L336" s="25"/>
      <c r="M336" s="25"/>
      <c r="N336" s="25"/>
      <c r="O336" s="25"/>
      <c r="P336" s="25"/>
      <c r="Q336" s="25"/>
      <c r="R336" s="25"/>
      <c r="S336" s="25"/>
      <c r="T336" s="25"/>
      <c r="U336" s="25"/>
      <c r="V336" s="25"/>
      <c r="W336" s="25"/>
    </row>
    <row r="337">
      <c r="B337" s="40"/>
      <c r="C337" s="25"/>
      <c r="D337" s="25"/>
      <c r="E337" s="40"/>
      <c r="F337" s="25"/>
      <c r="G337" s="23"/>
      <c r="H337" s="24"/>
      <c r="I337" s="25"/>
      <c r="J337" s="25"/>
      <c r="K337" s="25"/>
      <c r="L337" s="25"/>
      <c r="M337" s="25"/>
      <c r="N337" s="25"/>
      <c r="O337" s="25"/>
      <c r="P337" s="25"/>
      <c r="Q337" s="25"/>
      <c r="R337" s="25"/>
      <c r="S337" s="25"/>
      <c r="T337" s="25"/>
      <c r="U337" s="25"/>
      <c r="V337" s="25"/>
      <c r="W337" s="25"/>
    </row>
    <row r="338">
      <c r="B338" s="40"/>
      <c r="C338" s="25"/>
      <c r="D338" s="25"/>
      <c r="E338" s="40"/>
      <c r="F338" s="25"/>
      <c r="G338" s="23"/>
      <c r="H338" s="24"/>
      <c r="I338" s="25"/>
      <c r="J338" s="25"/>
      <c r="K338" s="25"/>
      <c r="L338" s="25"/>
      <c r="M338" s="25"/>
      <c r="N338" s="25"/>
      <c r="O338" s="25"/>
      <c r="P338" s="25"/>
      <c r="Q338" s="25"/>
      <c r="R338" s="25"/>
      <c r="S338" s="25"/>
      <c r="T338" s="25"/>
      <c r="U338" s="25"/>
      <c r="V338" s="25"/>
      <c r="W338" s="25"/>
    </row>
    <row r="339">
      <c r="B339" s="40"/>
      <c r="C339" s="25"/>
      <c r="D339" s="25"/>
      <c r="E339" s="40"/>
      <c r="F339" s="25"/>
      <c r="G339" s="23"/>
      <c r="H339" s="24"/>
      <c r="I339" s="25"/>
      <c r="J339" s="25"/>
      <c r="K339" s="25"/>
      <c r="L339" s="25"/>
      <c r="M339" s="25"/>
      <c r="N339" s="25"/>
      <c r="O339" s="25"/>
      <c r="P339" s="25"/>
      <c r="Q339" s="25"/>
      <c r="R339" s="25"/>
      <c r="S339" s="25"/>
      <c r="T339" s="25"/>
      <c r="U339" s="25"/>
      <c r="V339" s="25"/>
      <c r="W339" s="25"/>
    </row>
    <row r="340">
      <c r="B340" s="40"/>
      <c r="C340" s="25"/>
      <c r="D340" s="25"/>
      <c r="E340" s="40"/>
      <c r="F340" s="25"/>
      <c r="G340" s="23"/>
      <c r="H340" s="24"/>
      <c r="I340" s="25"/>
      <c r="J340" s="25"/>
      <c r="K340" s="25"/>
      <c r="L340" s="25"/>
      <c r="M340" s="25"/>
      <c r="N340" s="25"/>
      <c r="O340" s="25"/>
      <c r="P340" s="25"/>
      <c r="Q340" s="25"/>
      <c r="R340" s="25"/>
      <c r="S340" s="25"/>
      <c r="T340" s="25"/>
      <c r="U340" s="25"/>
      <c r="V340" s="25"/>
      <c r="W340" s="25"/>
    </row>
    <row r="341">
      <c r="B341" s="40"/>
      <c r="C341" s="25"/>
      <c r="D341" s="25"/>
      <c r="E341" s="40"/>
      <c r="F341" s="25"/>
      <c r="G341" s="23"/>
      <c r="H341" s="24"/>
      <c r="I341" s="25"/>
      <c r="J341" s="25"/>
      <c r="K341" s="25"/>
      <c r="L341" s="25"/>
      <c r="M341" s="25"/>
      <c r="N341" s="25"/>
      <c r="O341" s="25"/>
      <c r="P341" s="25"/>
      <c r="Q341" s="25"/>
      <c r="R341" s="25"/>
      <c r="S341" s="25"/>
      <c r="T341" s="25"/>
      <c r="U341" s="25"/>
      <c r="V341" s="25"/>
      <c r="W341" s="25"/>
    </row>
    <row r="342">
      <c r="B342" s="40"/>
      <c r="C342" s="25"/>
      <c r="D342" s="25"/>
      <c r="E342" s="40"/>
      <c r="F342" s="25"/>
      <c r="G342" s="23"/>
      <c r="H342" s="24"/>
      <c r="I342" s="25"/>
      <c r="J342" s="25"/>
      <c r="K342" s="25"/>
      <c r="L342" s="25"/>
      <c r="M342" s="25"/>
      <c r="N342" s="25"/>
      <c r="O342" s="25"/>
      <c r="P342" s="25"/>
      <c r="Q342" s="25"/>
      <c r="R342" s="25"/>
      <c r="S342" s="25"/>
      <c r="T342" s="25"/>
      <c r="U342" s="25"/>
      <c r="V342" s="25"/>
      <c r="W342" s="25"/>
    </row>
    <row r="343">
      <c r="B343" s="40"/>
      <c r="C343" s="25"/>
      <c r="D343" s="25"/>
      <c r="E343" s="40"/>
      <c r="F343" s="25"/>
      <c r="G343" s="23"/>
      <c r="H343" s="24"/>
      <c r="I343" s="25"/>
      <c r="J343" s="25"/>
      <c r="K343" s="25"/>
      <c r="L343" s="25"/>
      <c r="M343" s="25"/>
      <c r="N343" s="25"/>
      <c r="O343" s="25"/>
      <c r="P343" s="25"/>
      <c r="Q343" s="25"/>
      <c r="R343" s="25"/>
      <c r="S343" s="25"/>
      <c r="T343" s="25"/>
      <c r="U343" s="25"/>
      <c r="V343" s="25"/>
      <c r="W343" s="25"/>
    </row>
    <row r="344">
      <c r="B344" s="40"/>
      <c r="C344" s="25"/>
      <c r="D344" s="25"/>
      <c r="E344" s="40"/>
      <c r="F344" s="25"/>
      <c r="G344" s="23"/>
      <c r="H344" s="24"/>
      <c r="I344" s="25"/>
      <c r="J344" s="25"/>
      <c r="K344" s="25"/>
      <c r="L344" s="25"/>
      <c r="M344" s="25"/>
      <c r="N344" s="25"/>
      <c r="O344" s="25"/>
      <c r="P344" s="25"/>
      <c r="Q344" s="25"/>
      <c r="R344" s="25"/>
      <c r="S344" s="25"/>
      <c r="T344" s="25"/>
      <c r="U344" s="25"/>
      <c r="V344" s="25"/>
      <c r="W344" s="25"/>
    </row>
    <row r="345">
      <c r="B345" s="40"/>
      <c r="C345" s="25"/>
      <c r="D345" s="25"/>
      <c r="E345" s="40"/>
      <c r="F345" s="25"/>
      <c r="G345" s="23"/>
      <c r="H345" s="24"/>
      <c r="I345" s="25"/>
      <c r="J345" s="25"/>
      <c r="K345" s="25"/>
      <c r="L345" s="25"/>
      <c r="M345" s="25"/>
      <c r="N345" s="25"/>
      <c r="O345" s="25"/>
      <c r="P345" s="25"/>
      <c r="Q345" s="25"/>
      <c r="R345" s="25"/>
      <c r="S345" s="25"/>
      <c r="T345" s="25"/>
      <c r="U345" s="25"/>
      <c r="V345" s="25"/>
      <c r="W345" s="25"/>
    </row>
    <row r="346">
      <c r="B346" s="40"/>
      <c r="C346" s="25"/>
      <c r="D346" s="25"/>
      <c r="E346" s="40"/>
      <c r="F346" s="25"/>
      <c r="G346" s="23"/>
      <c r="H346" s="24"/>
      <c r="I346" s="25"/>
      <c r="J346" s="25"/>
      <c r="K346" s="25"/>
      <c r="L346" s="25"/>
      <c r="M346" s="25"/>
      <c r="N346" s="25"/>
      <c r="O346" s="25"/>
      <c r="P346" s="25"/>
      <c r="Q346" s="25"/>
      <c r="R346" s="25"/>
      <c r="S346" s="25"/>
      <c r="T346" s="25"/>
      <c r="U346" s="25"/>
      <c r="V346" s="25"/>
      <c r="W346" s="25"/>
    </row>
    <row r="347">
      <c r="B347" s="40"/>
      <c r="C347" s="25"/>
      <c r="D347" s="25"/>
      <c r="E347" s="40"/>
      <c r="F347" s="25"/>
      <c r="G347" s="23"/>
      <c r="H347" s="24"/>
      <c r="I347" s="25"/>
      <c r="J347" s="25"/>
      <c r="K347" s="25"/>
      <c r="L347" s="25"/>
      <c r="M347" s="25"/>
      <c r="N347" s="25"/>
      <c r="O347" s="25"/>
      <c r="P347" s="25"/>
      <c r="Q347" s="25"/>
      <c r="R347" s="25"/>
      <c r="S347" s="25"/>
      <c r="T347" s="25"/>
      <c r="U347" s="25"/>
      <c r="V347" s="25"/>
      <c r="W347" s="25"/>
    </row>
    <row r="348">
      <c r="B348" s="40"/>
      <c r="C348" s="25"/>
      <c r="D348" s="25"/>
      <c r="E348" s="40"/>
      <c r="F348" s="25"/>
      <c r="G348" s="23"/>
      <c r="H348" s="24"/>
      <c r="I348" s="25"/>
      <c r="J348" s="25"/>
      <c r="K348" s="25"/>
      <c r="L348" s="25"/>
      <c r="M348" s="25"/>
      <c r="N348" s="25"/>
      <c r="O348" s="25"/>
      <c r="P348" s="25"/>
      <c r="Q348" s="25"/>
      <c r="R348" s="25"/>
      <c r="S348" s="25"/>
      <c r="T348" s="25"/>
      <c r="U348" s="25"/>
      <c r="V348" s="25"/>
      <c r="W348" s="25"/>
    </row>
    <row r="349">
      <c r="B349" s="40"/>
      <c r="C349" s="25"/>
      <c r="D349" s="25"/>
      <c r="E349" s="40"/>
      <c r="F349" s="25"/>
      <c r="G349" s="23"/>
      <c r="H349" s="24"/>
      <c r="I349" s="25"/>
      <c r="J349" s="25"/>
      <c r="K349" s="25"/>
      <c r="L349" s="25"/>
      <c r="M349" s="25"/>
      <c r="N349" s="25"/>
      <c r="O349" s="25"/>
      <c r="P349" s="25"/>
      <c r="Q349" s="25"/>
      <c r="R349" s="25"/>
      <c r="S349" s="25"/>
      <c r="T349" s="25"/>
      <c r="U349" s="25"/>
      <c r="V349" s="25"/>
      <c r="W349" s="25"/>
    </row>
    <row r="350">
      <c r="B350" s="40"/>
      <c r="C350" s="25"/>
      <c r="D350" s="25"/>
      <c r="E350" s="40"/>
      <c r="F350" s="25"/>
      <c r="G350" s="23"/>
      <c r="H350" s="24"/>
      <c r="I350" s="25"/>
      <c r="J350" s="25"/>
      <c r="K350" s="25"/>
      <c r="L350" s="25"/>
      <c r="M350" s="25"/>
      <c r="N350" s="25"/>
      <c r="O350" s="25"/>
      <c r="P350" s="25"/>
      <c r="Q350" s="25"/>
      <c r="R350" s="25"/>
      <c r="S350" s="25"/>
      <c r="T350" s="25"/>
      <c r="U350" s="25"/>
      <c r="V350" s="25"/>
      <c r="W350" s="25"/>
    </row>
    <row r="351">
      <c r="B351" s="40"/>
      <c r="C351" s="25"/>
      <c r="D351" s="25"/>
      <c r="E351" s="40"/>
      <c r="F351" s="25"/>
      <c r="G351" s="23"/>
      <c r="H351" s="24"/>
      <c r="I351" s="25"/>
      <c r="J351" s="25"/>
      <c r="K351" s="25"/>
      <c r="L351" s="25"/>
      <c r="M351" s="25"/>
      <c r="N351" s="25"/>
      <c r="O351" s="25"/>
      <c r="P351" s="25"/>
      <c r="Q351" s="25"/>
      <c r="R351" s="25"/>
      <c r="S351" s="25"/>
      <c r="T351" s="25"/>
      <c r="U351" s="25"/>
      <c r="V351" s="25"/>
      <c r="W351" s="25"/>
    </row>
    <row r="352">
      <c r="B352" s="40"/>
      <c r="C352" s="25"/>
      <c r="D352" s="25"/>
      <c r="E352" s="40"/>
      <c r="F352" s="25"/>
      <c r="G352" s="23"/>
      <c r="H352" s="24"/>
      <c r="I352" s="25"/>
      <c r="J352" s="25"/>
      <c r="K352" s="25"/>
      <c r="L352" s="25"/>
      <c r="M352" s="25"/>
      <c r="N352" s="25"/>
      <c r="O352" s="25"/>
      <c r="P352" s="25"/>
      <c r="Q352" s="25"/>
      <c r="R352" s="25"/>
      <c r="S352" s="25"/>
      <c r="T352" s="25"/>
      <c r="U352" s="25"/>
      <c r="V352" s="25"/>
      <c r="W352" s="25"/>
    </row>
    <row r="353">
      <c r="B353" s="40"/>
      <c r="C353" s="25"/>
      <c r="D353" s="25"/>
      <c r="E353" s="40"/>
      <c r="F353" s="25"/>
      <c r="G353" s="23"/>
      <c r="H353" s="24"/>
      <c r="I353" s="25"/>
      <c r="J353" s="25"/>
      <c r="K353" s="25"/>
      <c r="L353" s="25"/>
      <c r="M353" s="25"/>
      <c r="N353" s="25"/>
      <c r="O353" s="25"/>
      <c r="P353" s="25"/>
      <c r="Q353" s="25"/>
      <c r="R353" s="25"/>
      <c r="S353" s="25"/>
      <c r="T353" s="25"/>
      <c r="U353" s="25"/>
      <c r="V353" s="25"/>
      <c r="W353" s="25"/>
    </row>
    <row r="354">
      <c r="B354" s="40"/>
      <c r="C354" s="25"/>
      <c r="D354" s="25"/>
      <c r="E354" s="40"/>
      <c r="F354" s="25"/>
      <c r="G354" s="23"/>
      <c r="H354" s="24"/>
      <c r="I354" s="25"/>
      <c r="J354" s="25"/>
      <c r="K354" s="25"/>
      <c r="L354" s="25"/>
      <c r="M354" s="25"/>
      <c r="N354" s="25"/>
      <c r="O354" s="25"/>
      <c r="P354" s="25"/>
      <c r="Q354" s="25"/>
      <c r="R354" s="25"/>
      <c r="S354" s="25"/>
      <c r="T354" s="25"/>
      <c r="U354" s="25"/>
      <c r="V354" s="25"/>
      <c r="W354" s="25"/>
    </row>
    <row r="355">
      <c r="B355" s="40"/>
      <c r="C355" s="25"/>
      <c r="D355" s="25"/>
      <c r="E355" s="40"/>
      <c r="F355" s="25"/>
      <c r="G355" s="23"/>
      <c r="H355" s="24"/>
      <c r="I355" s="25"/>
      <c r="J355" s="25"/>
      <c r="K355" s="25"/>
      <c r="L355" s="25"/>
      <c r="M355" s="25"/>
      <c r="N355" s="25"/>
      <c r="O355" s="25"/>
      <c r="P355" s="25"/>
      <c r="Q355" s="25"/>
      <c r="R355" s="25"/>
      <c r="S355" s="25"/>
      <c r="T355" s="25"/>
      <c r="U355" s="25"/>
      <c r="V355" s="25"/>
      <c r="W355" s="25"/>
    </row>
    <row r="356">
      <c r="B356" s="40"/>
      <c r="C356" s="25"/>
      <c r="D356" s="25"/>
      <c r="E356" s="40"/>
      <c r="F356" s="25"/>
      <c r="G356" s="23"/>
      <c r="H356" s="24"/>
      <c r="I356" s="25"/>
      <c r="J356" s="25"/>
      <c r="K356" s="25"/>
      <c r="L356" s="25"/>
      <c r="M356" s="25"/>
      <c r="N356" s="25"/>
      <c r="O356" s="25"/>
      <c r="P356" s="25"/>
      <c r="Q356" s="25"/>
      <c r="R356" s="25"/>
      <c r="S356" s="25"/>
      <c r="T356" s="25"/>
      <c r="U356" s="25"/>
      <c r="V356" s="25"/>
      <c r="W356" s="25"/>
    </row>
    <row r="357">
      <c r="B357" s="40"/>
      <c r="C357" s="25"/>
      <c r="D357" s="25"/>
      <c r="E357" s="40"/>
      <c r="F357" s="25"/>
      <c r="G357" s="23"/>
      <c r="H357" s="24"/>
      <c r="I357" s="25"/>
      <c r="J357" s="25"/>
      <c r="K357" s="25"/>
      <c r="L357" s="25"/>
      <c r="M357" s="25"/>
      <c r="N357" s="25"/>
      <c r="O357" s="25"/>
      <c r="P357" s="25"/>
      <c r="Q357" s="25"/>
      <c r="R357" s="25"/>
      <c r="S357" s="25"/>
      <c r="T357" s="25"/>
      <c r="U357" s="25"/>
      <c r="V357" s="25"/>
      <c r="W357" s="25"/>
    </row>
    <row r="358">
      <c r="B358" s="40"/>
      <c r="C358" s="25"/>
      <c r="D358" s="25"/>
      <c r="E358" s="40"/>
      <c r="F358" s="25"/>
      <c r="G358" s="23"/>
      <c r="H358" s="24"/>
      <c r="I358" s="25"/>
      <c r="J358" s="25"/>
      <c r="K358" s="25"/>
      <c r="L358" s="25"/>
      <c r="M358" s="25"/>
      <c r="N358" s="25"/>
      <c r="O358" s="25"/>
      <c r="P358" s="25"/>
      <c r="Q358" s="25"/>
      <c r="R358" s="25"/>
      <c r="S358" s="25"/>
      <c r="T358" s="25"/>
      <c r="U358" s="25"/>
      <c r="V358" s="25"/>
      <c r="W358" s="25"/>
    </row>
    <row r="359">
      <c r="B359" s="40"/>
      <c r="C359" s="25"/>
      <c r="D359" s="25"/>
      <c r="E359" s="40"/>
      <c r="F359" s="25"/>
      <c r="G359" s="23"/>
      <c r="H359" s="24"/>
      <c r="I359" s="25"/>
      <c r="J359" s="25"/>
      <c r="K359" s="25"/>
      <c r="L359" s="25"/>
      <c r="M359" s="25"/>
      <c r="N359" s="25"/>
      <c r="O359" s="25"/>
      <c r="P359" s="25"/>
      <c r="Q359" s="25"/>
      <c r="R359" s="25"/>
      <c r="S359" s="25"/>
      <c r="T359" s="25"/>
      <c r="U359" s="25"/>
      <c r="V359" s="25"/>
      <c r="W359" s="25"/>
    </row>
    <row r="360">
      <c r="B360" s="40"/>
      <c r="C360" s="25"/>
      <c r="D360" s="25"/>
      <c r="E360" s="40"/>
      <c r="F360" s="25"/>
      <c r="G360" s="23"/>
      <c r="H360" s="24"/>
      <c r="I360" s="25"/>
      <c r="J360" s="25"/>
      <c r="K360" s="25"/>
      <c r="L360" s="25"/>
      <c r="M360" s="25"/>
      <c r="N360" s="25"/>
      <c r="O360" s="25"/>
      <c r="P360" s="25"/>
      <c r="Q360" s="25"/>
      <c r="R360" s="25"/>
      <c r="S360" s="25"/>
      <c r="T360" s="25"/>
      <c r="U360" s="25"/>
      <c r="V360" s="25"/>
      <c r="W360" s="25"/>
    </row>
    <row r="361">
      <c r="B361" s="40"/>
      <c r="C361" s="25"/>
      <c r="D361" s="25"/>
      <c r="E361" s="40"/>
      <c r="F361" s="25"/>
      <c r="G361" s="23"/>
      <c r="H361" s="24"/>
      <c r="I361" s="25"/>
      <c r="J361" s="25"/>
      <c r="K361" s="25"/>
      <c r="L361" s="25"/>
      <c r="M361" s="25"/>
      <c r="N361" s="25"/>
      <c r="O361" s="25"/>
      <c r="P361" s="25"/>
      <c r="Q361" s="25"/>
      <c r="R361" s="25"/>
      <c r="S361" s="25"/>
      <c r="T361" s="25"/>
      <c r="U361" s="25"/>
      <c r="V361" s="25"/>
      <c r="W361" s="25"/>
    </row>
    <row r="362">
      <c r="B362" s="40"/>
      <c r="C362" s="25"/>
      <c r="D362" s="25"/>
      <c r="E362" s="40"/>
      <c r="F362" s="25"/>
      <c r="G362" s="23"/>
      <c r="H362" s="24"/>
      <c r="I362" s="25"/>
      <c r="J362" s="25"/>
      <c r="K362" s="25"/>
      <c r="L362" s="25"/>
      <c r="M362" s="25"/>
      <c r="N362" s="25"/>
      <c r="O362" s="25"/>
      <c r="P362" s="25"/>
      <c r="Q362" s="25"/>
      <c r="R362" s="25"/>
      <c r="S362" s="25"/>
      <c r="T362" s="25"/>
      <c r="U362" s="25"/>
      <c r="V362" s="25"/>
      <c r="W362" s="25"/>
    </row>
    <row r="363">
      <c r="B363" s="40"/>
      <c r="C363" s="25"/>
      <c r="D363" s="25"/>
      <c r="E363" s="40"/>
      <c r="F363" s="25"/>
      <c r="G363" s="23"/>
      <c r="H363" s="24"/>
      <c r="I363" s="25"/>
      <c r="J363" s="25"/>
      <c r="K363" s="25"/>
      <c r="L363" s="25"/>
      <c r="M363" s="25"/>
      <c r="N363" s="25"/>
      <c r="O363" s="25"/>
      <c r="P363" s="25"/>
      <c r="Q363" s="25"/>
      <c r="R363" s="25"/>
      <c r="S363" s="25"/>
      <c r="T363" s="25"/>
      <c r="U363" s="25"/>
      <c r="V363" s="25"/>
      <c r="W363" s="25"/>
    </row>
    <row r="364">
      <c r="B364" s="40"/>
      <c r="C364" s="25"/>
      <c r="D364" s="25"/>
      <c r="E364" s="40"/>
      <c r="F364" s="25"/>
      <c r="G364" s="23"/>
      <c r="H364" s="24"/>
      <c r="I364" s="25"/>
      <c r="J364" s="25"/>
      <c r="K364" s="25"/>
      <c r="L364" s="25"/>
      <c r="M364" s="25"/>
      <c r="N364" s="25"/>
      <c r="O364" s="25"/>
      <c r="P364" s="25"/>
      <c r="Q364" s="25"/>
      <c r="R364" s="25"/>
      <c r="S364" s="25"/>
      <c r="T364" s="25"/>
      <c r="U364" s="25"/>
      <c r="V364" s="25"/>
      <c r="W364" s="25"/>
    </row>
    <row r="365">
      <c r="B365" s="40"/>
      <c r="C365" s="25"/>
      <c r="D365" s="25"/>
      <c r="E365" s="40"/>
      <c r="F365" s="25"/>
      <c r="G365" s="23"/>
      <c r="H365" s="24"/>
      <c r="I365" s="25"/>
      <c r="J365" s="25"/>
      <c r="K365" s="25"/>
      <c r="L365" s="25"/>
      <c r="M365" s="25"/>
      <c r="N365" s="25"/>
      <c r="O365" s="25"/>
      <c r="P365" s="25"/>
      <c r="Q365" s="25"/>
      <c r="R365" s="25"/>
      <c r="S365" s="25"/>
      <c r="T365" s="25"/>
      <c r="U365" s="25"/>
      <c r="V365" s="25"/>
      <c r="W365" s="25"/>
    </row>
    <row r="366">
      <c r="B366" s="40"/>
      <c r="C366" s="25"/>
      <c r="D366" s="25"/>
      <c r="E366" s="40"/>
      <c r="F366" s="25"/>
      <c r="G366" s="23"/>
      <c r="H366" s="24"/>
      <c r="I366" s="25"/>
      <c r="J366" s="25"/>
      <c r="K366" s="25"/>
      <c r="L366" s="25"/>
      <c r="M366" s="25"/>
      <c r="N366" s="25"/>
      <c r="O366" s="25"/>
      <c r="P366" s="25"/>
      <c r="Q366" s="25"/>
      <c r="R366" s="25"/>
      <c r="S366" s="25"/>
      <c r="T366" s="25"/>
      <c r="U366" s="25"/>
      <c r="V366" s="25"/>
      <c r="W366" s="25"/>
    </row>
    <row r="367">
      <c r="B367" s="40"/>
      <c r="C367" s="25"/>
      <c r="D367" s="25"/>
      <c r="E367" s="40"/>
      <c r="F367" s="25"/>
      <c r="G367" s="23"/>
      <c r="H367" s="24"/>
      <c r="I367" s="25"/>
      <c r="J367" s="25"/>
      <c r="K367" s="25"/>
      <c r="L367" s="25"/>
      <c r="M367" s="25"/>
      <c r="N367" s="25"/>
      <c r="O367" s="25"/>
      <c r="P367" s="25"/>
      <c r="Q367" s="25"/>
      <c r="R367" s="25"/>
      <c r="S367" s="25"/>
      <c r="T367" s="25"/>
      <c r="U367" s="25"/>
      <c r="V367" s="25"/>
      <c r="W367" s="25"/>
    </row>
    <row r="368">
      <c r="B368" s="40"/>
      <c r="C368" s="25"/>
      <c r="D368" s="25"/>
      <c r="E368" s="40"/>
      <c r="F368" s="25"/>
      <c r="G368" s="23"/>
      <c r="H368" s="24"/>
      <c r="I368" s="25"/>
      <c r="J368" s="25"/>
      <c r="K368" s="25"/>
      <c r="L368" s="25"/>
      <c r="M368" s="25"/>
      <c r="N368" s="25"/>
      <c r="O368" s="25"/>
      <c r="P368" s="25"/>
      <c r="Q368" s="25"/>
      <c r="R368" s="25"/>
      <c r="S368" s="25"/>
      <c r="T368" s="25"/>
      <c r="U368" s="25"/>
      <c r="V368" s="25"/>
      <c r="W368" s="25"/>
    </row>
    <row r="369">
      <c r="B369" s="40"/>
      <c r="C369" s="25"/>
      <c r="D369" s="25"/>
      <c r="E369" s="40"/>
      <c r="F369" s="25"/>
      <c r="G369" s="23"/>
      <c r="H369" s="24"/>
      <c r="I369" s="25"/>
      <c r="J369" s="25"/>
      <c r="K369" s="25"/>
      <c r="L369" s="25"/>
      <c r="M369" s="25"/>
      <c r="N369" s="25"/>
      <c r="O369" s="25"/>
      <c r="P369" s="25"/>
      <c r="Q369" s="25"/>
      <c r="R369" s="25"/>
      <c r="S369" s="25"/>
      <c r="T369" s="25"/>
      <c r="U369" s="25"/>
      <c r="V369" s="25"/>
      <c r="W369" s="25"/>
    </row>
    <row r="370">
      <c r="B370" s="40"/>
      <c r="C370" s="25"/>
      <c r="D370" s="25"/>
      <c r="E370" s="40"/>
      <c r="F370" s="25"/>
      <c r="G370" s="23"/>
      <c r="H370" s="24"/>
      <c r="I370" s="25"/>
      <c r="J370" s="25"/>
      <c r="K370" s="25"/>
      <c r="L370" s="25"/>
      <c r="M370" s="25"/>
      <c r="N370" s="25"/>
      <c r="O370" s="25"/>
      <c r="P370" s="25"/>
      <c r="Q370" s="25"/>
      <c r="R370" s="25"/>
      <c r="S370" s="25"/>
      <c r="T370" s="25"/>
      <c r="U370" s="25"/>
      <c r="V370" s="25"/>
      <c r="W370" s="25"/>
    </row>
    <row r="371">
      <c r="B371" s="40"/>
      <c r="C371" s="25"/>
      <c r="D371" s="25"/>
      <c r="E371" s="40"/>
      <c r="F371" s="25"/>
      <c r="G371" s="23"/>
      <c r="H371" s="24"/>
      <c r="I371" s="25"/>
      <c r="J371" s="25"/>
      <c r="K371" s="25"/>
      <c r="L371" s="25"/>
      <c r="M371" s="25"/>
      <c r="N371" s="25"/>
      <c r="O371" s="25"/>
      <c r="P371" s="25"/>
      <c r="Q371" s="25"/>
      <c r="R371" s="25"/>
      <c r="S371" s="25"/>
      <c r="T371" s="25"/>
      <c r="U371" s="25"/>
      <c r="V371" s="25"/>
      <c r="W371" s="25"/>
    </row>
    <row r="372">
      <c r="B372" s="40"/>
      <c r="C372" s="25"/>
      <c r="D372" s="25"/>
      <c r="E372" s="40"/>
      <c r="F372" s="25"/>
      <c r="G372" s="23"/>
      <c r="H372" s="24"/>
      <c r="I372" s="25"/>
      <c r="J372" s="25"/>
      <c r="K372" s="25"/>
      <c r="L372" s="25"/>
      <c r="M372" s="25"/>
      <c r="N372" s="25"/>
      <c r="O372" s="25"/>
      <c r="P372" s="25"/>
      <c r="Q372" s="25"/>
      <c r="R372" s="25"/>
      <c r="S372" s="25"/>
      <c r="T372" s="25"/>
      <c r="U372" s="25"/>
      <c r="V372" s="25"/>
      <c r="W372" s="25"/>
    </row>
    <row r="373">
      <c r="B373" s="40"/>
      <c r="C373" s="25"/>
      <c r="D373" s="25"/>
      <c r="E373" s="40"/>
      <c r="F373" s="25"/>
      <c r="G373" s="23"/>
      <c r="H373" s="24"/>
      <c r="I373" s="25"/>
      <c r="J373" s="25"/>
      <c r="K373" s="25"/>
      <c r="L373" s="25"/>
      <c r="M373" s="25"/>
      <c r="N373" s="25"/>
      <c r="O373" s="25"/>
      <c r="P373" s="25"/>
      <c r="Q373" s="25"/>
      <c r="R373" s="25"/>
      <c r="S373" s="25"/>
      <c r="T373" s="25"/>
      <c r="U373" s="25"/>
      <c r="V373" s="25"/>
      <c r="W373" s="25"/>
    </row>
    <row r="374">
      <c r="B374" s="40"/>
      <c r="C374" s="25"/>
      <c r="D374" s="25"/>
      <c r="E374" s="40"/>
      <c r="F374" s="25"/>
      <c r="G374" s="23"/>
      <c r="H374" s="24"/>
      <c r="I374" s="25"/>
      <c r="J374" s="25"/>
      <c r="K374" s="25"/>
      <c r="L374" s="25"/>
      <c r="M374" s="25"/>
      <c r="N374" s="25"/>
      <c r="O374" s="25"/>
      <c r="P374" s="25"/>
      <c r="Q374" s="25"/>
      <c r="R374" s="25"/>
      <c r="S374" s="25"/>
      <c r="T374" s="25"/>
      <c r="U374" s="25"/>
      <c r="V374" s="25"/>
      <c r="W374" s="25"/>
    </row>
    <row r="375">
      <c r="B375" s="40"/>
      <c r="C375" s="25"/>
      <c r="D375" s="25"/>
      <c r="E375" s="40"/>
      <c r="F375" s="25"/>
      <c r="G375" s="23"/>
      <c r="H375" s="24"/>
      <c r="I375" s="25"/>
      <c r="J375" s="25"/>
      <c r="K375" s="25"/>
      <c r="L375" s="25"/>
      <c r="M375" s="25"/>
      <c r="N375" s="25"/>
      <c r="O375" s="25"/>
      <c r="P375" s="25"/>
      <c r="Q375" s="25"/>
      <c r="R375" s="25"/>
      <c r="S375" s="25"/>
      <c r="T375" s="25"/>
      <c r="U375" s="25"/>
      <c r="V375" s="25"/>
      <c r="W375" s="25"/>
    </row>
    <row r="376">
      <c r="B376" s="40"/>
      <c r="C376" s="25"/>
      <c r="D376" s="25"/>
      <c r="E376" s="40"/>
      <c r="F376" s="25"/>
      <c r="G376" s="23"/>
      <c r="H376" s="24"/>
      <c r="I376" s="25"/>
      <c r="J376" s="25"/>
      <c r="K376" s="25"/>
      <c r="L376" s="25"/>
      <c r="M376" s="25"/>
      <c r="N376" s="25"/>
      <c r="O376" s="25"/>
      <c r="P376" s="25"/>
      <c r="Q376" s="25"/>
      <c r="R376" s="25"/>
      <c r="S376" s="25"/>
      <c r="T376" s="25"/>
      <c r="U376" s="25"/>
      <c r="V376" s="25"/>
      <c r="W376" s="25"/>
    </row>
    <row r="377">
      <c r="B377" s="40"/>
      <c r="C377" s="25"/>
      <c r="D377" s="25"/>
      <c r="E377" s="40"/>
      <c r="F377" s="25"/>
      <c r="G377" s="23"/>
      <c r="H377" s="24"/>
      <c r="I377" s="25"/>
      <c r="J377" s="25"/>
      <c r="K377" s="25"/>
      <c r="L377" s="25"/>
      <c r="M377" s="25"/>
      <c r="N377" s="25"/>
      <c r="O377" s="25"/>
      <c r="P377" s="25"/>
      <c r="Q377" s="25"/>
      <c r="R377" s="25"/>
      <c r="S377" s="25"/>
      <c r="T377" s="25"/>
      <c r="U377" s="25"/>
      <c r="V377" s="25"/>
      <c r="W377" s="25"/>
    </row>
    <row r="378">
      <c r="B378" s="40"/>
      <c r="C378" s="25"/>
      <c r="D378" s="25"/>
      <c r="E378" s="40"/>
      <c r="F378" s="25"/>
      <c r="G378" s="23"/>
      <c r="H378" s="24"/>
      <c r="I378" s="25"/>
      <c r="J378" s="25"/>
      <c r="K378" s="25"/>
      <c r="L378" s="25"/>
      <c r="M378" s="25"/>
      <c r="N378" s="25"/>
      <c r="O378" s="25"/>
      <c r="P378" s="25"/>
      <c r="Q378" s="25"/>
      <c r="R378" s="25"/>
      <c r="S378" s="25"/>
      <c r="T378" s="25"/>
      <c r="U378" s="25"/>
      <c r="V378" s="25"/>
      <c r="W378" s="25"/>
    </row>
    <row r="379">
      <c r="B379" s="40"/>
      <c r="C379" s="25"/>
      <c r="D379" s="25"/>
      <c r="E379" s="40"/>
      <c r="F379" s="25"/>
      <c r="G379" s="23"/>
      <c r="H379" s="24"/>
      <c r="I379" s="25"/>
      <c r="J379" s="25"/>
      <c r="K379" s="25"/>
      <c r="L379" s="25"/>
      <c r="M379" s="25"/>
      <c r="N379" s="25"/>
      <c r="O379" s="25"/>
      <c r="P379" s="25"/>
      <c r="Q379" s="25"/>
      <c r="R379" s="25"/>
      <c r="S379" s="25"/>
      <c r="T379" s="25"/>
      <c r="U379" s="25"/>
      <c r="V379" s="25"/>
      <c r="W379" s="25"/>
    </row>
    <row r="380">
      <c r="B380" s="40"/>
      <c r="C380" s="25"/>
      <c r="D380" s="25"/>
      <c r="E380" s="40"/>
      <c r="F380" s="25"/>
      <c r="G380" s="23"/>
      <c r="H380" s="24"/>
      <c r="I380" s="25"/>
      <c r="J380" s="25"/>
      <c r="K380" s="25"/>
      <c r="L380" s="25"/>
      <c r="M380" s="25"/>
      <c r="N380" s="25"/>
      <c r="O380" s="25"/>
      <c r="P380" s="25"/>
      <c r="Q380" s="25"/>
      <c r="R380" s="25"/>
      <c r="S380" s="25"/>
      <c r="T380" s="25"/>
      <c r="U380" s="25"/>
      <c r="V380" s="25"/>
      <c r="W380" s="25"/>
    </row>
    <row r="381">
      <c r="B381" s="40"/>
      <c r="C381" s="25"/>
      <c r="D381" s="25"/>
      <c r="E381" s="40"/>
      <c r="F381" s="25"/>
      <c r="G381" s="23"/>
      <c r="H381" s="24"/>
      <c r="I381" s="25"/>
      <c r="J381" s="25"/>
      <c r="K381" s="25"/>
      <c r="L381" s="25"/>
      <c r="M381" s="25"/>
      <c r="N381" s="25"/>
      <c r="O381" s="25"/>
      <c r="P381" s="25"/>
      <c r="Q381" s="25"/>
      <c r="R381" s="25"/>
      <c r="S381" s="25"/>
      <c r="T381" s="25"/>
      <c r="U381" s="25"/>
      <c r="V381" s="25"/>
      <c r="W381" s="25"/>
    </row>
    <row r="382">
      <c r="B382" s="40"/>
      <c r="C382" s="25"/>
      <c r="D382" s="25"/>
      <c r="E382" s="40"/>
      <c r="F382" s="25"/>
      <c r="G382" s="23"/>
      <c r="H382" s="24"/>
      <c r="I382" s="25"/>
      <c r="J382" s="25"/>
      <c r="K382" s="25"/>
      <c r="L382" s="25"/>
      <c r="M382" s="25"/>
      <c r="N382" s="25"/>
      <c r="O382" s="25"/>
      <c r="P382" s="25"/>
      <c r="Q382" s="25"/>
      <c r="R382" s="25"/>
      <c r="S382" s="25"/>
      <c r="T382" s="25"/>
      <c r="U382" s="25"/>
      <c r="V382" s="25"/>
      <c r="W382" s="25"/>
    </row>
    <row r="383">
      <c r="B383" s="40"/>
      <c r="C383" s="25"/>
      <c r="D383" s="25"/>
      <c r="E383" s="40"/>
      <c r="F383" s="25"/>
      <c r="G383" s="23"/>
      <c r="H383" s="24"/>
      <c r="I383" s="25"/>
      <c r="J383" s="25"/>
      <c r="K383" s="25"/>
      <c r="L383" s="25"/>
      <c r="M383" s="25"/>
      <c r="N383" s="25"/>
      <c r="O383" s="25"/>
      <c r="P383" s="25"/>
      <c r="Q383" s="25"/>
      <c r="R383" s="25"/>
      <c r="S383" s="25"/>
      <c r="T383" s="25"/>
      <c r="U383" s="25"/>
      <c r="V383" s="25"/>
      <c r="W383" s="25"/>
    </row>
    <row r="384">
      <c r="B384" s="40"/>
      <c r="C384" s="25"/>
      <c r="D384" s="25"/>
      <c r="E384" s="40"/>
      <c r="F384" s="25"/>
      <c r="G384" s="23"/>
      <c r="H384" s="24"/>
      <c r="I384" s="25"/>
      <c r="J384" s="25"/>
      <c r="K384" s="25"/>
      <c r="L384" s="25"/>
      <c r="M384" s="25"/>
      <c r="N384" s="25"/>
      <c r="O384" s="25"/>
      <c r="P384" s="25"/>
      <c r="Q384" s="25"/>
      <c r="R384" s="25"/>
      <c r="S384" s="25"/>
      <c r="T384" s="25"/>
      <c r="U384" s="25"/>
      <c r="V384" s="25"/>
      <c r="W384" s="25"/>
    </row>
    <row r="385">
      <c r="B385" s="40"/>
      <c r="C385" s="25"/>
      <c r="D385" s="25"/>
      <c r="E385" s="40"/>
      <c r="F385" s="25"/>
      <c r="G385" s="23"/>
      <c r="H385" s="24"/>
      <c r="I385" s="25"/>
      <c r="J385" s="25"/>
      <c r="K385" s="25"/>
      <c r="L385" s="25"/>
      <c r="M385" s="25"/>
      <c r="N385" s="25"/>
      <c r="O385" s="25"/>
      <c r="P385" s="25"/>
      <c r="Q385" s="25"/>
      <c r="R385" s="25"/>
      <c r="S385" s="25"/>
      <c r="T385" s="25"/>
      <c r="U385" s="25"/>
      <c r="V385" s="25"/>
      <c r="W385" s="25"/>
    </row>
    <row r="386">
      <c r="B386" s="40"/>
      <c r="C386" s="25"/>
      <c r="D386" s="25"/>
      <c r="E386" s="40"/>
      <c r="F386" s="25"/>
      <c r="G386" s="23"/>
      <c r="H386" s="24"/>
      <c r="I386" s="25"/>
      <c r="J386" s="25"/>
      <c r="K386" s="25"/>
      <c r="L386" s="25"/>
      <c r="M386" s="25"/>
      <c r="N386" s="25"/>
      <c r="O386" s="25"/>
      <c r="P386" s="25"/>
      <c r="Q386" s="25"/>
      <c r="R386" s="25"/>
      <c r="S386" s="25"/>
      <c r="T386" s="25"/>
      <c r="U386" s="25"/>
      <c r="V386" s="25"/>
      <c r="W386" s="25"/>
    </row>
    <row r="387">
      <c r="B387" s="40"/>
      <c r="C387" s="25"/>
      <c r="D387" s="25"/>
      <c r="E387" s="40"/>
      <c r="F387" s="25"/>
      <c r="G387" s="23"/>
      <c r="H387" s="24"/>
      <c r="I387" s="25"/>
      <c r="J387" s="25"/>
      <c r="K387" s="25"/>
      <c r="L387" s="25"/>
      <c r="M387" s="25"/>
      <c r="N387" s="25"/>
      <c r="O387" s="25"/>
      <c r="P387" s="25"/>
      <c r="Q387" s="25"/>
      <c r="R387" s="25"/>
      <c r="S387" s="25"/>
      <c r="T387" s="25"/>
      <c r="U387" s="25"/>
      <c r="V387" s="25"/>
      <c r="W387" s="25"/>
    </row>
    <row r="388">
      <c r="B388" s="40"/>
      <c r="C388" s="25"/>
      <c r="D388" s="25"/>
      <c r="E388" s="40"/>
      <c r="F388" s="25"/>
      <c r="G388" s="23"/>
      <c r="H388" s="24"/>
      <c r="I388" s="25"/>
      <c r="J388" s="25"/>
      <c r="K388" s="25"/>
      <c r="L388" s="25"/>
      <c r="M388" s="25"/>
      <c r="N388" s="25"/>
      <c r="O388" s="25"/>
      <c r="P388" s="25"/>
      <c r="Q388" s="25"/>
      <c r="R388" s="25"/>
      <c r="S388" s="25"/>
      <c r="T388" s="25"/>
      <c r="U388" s="25"/>
      <c r="V388" s="25"/>
      <c r="W388" s="25"/>
    </row>
    <row r="389">
      <c r="B389" s="40"/>
      <c r="C389" s="25"/>
      <c r="D389" s="25"/>
      <c r="E389" s="40"/>
      <c r="F389" s="25"/>
      <c r="G389" s="23"/>
      <c r="H389" s="24"/>
      <c r="I389" s="25"/>
      <c r="J389" s="25"/>
      <c r="K389" s="25"/>
      <c r="L389" s="25"/>
      <c r="M389" s="25"/>
      <c r="N389" s="25"/>
      <c r="O389" s="25"/>
      <c r="P389" s="25"/>
      <c r="Q389" s="25"/>
      <c r="R389" s="25"/>
      <c r="S389" s="25"/>
      <c r="T389" s="25"/>
      <c r="U389" s="25"/>
      <c r="V389" s="25"/>
      <c r="W389" s="25"/>
    </row>
    <row r="390">
      <c r="B390" s="40"/>
      <c r="C390" s="25"/>
      <c r="D390" s="25"/>
      <c r="E390" s="40"/>
      <c r="F390" s="25"/>
      <c r="G390" s="23"/>
      <c r="H390" s="24"/>
      <c r="I390" s="25"/>
      <c r="J390" s="25"/>
      <c r="K390" s="25"/>
      <c r="L390" s="25"/>
      <c r="M390" s="25"/>
      <c r="N390" s="25"/>
      <c r="O390" s="25"/>
      <c r="P390" s="25"/>
      <c r="Q390" s="25"/>
      <c r="R390" s="25"/>
      <c r="S390" s="25"/>
      <c r="T390" s="25"/>
      <c r="U390" s="25"/>
      <c r="V390" s="25"/>
      <c r="W390" s="25"/>
    </row>
    <row r="391">
      <c r="B391" s="40"/>
      <c r="C391" s="25"/>
      <c r="D391" s="25"/>
      <c r="E391" s="40"/>
      <c r="F391" s="25"/>
      <c r="G391" s="23"/>
      <c r="H391" s="24"/>
      <c r="I391" s="25"/>
      <c r="J391" s="25"/>
      <c r="K391" s="25"/>
      <c r="L391" s="25"/>
      <c r="M391" s="25"/>
      <c r="N391" s="25"/>
      <c r="O391" s="25"/>
      <c r="P391" s="25"/>
      <c r="Q391" s="25"/>
      <c r="R391" s="25"/>
      <c r="S391" s="25"/>
      <c r="T391" s="25"/>
      <c r="U391" s="25"/>
      <c r="V391" s="25"/>
      <c r="W391" s="25"/>
    </row>
    <row r="392">
      <c r="B392" s="40"/>
      <c r="C392" s="25"/>
      <c r="D392" s="25"/>
      <c r="E392" s="40"/>
      <c r="F392" s="25"/>
      <c r="G392" s="23"/>
      <c r="H392" s="24"/>
      <c r="I392" s="25"/>
      <c r="J392" s="25"/>
      <c r="K392" s="25"/>
      <c r="L392" s="25"/>
      <c r="M392" s="25"/>
      <c r="N392" s="25"/>
      <c r="O392" s="25"/>
      <c r="P392" s="25"/>
      <c r="Q392" s="25"/>
      <c r="R392" s="25"/>
      <c r="S392" s="25"/>
      <c r="T392" s="25"/>
      <c r="U392" s="25"/>
      <c r="V392" s="25"/>
      <c r="W392" s="25"/>
    </row>
    <row r="393">
      <c r="B393" s="40"/>
      <c r="C393" s="25"/>
      <c r="D393" s="25"/>
      <c r="E393" s="40"/>
      <c r="F393" s="25"/>
      <c r="G393" s="23"/>
      <c r="H393" s="24"/>
      <c r="I393" s="25"/>
      <c r="J393" s="25"/>
      <c r="K393" s="25"/>
      <c r="L393" s="25"/>
      <c r="M393" s="25"/>
      <c r="N393" s="25"/>
      <c r="O393" s="25"/>
      <c r="P393" s="25"/>
      <c r="Q393" s="25"/>
      <c r="R393" s="25"/>
      <c r="S393" s="25"/>
      <c r="T393" s="25"/>
      <c r="U393" s="25"/>
      <c r="V393" s="25"/>
      <c r="W393" s="25"/>
    </row>
    <row r="394">
      <c r="B394" s="40"/>
      <c r="C394" s="25"/>
      <c r="D394" s="25"/>
      <c r="E394" s="40"/>
      <c r="F394" s="25"/>
      <c r="G394" s="23"/>
      <c r="H394" s="24"/>
      <c r="I394" s="25"/>
      <c r="J394" s="25"/>
      <c r="K394" s="25"/>
      <c r="L394" s="25"/>
      <c r="M394" s="25"/>
      <c r="N394" s="25"/>
      <c r="O394" s="25"/>
      <c r="P394" s="25"/>
      <c r="Q394" s="25"/>
      <c r="R394" s="25"/>
      <c r="S394" s="25"/>
      <c r="T394" s="25"/>
      <c r="U394" s="25"/>
      <c r="V394" s="25"/>
      <c r="W394" s="25"/>
    </row>
    <row r="395">
      <c r="B395" s="40"/>
      <c r="C395" s="25"/>
      <c r="D395" s="25"/>
      <c r="E395" s="40"/>
      <c r="F395" s="25"/>
      <c r="G395" s="23"/>
      <c r="H395" s="24"/>
      <c r="I395" s="25"/>
      <c r="J395" s="25"/>
      <c r="K395" s="25"/>
      <c r="L395" s="25"/>
      <c r="M395" s="25"/>
      <c r="N395" s="25"/>
      <c r="O395" s="25"/>
      <c r="P395" s="25"/>
      <c r="Q395" s="25"/>
      <c r="R395" s="25"/>
      <c r="S395" s="25"/>
      <c r="T395" s="25"/>
      <c r="U395" s="25"/>
      <c r="V395" s="25"/>
      <c r="W395" s="25"/>
    </row>
    <row r="396">
      <c r="B396" s="40"/>
      <c r="C396" s="25"/>
      <c r="D396" s="25"/>
      <c r="E396" s="40"/>
      <c r="F396" s="25"/>
      <c r="G396" s="23"/>
      <c r="H396" s="24"/>
      <c r="I396" s="25"/>
      <c r="J396" s="25"/>
      <c r="K396" s="25"/>
      <c r="L396" s="25"/>
      <c r="M396" s="25"/>
      <c r="N396" s="25"/>
      <c r="O396" s="25"/>
      <c r="P396" s="25"/>
      <c r="Q396" s="25"/>
      <c r="R396" s="25"/>
      <c r="S396" s="25"/>
      <c r="T396" s="25"/>
      <c r="U396" s="25"/>
      <c r="V396" s="25"/>
      <c r="W396" s="25"/>
    </row>
    <row r="397">
      <c r="B397" s="40"/>
      <c r="C397" s="25"/>
      <c r="D397" s="25"/>
      <c r="E397" s="40"/>
      <c r="F397" s="25"/>
      <c r="G397" s="23"/>
      <c r="H397" s="24"/>
      <c r="I397" s="25"/>
      <c r="J397" s="25"/>
      <c r="K397" s="25"/>
      <c r="L397" s="25"/>
      <c r="M397" s="25"/>
      <c r="N397" s="25"/>
      <c r="O397" s="25"/>
      <c r="P397" s="25"/>
      <c r="Q397" s="25"/>
      <c r="R397" s="25"/>
      <c r="S397" s="25"/>
      <c r="T397" s="25"/>
      <c r="U397" s="25"/>
      <c r="V397" s="25"/>
      <c r="W397" s="25"/>
    </row>
    <row r="398">
      <c r="B398" s="40"/>
      <c r="C398" s="25"/>
      <c r="D398" s="25"/>
      <c r="E398" s="40"/>
      <c r="F398" s="25"/>
      <c r="G398" s="23"/>
      <c r="H398" s="24"/>
      <c r="I398" s="25"/>
      <c r="J398" s="25"/>
      <c r="K398" s="25"/>
      <c r="L398" s="25"/>
      <c r="M398" s="25"/>
      <c r="N398" s="25"/>
      <c r="O398" s="25"/>
      <c r="P398" s="25"/>
      <c r="Q398" s="25"/>
      <c r="R398" s="25"/>
      <c r="S398" s="25"/>
      <c r="T398" s="25"/>
      <c r="U398" s="25"/>
      <c r="V398" s="25"/>
      <c r="W398" s="25"/>
    </row>
    <row r="399">
      <c r="B399" s="40"/>
      <c r="C399" s="25"/>
      <c r="D399" s="25"/>
      <c r="E399" s="40"/>
      <c r="F399" s="25"/>
      <c r="G399" s="23"/>
      <c r="H399" s="24"/>
      <c r="I399" s="25"/>
      <c r="J399" s="25"/>
      <c r="K399" s="25"/>
      <c r="L399" s="25"/>
      <c r="M399" s="25"/>
      <c r="N399" s="25"/>
      <c r="O399" s="25"/>
      <c r="P399" s="25"/>
      <c r="Q399" s="25"/>
      <c r="R399" s="25"/>
      <c r="S399" s="25"/>
      <c r="T399" s="25"/>
      <c r="U399" s="25"/>
      <c r="V399" s="25"/>
      <c r="W399" s="25"/>
    </row>
    <row r="400">
      <c r="B400" s="40"/>
      <c r="C400" s="25"/>
      <c r="D400" s="25"/>
      <c r="E400" s="40"/>
      <c r="F400" s="25"/>
      <c r="G400" s="23"/>
      <c r="H400" s="24"/>
      <c r="I400" s="25"/>
      <c r="J400" s="25"/>
      <c r="K400" s="25"/>
      <c r="L400" s="25"/>
      <c r="M400" s="25"/>
      <c r="N400" s="25"/>
      <c r="O400" s="25"/>
      <c r="P400" s="25"/>
      <c r="Q400" s="25"/>
      <c r="R400" s="25"/>
      <c r="S400" s="25"/>
      <c r="T400" s="25"/>
      <c r="U400" s="25"/>
      <c r="V400" s="25"/>
      <c r="W400" s="25"/>
    </row>
    <row r="401">
      <c r="B401" s="40"/>
      <c r="C401" s="25"/>
      <c r="D401" s="25"/>
      <c r="E401" s="40"/>
      <c r="F401" s="25"/>
      <c r="G401" s="23"/>
      <c r="H401" s="24"/>
      <c r="I401" s="25"/>
      <c r="J401" s="25"/>
      <c r="K401" s="25"/>
      <c r="L401" s="25"/>
      <c r="M401" s="25"/>
      <c r="N401" s="25"/>
      <c r="O401" s="25"/>
      <c r="P401" s="25"/>
      <c r="Q401" s="25"/>
      <c r="R401" s="25"/>
      <c r="S401" s="25"/>
      <c r="T401" s="25"/>
      <c r="U401" s="25"/>
      <c r="V401" s="25"/>
      <c r="W401" s="25"/>
    </row>
    <row r="402">
      <c r="B402" s="40"/>
      <c r="C402" s="25"/>
      <c r="D402" s="25"/>
      <c r="E402" s="40"/>
      <c r="F402" s="25"/>
      <c r="G402" s="23"/>
      <c r="H402" s="24"/>
      <c r="I402" s="25"/>
      <c r="J402" s="25"/>
      <c r="K402" s="25"/>
      <c r="L402" s="25"/>
      <c r="M402" s="25"/>
      <c r="N402" s="25"/>
      <c r="O402" s="25"/>
      <c r="P402" s="25"/>
      <c r="Q402" s="25"/>
      <c r="R402" s="25"/>
      <c r="S402" s="25"/>
      <c r="T402" s="25"/>
      <c r="U402" s="25"/>
      <c r="V402" s="25"/>
      <c r="W402" s="25"/>
    </row>
    <row r="403">
      <c r="B403" s="40"/>
      <c r="C403" s="25"/>
      <c r="D403" s="25"/>
      <c r="E403" s="40"/>
      <c r="F403" s="25"/>
      <c r="G403" s="23"/>
      <c r="H403" s="24"/>
      <c r="I403" s="25"/>
      <c r="J403" s="25"/>
      <c r="K403" s="25"/>
      <c r="L403" s="25"/>
      <c r="M403" s="25"/>
      <c r="N403" s="25"/>
      <c r="O403" s="25"/>
      <c r="P403" s="25"/>
      <c r="Q403" s="25"/>
      <c r="R403" s="25"/>
      <c r="S403" s="25"/>
      <c r="T403" s="25"/>
      <c r="U403" s="25"/>
      <c r="V403" s="25"/>
      <c r="W403" s="25"/>
    </row>
    <row r="404">
      <c r="B404" s="40"/>
      <c r="C404" s="25"/>
      <c r="D404" s="25"/>
      <c r="E404" s="40"/>
      <c r="F404" s="25"/>
      <c r="G404" s="23"/>
      <c r="H404" s="24"/>
      <c r="I404" s="25"/>
      <c r="J404" s="25"/>
      <c r="K404" s="25"/>
      <c r="L404" s="25"/>
      <c r="M404" s="25"/>
      <c r="N404" s="25"/>
      <c r="O404" s="25"/>
      <c r="P404" s="25"/>
      <c r="Q404" s="25"/>
      <c r="R404" s="25"/>
      <c r="S404" s="25"/>
      <c r="T404" s="25"/>
      <c r="U404" s="25"/>
      <c r="V404" s="25"/>
      <c r="W404" s="25"/>
    </row>
    <row r="405">
      <c r="B405" s="40"/>
      <c r="C405" s="25"/>
      <c r="D405" s="25"/>
      <c r="E405" s="40"/>
      <c r="F405" s="25"/>
      <c r="G405" s="23"/>
      <c r="H405" s="24"/>
      <c r="I405" s="25"/>
      <c r="J405" s="25"/>
      <c r="K405" s="25"/>
      <c r="L405" s="25"/>
      <c r="M405" s="25"/>
      <c r="N405" s="25"/>
      <c r="O405" s="25"/>
      <c r="P405" s="25"/>
      <c r="Q405" s="25"/>
      <c r="R405" s="25"/>
      <c r="S405" s="25"/>
      <c r="T405" s="25"/>
      <c r="U405" s="25"/>
      <c r="V405" s="25"/>
      <c r="W405" s="25"/>
    </row>
    <row r="406">
      <c r="B406" s="40"/>
      <c r="C406" s="25"/>
      <c r="D406" s="25"/>
      <c r="E406" s="40"/>
      <c r="F406" s="25"/>
      <c r="G406" s="23"/>
      <c r="H406" s="24"/>
      <c r="I406" s="25"/>
      <c r="J406" s="25"/>
      <c r="K406" s="25"/>
      <c r="L406" s="25"/>
      <c r="M406" s="25"/>
      <c r="N406" s="25"/>
      <c r="O406" s="25"/>
      <c r="P406" s="25"/>
      <c r="Q406" s="25"/>
      <c r="R406" s="25"/>
      <c r="S406" s="25"/>
      <c r="T406" s="25"/>
      <c r="U406" s="25"/>
      <c r="V406" s="25"/>
      <c r="W406" s="25"/>
    </row>
    <row r="407">
      <c r="B407" s="40"/>
      <c r="C407" s="25"/>
      <c r="D407" s="25"/>
      <c r="E407" s="40"/>
      <c r="F407" s="25"/>
      <c r="G407" s="23"/>
      <c r="H407" s="24"/>
      <c r="I407" s="25"/>
      <c r="J407" s="25"/>
      <c r="K407" s="25"/>
      <c r="L407" s="25"/>
      <c r="M407" s="25"/>
      <c r="N407" s="25"/>
      <c r="O407" s="25"/>
      <c r="P407" s="25"/>
      <c r="Q407" s="25"/>
      <c r="R407" s="25"/>
      <c r="S407" s="25"/>
      <c r="T407" s="25"/>
      <c r="U407" s="25"/>
      <c r="V407" s="25"/>
      <c r="W407" s="25"/>
    </row>
    <row r="408">
      <c r="B408" s="40"/>
      <c r="C408" s="25"/>
      <c r="D408" s="25"/>
      <c r="E408" s="40"/>
      <c r="F408" s="25"/>
      <c r="G408" s="23"/>
      <c r="H408" s="24"/>
      <c r="I408" s="25"/>
      <c r="J408" s="25"/>
      <c r="K408" s="25"/>
      <c r="L408" s="25"/>
      <c r="M408" s="25"/>
      <c r="N408" s="25"/>
      <c r="O408" s="25"/>
      <c r="P408" s="25"/>
      <c r="Q408" s="25"/>
      <c r="R408" s="25"/>
      <c r="S408" s="25"/>
      <c r="T408" s="25"/>
      <c r="U408" s="25"/>
      <c r="V408" s="25"/>
      <c r="W408" s="25"/>
    </row>
    <row r="409">
      <c r="B409" s="40"/>
      <c r="C409" s="25"/>
      <c r="D409" s="25"/>
      <c r="E409" s="40"/>
      <c r="F409" s="25"/>
      <c r="G409" s="23"/>
      <c r="H409" s="24"/>
      <c r="I409" s="25"/>
      <c r="J409" s="25"/>
      <c r="K409" s="25"/>
      <c r="L409" s="25"/>
      <c r="M409" s="25"/>
      <c r="N409" s="25"/>
      <c r="O409" s="25"/>
      <c r="P409" s="25"/>
      <c r="Q409" s="25"/>
      <c r="R409" s="25"/>
      <c r="S409" s="25"/>
      <c r="T409" s="25"/>
      <c r="U409" s="25"/>
      <c r="V409" s="25"/>
      <c r="W409" s="25"/>
    </row>
    <row r="410">
      <c r="B410" s="40"/>
      <c r="C410" s="25"/>
      <c r="D410" s="25"/>
      <c r="E410" s="40"/>
      <c r="F410" s="25"/>
      <c r="G410" s="23"/>
      <c r="H410" s="24"/>
      <c r="I410" s="25"/>
      <c r="J410" s="25"/>
      <c r="K410" s="25"/>
      <c r="L410" s="25"/>
      <c r="M410" s="25"/>
      <c r="N410" s="25"/>
      <c r="O410" s="25"/>
      <c r="P410" s="25"/>
      <c r="Q410" s="25"/>
      <c r="R410" s="25"/>
      <c r="S410" s="25"/>
      <c r="T410" s="25"/>
      <c r="U410" s="25"/>
      <c r="V410" s="25"/>
      <c r="W410" s="25"/>
    </row>
    <row r="411">
      <c r="B411" s="40"/>
      <c r="C411" s="25"/>
      <c r="D411" s="25"/>
      <c r="E411" s="40"/>
      <c r="F411" s="25"/>
      <c r="G411" s="23"/>
      <c r="H411" s="24"/>
      <c r="I411" s="25"/>
      <c r="J411" s="25"/>
      <c r="K411" s="25"/>
      <c r="L411" s="25"/>
      <c r="M411" s="25"/>
      <c r="N411" s="25"/>
      <c r="O411" s="25"/>
      <c r="P411" s="25"/>
      <c r="Q411" s="25"/>
      <c r="R411" s="25"/>
      <c r="S411" s="25"/>
      <c r="T411" s="25"/>
      <c r="U411" s="25"/>
      <c r="V411" s="25"/>
      <c r="W411" s="25"/>
    </row>
    <row r="412">
      <c r="B412" s="40"/>
      <c r="C412" s="25"/>
      <c r="D412" s="25"/>
      <c r="E412" s="40"/>
      <c r="F412" s="25"/>
      <c r="G412" s="23"/>
      <c r="H412" s="24"/>
      <c r="I412" s="25"/>
      <c r="J412" s="25"/>
      <c r="K412" s="25"/>
      <c r="L412" s="25"/>
      <c r="M412" s="25"/>
      <c r="N412" s="25"/>
      <c r="O412" s="25"/>
      <c r="P412" s="25"/>
      <c r="Q412" s="25"/>
      <c r="R412" s="25"/>
      <c r="S412" s="25"/>
      <c r="T412" s="25"/>
      <c r="U412" s="25"/>
      <c r="V412" s="25"/>
      <c r="W412" s="25"/>
    </row>
    <row r="413">
      <c r="B413" s="40"/>
      <c r="C413" s="25"/>
      <c r="D413" s="25"/>
      <c r="E413" s="40"/>
      <c r="F413" s="25"/>
      <c r="G413" s="23"/>
      <c r="H413" s="24"/>
      <c r="I413" s="25"/>
      <c r="J413" s="25"/>
      <c r="K413" s="25"/>
      <c r="L413" s="25"/>
      <c r="M413" s="25"/>
      <c r="N413" s="25"/>
      <c r="O413" s="25"/>
      <c r="P413" s="25"/>
      <c r="Q413" s="25"/>
      <c r="R413" s="25"/>
      <c r="S413" s="25"/>
      <c r="T413" s="25"/>
      <c r="U413" s="25"/>
      <c r="V413" s="25"/>
      <c r="W413" s="25"/>
    </row>
    <row r="414">
      <c r="B414" s="40"/>
      <c r="C414" s="25"/>
      <c r="D414" s="25"/>
      <c r="E414" s="40"/>
      <c r="F414" s="25"/>
      <c r="G414" s="23"/>
      <c r="H414" s="24"/>
      <c r="I414" s="25"/>
      <c r="J414" s="25"/>
      <c r="K414" s="25"/>
      <c r="L414" s="25"/>
      <c r="M414" s="25"/>
      <c r="N414" s="25"/>
      <c r="O414" s="25"/>
      <c r="P414" s="25"/>
      <c r="Q414" s="25"/>
      <c r="R414" s="25"/>
      <c r="S414" s="25"/>
      <c r="T414" s="25"/>
      <c r="U414" s="25"/>
      <c r="V414" s="25"/>
      <c r="W414" s="25"/>
    </row>
    <row r="415">
      <c r="B415" s="40"/>
      <c r="C415" s="25"/>
      <c r="D415" s="25"/>
      <c r="E415" s="40"/>
      <c r="F415" s="25"/>
      <c r="G415" s="23"/>
      <c r="H415" s="24"/>
      <c r="I415" s="25"/>
      <c r="J415" s="25"/>
      <c r="K415" s="25"/>
      <c r="L415" s="25"/>
      <c r="M415" s="25"/>
      <c r="N415" s="25"/>
      <c r="O415" s="25"/>
      <c r="P415" s="25"/>
      <c r="Q415" s="25"/>
      <c r="R415" s="25"/>
      <c r="S415" s="25"/>
      <c r="T415" s="25"/>
      <c r="U415" s="25"/>
      <c r="V415" s="25"/>
      <c r="W415" s="25"/>
    </row>
    <row r="416">
      <c r="B416" s="40"/>
      <c r="C416" s="25"/>
      <c r="D416" s="25"/>
      <c r="E416" s="40"/>
      <c r="F416" s="25"/>
      <c r="G416" s="23"/>
      <c r="H416" s="24"/>
      <c r="I416" s="25"/>
      <c r="J416" s="25"/>
      <c r="K416" s="25"/>
      <c r="L416" s="25"/>
      <c r="M416" s="25"/>
      <c r="N416" s="25"/>
      <c r="O416" s="25"/>
      <c r="P416" s="25"/>
      <c r="Q416" s="25"/>
      <c r="R416" s="25"/>
      <c r="S416" s="25"/>
      <c r="T416" s="25"/>
      <c r="U416" s="25"/>
      <c r="V416" s="25"/>
      <c r="W416" s="25"/>
    </row>
    <row r="417">
      <c r="B417" s="40"/>
      <c r="C417" s="25"/>
      <c r="D417" s="25"/>
      <c r="E417" s="40"/>
      <c r="F417" s="25"/>
      <c r="G417" s="23"/>
      <c r="H417" s="24"/>
      <c r="I417" s="25"/>
      <c r="J417" s="25"/>
      <c r="K417" s="25"/>
      <c r="L417" s="25"/>
      <c r="M417" s="25"/>
      <c r="N417" s="25"/>
      <c r="O417" s="25"/>
      <c r="P417" s="25"/>
      <c r="Q417" s="25"/>
      <c r="R417" s="25"/>
      <c r="S417" s="25"/>
      <c r="T417" s="25"/>
      <c r="U417" s="25"/>
      <c r="V417" s="25"/>
      <c r="W417" s="25"/>
    </row>
    <row r="418">
      <c r="B418" s="40"/>
      <c r="C418" s="25"/>
      <c r="D418" s="25"/>
      <c r="E418" s="40"/>
      <c r="F418" s="25"/>
      <c r="G418" s="23"/>
      <c r="H418" s="24"/>
      <c r="I418" s="25"/>
      <c r="J418" s="25"/>
      <c r="K418" s="25"/>
      <c r="L418" s="25"/>
      <c r="M418" s="25"/>
      <c r="N418" s="25"/>
      <c r="O418" s="25"/>
      <c r="P418" s="25"/>
      <c r="Q418" s="25"/>
      <c r="R418" s="25"/>
      <c r="S418" s="25"/>
      <c r="T418" s="25"/>
      <c r="U418" s="25"/>
      <c r="V418" s="25"/>
      <c r="W418" s="25"/>
    </row>
    <row r="419">
      <c r="B419" s="40"/>
      <c r="C419" s="25"/>
      <c r="D419" s="25"/>
      <c r="E419" s="40"/>
      <c r="F419" s="25"/>
      <c r="G419" s="23"/>
      <c r="H419" s="24"/>
      <c r="I419" s="25"/>
      <c r="J419" s="25"/>
      <c r="K419" s="25"/>
      <c r="L419" s="25"/>
      <c r="M419" s="25"/>
      <c r="N419" s="25"/>
      <c r="O419" s="25"/>
      <c r="P419" s="25"/>
      <c r="Q419" s="25"/>
      <c r="R419" s="25"/>
      <c r="S419" s="25"/>
      <c r="T419" s="25"/>
      <c r="U419" s="25"/>
      <c r="V419" s="25"/>
      <c r="W419" s="25"/>
    </row>
    <row r="420">
      <c r="B420" s="40"/>
      <c r="C420" s="25"/>
      <c r="D420" s="25"/>
      <c r="E420" s="40"/>
      <c r="F420" s="25"/>
      <c r="G420" s="23"/>
      <c r="H420" s="24"/>
      <c r="I420" s="25"/>
      <c r="J420" s="25"/>
      <c r="K420" s="25"/>
      <c r="L420" s="25"/>
      <c r="M420" s="25"/>
      <c r="N420" s="25"/>
      <c r="O420" s="25"/>
      <c r="P420" s="25"/>
      <c r="Q420" s="25"/>
      <c r="R420" s="25"/>
      <c r="S420" s="25"/>
      <c r="T420" s="25"/>
      <c r="U420" s="25"/>
      <c r="V420" s="25"/>
      <c r="W420" s="25"/>
    </row>
    <row r="421">
      <c r="B421" s="40"/>
      <c r="C421" s="25"/>
      <c r="D421" s="25"/>
      <c r="E421" s="40"/>
      <c r="F421" s="25"/>
      <c r="G421" s="23"/>
      <c r="H421" s="24"/>
      <c r="I421" s="25"/>
      <c r="J421" s="25"/>
      <c r="K421" s="25"/>
      <c r="L421" s="25"/>
      <c r="M421" s="25"/>
      <c r="N421" s="25"/>
      <c r="O421" s="25"/>
      <c r="P421" s="25"/>
      <c r="Q421" s="25"/>
      <c r="R421" s="25"/>
      <c r="S421" s="25"/>
      <c r="T421" s="25"/>
      <c r="U421" s="25"/>
      <c r="V421" s="25"/>
      <c r="W421" s="25"/>
    </row>
    <row r="422">
      <c r="B422" s="40"/>
      <c r="C422" s="25"/>
      <c r="D422" s="25"/>
      <c r="E422" s="40"/>
      <c r="F422" s="25"/>
      <c r="G422" s="23"/>
      <c r="H422" s="24"/>
      <c r="I422" s="25"/>
      <c r="J422" s="25"/>
      <c r="K422" s="25"/>
      <c r="L422" s="25"/>
      <c r="M422" s="25"/>
      <c r="N422" s="25"/>
      <c r="O422" s="25"/>
      <c r="P422" s="25"/>
      <c r="Q422" s="25"/>
      <c r="R422" s="25"/>
      <c r="S422" s="25"/>
      <c r="T422" s="25"/>
      <c r="U422" s="25"/>
      <c r="V422" s="25"/>
      <c r="W422" s="25"/>
    </row>
    <row r="423">
      <c r="B423" s="40"/>
      <c r="C423" s="25"/>
      <c r="D423" s="25"/>
      <c r="E423" s="40"/>
      <c r="F423" s="25"/>
      <c r="G423" s="23"/>
      <c r="H423" s="24"/>
      <c r="I423" s="25"/>
      <c r="J423" s="25"/>
      <c r="K423" s="25"/>
      <c r="L423" s="25"/>
      <c r="M423" s="25"/>
      <c r="N423" s="25"/>
      <c r="O423" s="25"/>
      <c r="P423" s="25"/>
      <c r="Q423" s="25"/>
      <c r="R423" s="25"/>
      <c r="S423" s="25"/>
      <c r="T423" s="25"/>
      <c r="U423" s="25"/>
      <c r="V423" s="25"/>
      <c r="W423" s="25"/>
    </row>
    <row r="424">
      <c r="B424" s="40"/>
      <c r="C424" s="25"/>
      <c r="D424" s="25"/>
      <c r="E424" s="40"/>
      <c r="F424" s="25"/>
      <c r="G424" s="23"/>
      <c r="H424" s="24"/>
      <c r="I424" s="25"/>
      <c r="J424" s="25"/>
      <c r="K424" s="25"/>
      <c r="L424" s="25"/>
      <c r="M424" s="25"/>
      <c r="N424" s="25"/>
      <c r="O424" s="25"/>
      <c r="P424" s="25"/>
      <c r="Q424" s="25"/>
      <c r="R424" s="25"/>
      <c r="S424" s="25"/>
      <c r="T424" s="25"/>
      <c r="U424" s="25"/>
      <c r="V424" s="25"/>
      <c r="W424" s="25"/>
    </row>
    <row r="425">
      <c r="B425" s="40"/>
      <c r="C425" s="25"/>
      <c r="D425" s="25"/>
      <c r="E425" s="40"/>
      <c r="F425" s="25"/>
      <c r="G425" s="23"/>
      <c r="H425" s="24"/>
      <c r="I425" s="25"/>
      <c r="J425" s="25"/>
      <c r="K425" s="25"/>
      <c r="L425" s="25"/>
      <c r="M425" s="25"/>
      <c r="N425" s="25"/>
      <c r="O425" s="25"/>
      <c r="P425" s="25"/>
      <c r="Q425" s="25"/>
      <c r="R425" s="25"/>
      <c r="S425" s="25"/>
      <c r="T425" s="25"/>
      <c r="U425" s="25"/>
      <c r="V425" s="25"/>
      <c r="W425" s="25"/>
    </row>
    <row r="426">
      <c r="B426" s="40"/>
      <c r="C426" s="25"/>
      <c r="D426" s="25"/>
      <c r="E426" s="40"/>
      <c r="F426" s="25"/>
      <c r="G426" s="23"/>
      <c r="H426" s="24"/>
      <c r="I426" s="25"/>
      <c r="J426" s="25"/>
      <c r="K426" s="25"/>
      <c r="L426" s="25"/>
      <c r="M426" s="25"/>
      <c r="N426" s="25"/>
      <c r="O426" s="25"/>
      <c r="P426" s="25"/>
      <c r="Q426" s="25"/>
      <c r="R426" s="25"/>
      <c r="S426" s="25"/>
      <c r="T426" s="25"/>
      <c r="U426" s="25"/>
      <c r="V426" s="25"/>
      <c r="W426" s="25"/>
    </row>
    <row r="427">
      <c r="B427" s="40"/>
      <c r="C427" s="25"/>
      <c r="D427" s="25"/>
      <c r="E427" s="40"/>
      <c r="F427" s="25"/>
      <c r="G427" s="23"/>
      <c r="H427" s="24"/>
      <c r="I427" s="25"/>
      <c r="J427" s="25"/>
      <c r="K427" s="25"/>
      <c r="L427" s="25"/>
      <c r="M427" s="25"/>
      <c r="N427" s="25"/>
      <c r="O427" s="25"/>
      <c r="P427" s="25"/>
      <c r="Q427" s="25"/>
      <c r="R427" s="25"/>
      <c r="S427" s="25"/>
      <c r="T427" s="25"/>
      <c r="U427" s="25"/>
      <c r="V427" s="25"/>
      <c r="W427" s="25"/>
    </row>
    <row r="428">
      <c r="B428" s="40"/>
      <c r="C428" s="25"/>
      <c r="D428" s="25"/>
      <c r="E428" s="40"/>
      <c r="F428" s="25"/>
      <c r="G428" s="23"/>
      <c r="H428" s="24"/>
      <c r="I428" s="25"/>
      <c r="J428" s="25"/>
      <c r="K428" s="25"/>
      <c r="L428" s="25"/>
      <c r="M428" s="25"/>
      <c r="N428" s="25"/>
      <c r="O428" s="25"/>
      <c r="P428" s="25"/>
      <c r="Q428" s="25"/>
      <c r="R428" s="25"/>
      <c r="S428" s="25"/>
      <c r="T428" s="25"/>
      <c r="U428" s="25"/>
      <c r="V428" s="25"/>
      <c r="W428" s="25"/>
    </row>
    <row r="429">
      <c r="B429" s="40"/>
      <c r="C429" s="25"/>
      <c r="D429" s="25"/>
      <c r="E429" s="40"/>
      <c r="F429" s="25"/>
      <c r="G429" s="23"/>
      <c r="H429" s="24"/>
      <c r="I429" s="25"/>
      <c r="J429" s="25"/>
      <c r="K429" s="25"/>
      <c r="L429" s="25"/>
      <c r="M429" s="25"/>
      <c r="N429" s="25"/>
      <c r="O429" s="25"/>
      <c r="P429" s="25"/>
      <c r="Q429" s="25"/>
      <c r="R429" s="25"/>
      <c r="S429" s="25"/>
      <c r="T429" s="25"/>
      <c r="U429" s="25"/>
      <c r="V429" s="25"/>
      <c r="W429" s="25"/>
    </row>
    <row r="430">
      <c r="B430" s="40"/>
      <c r="C430" s="25"/>
      <c r="D430" s="25"/>
      <c r="E430" s="40"/>
      <c r="F430" s="25"/>
      <c r="G430" s="23"/>
      <c r="H430" s="24"/>
      <c r="I430" s="25"/>
      <c r="J430" s="25"/>
      <c r="K430" s="25"/>
      <c r="L430" s="25"/>
      <c r="M430" s="25"/>
      <c r="N430" s="25"/>
      <c r="O430" s="25"/>
      <c r="P430" s="25"/>
      <c r="Q430" s="25"/>
      <c r="R430" s="25"/>
      <c r="S430" s="25"/>
      <c r="T430" s="25"/>
      <c r="U430" s="25"/>
      <c r="V430" s="25"/>
      <c r="W430" s="25"/>
    </row>
    <row r="431">
      <c r="B431" s="40"/>
      <c r="C431" s="25"/>
      <c r="D431" s="25"/>
      <c r="E431" s="40"/>
      <c r="F431" s="25"/>
      <c r="G431" s="23"/>
      <c r="H431" s="24"/>
      <c r="I431" s="25"/>
      <c r="J431" s="25"/>
      <c r="K431" s="25"/>
      <c r="L431" s="25"/>
      <c r="M431" s="25"/>
      <c r="N431" s="25"/>
      <c r="O431" s="25"/>
      <c r="P431" s="25"/>
      <c r="Q431" s="25"/>
      <c r="R431" s="25"/>
      <c r="S431" s="25"/>
      <c r="T431" s="25"/>
      <c r="U431" s="25"/>
      <c r="V431" s="25"/>
      <c r="W431" s="25"/>
    </row>
    <row r="432">
      <c r="B432" s="40"/>
      <c r="C432" s="25"/>
      <c r="D432" s="25"/>
      <c r="E432" s="40"/>
      <c r="F432" s="25"/>
      <c r="G432" s="23"/>
      <c r="H432" s="24"/>
      <c r="I432" s="25"/>
      <c r="J432" s="25"/>
      <c r="K432" s="25"/>
      <c r="L432" s="25"/>
      <c r="M432" s="25"/>
      <c r="N432" s="25"/>
      <c r="O432" s="25"/>
      <c r="P432" s="25"/>
      <c r="Q432" s="25"/>
      <c r="R432" s="25"/>
      <c r="S432" s="25"/>
      <c r="T432" s="25"/>
      <c r="U432" s="25"/>
      <c r="V432" s="25"/>
      <c r="W432" s="25"/>
    </row>
    <row r="433">
      <c r="B433" s="40"/>
      <c r="C433" s="25"/>
      <c r="D433" s="25"/>
      <c r="E433" s="40"/>
      <c r="F433" s="25"/>
      <c r="G433" s="23"/>
      <c r="H433" s="24"/>
      <c r="I433" s="25"/>
      <c r="J433" s="25"/>
      <c r="K433" s="25"/>
      <c r="L433" s="25"/>
      <c r="M433" s="25"/>
      <c r="N433" s="25"/>
      <c r="O433" s="25"/>
      <c r="P433" s="25"/>
      <c r="Q433" s="25"/>
      <c r="R433" s="25"/>
      <c r="S433" s="25"/>
      <c r="T433" s="25"/>
      <c r="U433" s="25"/>
      <c r="V433" s="25"/>
      <c r="W433" s="25"/>
    </row>
    <row r="434">
      <c r="B434" s="40"/>
      <c r="C434" s="25"/>
      <c r="D434" s="25"/>
      <c r="E434" s="40"/>
      <c r="F434" s="25"/>
      <c r="G434" s="23"/>
      <c r="H434" s="24"/>
      <c r="I434" s="25"/>
      <c r="J434" s="25"/>
      <c r="K434" s="25"/>
      <c r="L434" s="25"/>
      <c r="M434" s="25"/>
      <c r="N434" s="25"/>
      <c r="O434" s="25"/>
      <c r="P434" s="25"/>
      <c r="Q434" s="25"/>
      <c r="R434" s="25"/>
      <c r="S434" s="25"/>
      <c r="T434" s="25"/>
      <c r="U434" s="25"/>
      <c r="V434" s="25"/>
      <c r="W434" s="25"/>
    </row>
    <row r="435">
      <c r="B435" s="40"/>
      <c r="C435" s="25"/>
      <c r="D435" s="25"/>
      <c r="E435" s="40"/>
      <c r="F435" s="25"/>
      <c r="G435" s="23"/>
      <c r="H435" s="24"/>
      <c r="I435" s="25"/>
      <c r="J435" s="25"/>
      <c r="K435" s="25"/>
      <c r="L435" s="25"/>
      <c r="M435" s="25"/>
      <c r="N435" s="25"/>
      <c r="O435" s="25"/>
      <c r="P435" s="25"/>
      <c r="Q435" s="25"/>
      <c r="R435" s="25"/>
      <c r="S435" s="25"/>
      <c r="T435" s="25"/>
      <c r="U435" s="25"/>
      <c r="V435" s="25"/>
      <c r="W435" s="25"/>
    </row>
    <row r="436">
      <c r="B436" s="40"/>
      <c r="C436" s="25"/>
      <c r="D436" s="25"/>
      <c r="E436" s="40"/>
      <c r="F436" s="25"/>
      <c r="G436" s="23"/>
      <c r="H436" s="24"/>
      <c r="I436" s="25"/>
      <c r="J436" s="25"/>
      <c r="K436" s="25"/>
      <c r="L436" s="25"/>
      <c r="M436" s="25"/>
      <c r="N436" s="25"/>
      <c r="O436" s="25"/>
      <c r="P436" s="25"/>
      <c r="Q436" s="25"/>
      <c r="R436" s="25"/>
      <c r="S436" s="25"/>
      <c r="T436" s="25"/>
      <c r="U436" s="25"/>
      <c r="V436" s="25"/>
      <c r="W436" s="25"/>
    </row>
    <row r="437">
      <c r="B437" s="40"/>
      <c r="C437" s="25"/>
      <c r="D437" s="25"/>
      <c r="E437" s="40"/>
      <c r="F437" s="25"/>
      <c r="G437" s="23"/>
      <c r="H437" s="24"/>
      <c r="I437" s="25"/>
      <c r="J437" s="25"/>
      <c r="K437" s="25"/>
      <c r="L437" s="25"/>
      <c r="M437" s="25"/>
      <c r="N437" s="25"/>
      <c r="O437" s="25"/>
      <c r="P437" s="25"/>
      <c r="Q437" s="25"/>
      <c r="R437" s="25"/>
      <c r="S437" s="25"/>
      <c r="T437" s="25"/>
      <c r="U437" s="25"/>
      <c r="V437" s="25"/>
      <c r="W437" s="25"/>
    </row>
    <row r="438">
      <c r="B438" s="40"/>
      <c r="C438" s="25"/>
      <c r="D438" s="25"/>
      <c r="E438" s="40"/>
      <c r="F438" s="25"/>
      <c r="G438" s="23"/>
      <c r="H438" s="24"/>
      <c r="I438" s="25"/>
      <c r="J438" s="25"/>
      <c r="K438" s="25"/>
      <c r="L438" s="25"/>
      <c r="M438" s="25"/>
      <c r="N438" s="25"/>
      <c r="O438" s="25"/>
      <c r="P438" s="25"/>
      <c r="Q438" s="25"/>
      <c r="R438" s="25"/>
      <c r="S438" s="25"/>
      <c r="T438" s="25"/>
      <c r="U438" s="25"/>
      <c r="V438" s="25"/>
      <c r="W438" s="25"/>
    </row>
    <row r="439">
      <c r="B439" s="40"/>
      <c r="C439" s="25"/>
      <c r="D439" s="25"/>
      <c r="E439" s="40"/>
      <c r="F439" s="25"/>
      <c r="G439" s="23"/>
      <c r="H439" s="24"/>
      <c r="I439" s="25"/>
      <c r="J439" s="25"/>
      <c r="K439" s="25"/>
      <c r="L439" s="25"/>
      <c r="M439" s="25"/>
      <c r="N439" s="25"/>
      <c r="O439" s="25"/>
      <c r="P439" s="25"/>
      <c r="Q439" s="25"/>
      <c r="R439" s="25"/>
      <c r="S439" s="25"/>
      <c r="T439" s="25"/>
      <c r="U439" s="25"/>
      <c r="V439" s="25"/>
      <c r="W439" s="25"/>
    </row>
    <row r="440">
      <c r="B440" s="40"/>
      <c r="C440" s="25"/>
      <c r="D440" s="25"/>
      <c r="E440" s="40"/>
      <c r="F440" s="25"/>
      <c r="G440" s="23"/>
      <c r="H440" s="24"/>
      <c r="I440" s="25"/>
      <c r="J440" s="25"/>
      <c r="K440" s="25"/>
      <c r="L440" s="25"/>
      <c r="M440" s="25"/>
      <c r="N440" s="25"/>
      <c r="O440" s="25"/>
      <c r="P440" s="25"/>
      <c r="Q440" s="25"/>
      <c r="R440" s="25"/>
      <c r="S440" s="25"/>
      <c r="T440" s="25"/>
      <c r="U440" s="25"/>
      <c r="V440" s="25"/>
      <c r="W440" s="25"/>
    </row>
    <row r="441">
      <c r="B441" s="40"/>
      <c r="C441" s="25"/>
      <c r="D441" s="25"/>
      <c r="E441" s="40"/>
      <c r="F441" s="25"/>
      <c r="G441" s="23"/>
      <c r="H441" s="24"/>
      <c r="I441" s="25"/>
      <c r="J441" s="25"/>
      <c r="K441" s="25"/>
      <c r="L441" s="25"/>
      <c r="M441" s="25"/>
      <c r="N441" s="25"/>
      <c r="O441" s="25"/>
      <c r="P441" s="25"/>
      <c r="Q441" s="25"/>
      <c r="R441" s="25"/>
      <c r="S441" s="25"/>
      <c r="T441" s="25"/>
      <c r="U441" s="25"/>
      <c r="V441" s="25"/>
      <c r="W441" s="25"/>
    </row>
    <row r="442">
      <c r="B442" s="40"/>
      <c r="C442" s="25"/>
      <c r="D442" s="25"/>
      <c r="E442" s="40"/>
      <c r="F442" s="25"/>
      <c r="G442" s="23"/>
      <c r="H442" s="24"/>
      <c r="I442" s="25"/>
      <c r="J442" s="25"/>
      <c r="K442" s="25"/>
      <c r="L442" s="25"/>
      <c r="M442" s="25"/>
      <c r="N442" s="25"/>
      <c r="O442" s="25"/>
      <c r="P442" s="25"/>
      <c r="Q442" s="25"/>
      <c r="R442" s="25"/>
      <c r="S442" s="25"/>
      <c r="T442" s="25"/>
      <c r="U442" s="25"/>
      <c r="V442" s="25"/>
      <c r="W442" s="25"/>
    </row>
    <row r="443">
      <c r="B443" s="40"/>
      <c r="C443" s="25"/>
      <c r="D443" s="25"/>
      <c r="E443" s="40"/>
      <c r="F443" s="25"/>
      <c r="G443" s="23"/>
      <c r="H443" s="24"/>
      <c r="I443" s="25"/>
      <c r="J443" s="25"/>
      <c r="K443" s="25"/>
      <c r="L443" s="25"/>
      <c r="M443" s="25"/>
      <c r="N443" s="25"/>
      <c r="O443" s="25"/>
      <c r="P443" s="25"/>
      <c r="Q443" s="25"/>
      <c r="R443" s="25"/>
      <c r="S443" s="25"/>
      <c r="T443" s="25"/>
      <c r="U443" s="25"/>
      <c r="V443" s="25"/>
      <c r="W443" s="25"/>
    </row>
    <row r="444">
      <c r="B444" s="40"/>
      <c r="C444" s="25"/>
      <c r="D444" s="25"/>
      <c r="E444" s="40"/>
      <c r="F444" s="25"/>
      <c r="G444" s="23"/>
      <c r="H444" s="24"/>
      <c r="I444" s="25"/>
      <c r="J444" s="25"/>
      <c r="K444" s="25"/>
      <c r="L444" s="25"/>
      <c r="M444" s="25"/>
      <c r="N444" s="25"/>
      <c r="O444" s="25"/>
      <c r="P444" s="25"/>
      <c r="Q444" s="25"/>
      <c r="R444" s="25"/>
      <c r="S444" s="25"/>
      <c r="T444" s="25"/>
      <c r="U444" s="25"/>
      <c r="V444" s="25"/>
      <c r="W444" s="25"/>
    </row>
    <row r="445">
      <c r="B445" s="40"/>
      <c r="C445" s="25"/>
      <c r="D445" s="25"/>
      <c r="E445" s="40"/>
      <c r="F445" s="25"/>
      <c r="G445" s="23"/>
      <c r="H445" s="24"/>
      <c r="I445" s="25"/>
      <c r="J445" s="25"/>
      <c r="K445" s="25"/>
      <c r="L445" s="25"/>
      <c r="M445" s="25"/>
      <c r="N445" s="25"/>
      <c r="O445" s="25"/>
      <c r="P445" s="25"/>
      <c r="Q445" s="25"/>
      <c r="R445" s="25"/>
      <c r="S445" s="25"/>
      <c r="T445" s="25"/>
      <c r="U445" s="25"/>
      <c r="V445" s="25"/>
      <c r="W445" s="25"/>
    </row>
    <row r="446">
      <c r="B446" s="40"/>
      <c r="C446" s="25"/>
      <c r="D446" s="25"/>
      <c r="E446" s="40"/>
      <c r="F446" s="25"/>
      <c r="G446" s="23"/>
      <c r="H446" s="24"/>
      <c r="I446" s="25"/>
      <c r="J446" s="25"/>
      <c r="K446" s="25"/>
      <c r="L446" s="25"/>
      <c r="M446" s="25"/>
      <c r="N446" s="25"/>
      <c r="O446" s="25"/>
      <c r="P446" s="25"/>
      <c r="Q446" s="25"/>
      <c r="R446" s="25"/>
      <c r="S446" s="25"/>
      <c r="T446" s="25"/>
      <c r="U446" s="25"/>
      <c r="V446" s="25"/>
      <c r="W446" s="25"/>
    </row>
    <row r="447">
      <c r="B447" s="40"/>
      <c r="C447" s="25"/>
      <c r="D447" s="25"/>
      <c r="E447" s="40"/>
      <c r="F447" s="25"/>
      <c r="G447" s="23"/>
      <c r="H447" s="24"/>
      <c r="I447" s="25"/>
      <c r="J447" s="25"/>
      <c r="K447" s="25"/>
      <c r="L447" s="25"/>
      <c r="M447" s="25"/>
      <c r="N447" s="25"/>
      <c r="O447" s="25"/>
      <c r="P447" s="25"/>
      <c r="Q447" s="25"/>
      <c r="R447" s="25"/>
      <c r="S447" s="25"/>
      <c r="T447" s="25"/>
      <c r="U447" s="25"/>
      <c r="V447" s="25"/>
      <c r="W447" s="25"/>
    </row>
    <row r="448">
      <c r="B448" s="40"/>
      <c r="C448" s="25"/>
      <c r="D448" s="25"/>
      <c r="E448" s="40"/>
      <c r="F448" s="25"/>
      <c r="G448" s="23"/>
      <c r="H448" s="24"/>
      <c r="I448" s="25"/>
      <c r="J448" s="25"/>
      <c r="K448" s="25"/>
      <c r="L448" s="25"/>
      <c r="M448" s="25"/>
      <c r="N448" s="25"/>
      <c r="O448" s="25"/>
      <c r="P448" s="25"/>
      <c r="Q448" s="25"/>
      <c r="R448" s="25"/>
      <c r="S448" s="25"/>
      <c r="T448" s="25"/>
      <c r="U448" s="25"/>
      <c r="V448" s="25"/>
      <c r="W448" s="25"/>
    </row>
    <row r="449">
      <c r="B449" s="40"/>
      <c r="C449" s="25"/>
      <c r="D449" s="25"/>
      <c r="E449" s="40"/>
      <c r="F449" s="25"/>
      <c r="G449" s="23"/>
      <c r="H449" s="24"/>
      <c r="I449" s="25"/>
      <c r="J449" s="25"/>
      <c r="K449" s="25"/>
      <c r="L449" s="25"/>
      <c r="M449" s="25"/>
      <c r="N449" s="25"/>
      <c r="O449" s="25"/>
      <c r="P449" s="25"/>
      <c r="Q449" s="25"/>
      <c r="R449" s="25"/>
      <c r="S449" s="25"/>
      <c r="T449" s="25"/>
      <c r="U449" s="25"/>
      <c r="V449" s="25"/>
      <c r="W449" s="25"/>
    </row>
    <row r="450">
      <c r="B450" s="40"/>
      <c r="C450" s="25"/>
      <c r="D450" s="25"/>
      <c r="E450" s="40"/>
      <c r="F450" s="25"/>
      <c r="G450" s="23"/>
      <c r="H450" s="24"/>
      <c r="I450" s="25"/>
      <c r="J450" s="25"/>
      <c r="K450" s="25"/>
      <c r="L450" s="25"/>
      <c r="M450" s="25"/>
      <c r="N450" s="25"/>
      <c r="O450" s="25"/>
      <c r="P450" s="25"/>
      <c r="Q450" s="25"/>
      <c r="R450" s="25"/>
      <c r="S450" s="25"/>
      <c r="T450" s="25"/>
      <c r="U450" s="25"/>
      <c r="V450" s="25"/>
      <c r="W450" s="25"/>
    </row>
    <row r="451">
      <c r="B451" s="40"/>
      <c r="C451" s="25"/>
      <c r="D451" s="25"/>
      <c r="E451" s="40"/>
      <c r="F451" s="25"/>
      <c r="G451" s="23"/>
      <c r="H451" s="24"/>
      <c r="I451" s="25"/>
      <c r="J451" s="25"/>
      <c r="K451" s="25"/>
      <c r="L451" s="25"/>
      <c r="M451" s="25"/>
      <c r="N451" s="25"/>
      <c r="O451" s="25"/>
      <c r="P451" s="25"/>
      <c r="Q451" s="25"/>
      <c r="R451" s="25"/>
      <c r="S451" s="25"/>
      <c r="T451" s="25"/>
      <c r="U451" s="25"/>
      <c r="V451" s="25"/>
      <c r="W451" s="25"/>
    </row>
    <row r="452">
      <c r="B452" s="40"/>
      <c r="C452" s="25"/>
      <c r="D452" s="25"/>
      <c r="E452" s="40"/>
      <c r="F452" s="25"/>
      <c r="G452" s="23"/>
      <c r="H452" s="24"/>
      <c r="I452" s="25"/>
      <c r="J452" s="25"/>
      <c r="K452" s="25"/>
      <c r="L452" s="25"/>
      <c r="M452" s="25"/>
      <c r="N452" s="25"/>
      <c r="O452" s="25"/>
      <c r="P452" s="25"/>
      <c r="Q452" s="25"/>
      <c r="R452" s="25"/>
      <c r="S452" s="25"/>
      <c r="T452" s="25"/>
      <c r="U452" s="25"/>
      <c r="V452" s="25"/>
      <c r="W452" s="25"/>
    </row>
    <row r="453">
      <c r="B453" s="40"/>
      <c r="C453" s="25"/>
      <c r="D453" s="25"/>
      <c r="E453" s="40"/>
      <c r="F453" s="25"/>
      <c r="G453" s="23"/>
      <c r="H453" s="24"/>
      <c r="I453" s="25"/>
      <c r="J453" s="25"/>
      <c r="K453" s="25"/>
      <c r="L453" s="25"/>
      <c r="M453" s="25"/>
      <c r="N453" s="25"/>
      <c r="O453" s="25"/>
      <c r="P453" s="25"/>
      <c r="Q453" s="25"/>
      <c r="R453" s="25"/>
      <c r="S453" s="25"/>
      <c r="T453" s="25"/>
      <c r="U453" s="25"/>
      <c r="V453" s="25"/>
      <c r="W453" s="25"/>
    </row>
    <row r="454">
      <c r="B454" s="40"/>
      <c r="C454" s="25"/>
      <c r="D454" s="25"/>
      <c r="E454" s="40"/>
      <c r="F454" s="25"/>
      <c r="G454" s="23"/>
      <c r="H454" s="24"/>
      <c r="I454" s="25"/>
      <c r="J454" s="25"/>
      <c r="K454" s="25"/>
      <c r="L454" s="25"/>
      <c r="M454" s="25"/>
      <c r="N454" s="25"/>
      <c r="O454" s="25"/>
      <c r="P454" s="25"/>
      <c r="Q454" s="25"/>
      <c r="R454" s="25"/>
      <c r="S454" s="25"/>
      <c r="T454" s="25"/>
      <c r="U454" s="25"/>
      <c r="V454" s="25"/>
      <c r="W454" s="25"/>
    </row>
    <row r="455">
      <c r="B455" s="40"/>
      <c r="C455" s="25"/>
      <c r="D455" s="25"/>
      <c r="E455" s="40"/>
      <c r="F455" s="25"/>
      <c r="G455" s="23"/>
      <c r="H455" s="24"/>
      <c r="I455" s="25"/>
      <c r="J455" s="25"/>
      <c r="K455" s="25"/>
      <c r="L455" s="25"/>
      <c r="M455" s="25"/>
      <c r="N455" s="25"/>
      <c r="O455" s="25"/>
      <c r="P455" s="25"/>
      <c r="Q455" s="25"/>
      <c r="R455" s="25"/>
      <c r="S455" s="25"/>
      <c r="T455" s="25"/>
      <c r="U455" s="25"/>
      <c r="V455" s="25"/>
      <c r="W455" s="25"/>
    </row>
    <row r="456">
      <c r="B456" s="40"/>
      <c r="C456" s="25"/>
      <c r="D456" s="25"/>
      <c r="E456" s="40"/>
      <c r="F456" s="25"/>
      <c r="G456" s="23"/>
      <c r="H456" s="24"/>
      <c r="I456" s="25"/>
      <c r="J456" s="25"/>
      <c r="K456" s="25"/>
      <c r="L456" s="25"/>
      <c r="M456" s="25"/>
      <c r="N456" s="25"/>
      <c r="O456" s="25"/>
      <c r="P456" s="25"/>
      <c r="Q456" s="25"/>
      <c r="R456" s="25"/>
      <c r="S456" s="25"/>
      <c r="T456" s="25"/>
      <c r="U456" s="25"/>
      <c r="V456" s="25"/>
      <c r="W456" s="25"/>
    </row>
    <row r="457">
      <c r="B457" s="40"/>
      <c r="C457" s="25"/>
      <c r="D457" s="25"/>
      <c r="E457" s="40"/>
      <c r="F457" s="25"/>
      <c r="G457" s="23"/>
      <c r="H457" s="24"/>
      <c r="I457" s="25"/>
      <c r="J457" s="25"/>
      <c r="K457" s="25"/>
      <c r="L457" s="25"/>
      <c r="M457" s="25"/>
      <c r="N457" s="25"/>
      <c r="O457" s="25"/>
      <c r="P457" s="25"/>
      <c r="Q457" s="25"/>
      <c r="R457" s="25"/>
      <c r="S457" s="25"/>
      <c r="T457" s="25"/>
      <c r="U457" s="25"/>
      <c r="V457" s="25"/>
      <c r="W457" s="25"/>
    </row>
    <row r="458">
      <c r="B458" s="40"/>
      <c r="C458" s="25"/>
      <c r="D458" s="25"/>
      <c r="E458" s="40"/>
      <c r="F458" s="25"/>
      <c r="G458" s="23"/>
      <c r="H458" s="24"/>
      <c r="I458" s="25"/>
      <c r="J458" s="25"/>
      <c r="K458" s="25"/>
      <c r="L458" s="25"/>
      <c r="M458" s="25"/>
      <c r="N458" s="25"/>
      <c r="O458" s="25"/>
      <c r="P458" s="25"/>
      <c r="Q458" s="25"/>
      <c r="R458" s="25"/>
      <c r="S458" s="25"/>
      <c r="T458" s="25"/>
      <c r="U458" s="25"/>
      <c r="V458" s="25"/>
      <c r="W458" s="25"/>
    </row>
    <row r="459">
      <c r="B459" s="40"/>
      <c r="C459" s="25"/>
      <c r="D459" s="25"/>
      <c r="E459" s="40"/>
      <c r="F459" s="25"/>
      <c r="G459" s="23"/>
      <c r="H459" s="24"/>
      <c r="I459" s="25"/>
      <c r="J459" s="25"/>
      <c r="K459" s="25"/>
      <c r="L459" s="25"/>
      <c r="M459" s="25"/>
      <c r="N459" s="25"/>
      <c r="O459" s="25"/>
      <c r="P459" s="25"/>
      <c r="Q459" s="25"/>
      <c r="R459" s="25"/>
      <c r="S459" s="25"/>
      <c r="T459" s="25"/>
      <c r="U459" s="25"/>
      <c r="V459" s="25"/>
      <c r="W459" s="25"/>
    </row>
    <row r="460">
      <c r="B460" s="40"/>
      <c r="C460" s="25"/>
      <c r="D460" s="25"/>
      <c r="E460" s="40"/>
      <c r="F460" s="25"/>
      <c r="G460" s="23"/>
      <c r="H460" s="24"/>
      <c r="I460" s="25"/>
      <c r="J460" s="25"/>
      <c r="K460" s="25"/>
      <c r="L460" s="25"/>
      <c r="M460" s="25"/>
      <c r="N460" s="25"/>
      <c r="O460" s="25"/>
      <c r="P460" s="25"/>
      <c r="Q460" s="25"/>
      <c r="R460" s="25"/>
      <c r="S460" s="25"/>
      <c r="T460" s="25"/>
      <c r="U460" s="25"/>
      <c r="V460" s="25"/>
      <c r="W460" s="25"/>
    </row>
    <row r="461">
      <c r="B461" s="40"/>
      <c r="C461" s="25"/>
      <c r="D461" s="25"/>
      <c r="E461" s="40"/>
      <c r="F461" s="25"/>
      <c r="G461" s="23"/>
      <c r="H461" s="24"/>
      <c r="I461" s="25"/>
      <c r="J461" s="25"/>
      <c r="K461" s="25"/>
      <c r="L461" s="25"/>
      <c r="M461" s="25"/>
      <c r="N461" s="25"/>
      <c r="O461" s="25"/>
      <c r="P461" s="25"/>
      <c r="Q461" s="25"/>
      <c r="R461" s="25"/>
      <c r="S461" s="25"/>
      <c r="T461" s="25"/>
      <c r="U461" s="25"/>
      <c r="V461" s="25"/>
      <c r="W461" s="25"/>
    </row>
    <row r="462">
      <c r="B462" s="40"/>
      <c r="C462" s="25"/>
      <c r="D462" s="25"/>
      <c r="E462" s="40"/>
      <c r="F462" s="25"/>
      <c r="G462" s="23"/>
      <c r="H462" s="24"/>
      <c r="I462" s="25"/>
      <c r="J462" s="25"/>
      <c r="K462" s="25"/>
      <c r="L462" s="25"/>
      <c r="M462" s="25"/>
      <c r="N462" s="25"/>
      <c r="O462" s="25"/>
      <c r="P462" s="25"/>
      <c r="Q462" s="25"/>
      <c r="R462" s="25"/>
      <c r="S462" s="25"/>
      <c r="T462" s="25"/>
      <c r="U462" s="25"/>
      <c r="V462" s="25"/>
      <c r="W462" s="25"/>
    </row>
    <row r="463">
      <c r="B463" s="40"/>
      <c r="C463" s="25"/>
      <c r="D463" s="25"/>
      <c r="E463" s="40"/>
      <c r="F463" s="25"/>
      <c r="G463" s="23"/>
      <c r="H463" s="24"/>
      <c r="I463" s="25"/>
      <c r="J463" s="25"/>
      <c r="K463" s="25"/>
      <c r="L463" s="25"/>
      <c r="M463" s="25"/>
      <c r="N463" s="25"/>
      <c r="O463" s="25"/>
      <c r="P463" s="25"/>
      <c r="Q463" s="25"/>
      <c r="R463" s="25"/>
      <c r="S463" s="25"/>
      <c r="T463" s="25"/>
      <c r="U463" s="25"/>
      <c r="V463" s="25"/>
      <c r="W463" s="25"/>
    </row>
    <row r="464">
      <c r="B464" s="40"/>
      <c r="C464" s="25"/>
      <c r="D464" s="25"/>
      <c r="E464" s="40"/>
      <c r="F464" s="25"/>
      <c r="G464" s="23"/>
      <c r="H464" s="24"/>
      <c r="I464" s="25"/>
      <c r="J464" s="25"/>
      <c r="K464" s="25"/>
      <c r="L464" s="25"/>
      <c r="M464" s="25"/>
      <c r="N464" s="25"/>
      <c r="O464" s="25"/>
      <c r="P464" s="25"/>
      <c r="Q464" s="25"/>
      <c r="R464" s="25"/>
      <c r="S464" s="25"/>
      <c r="T464" s="25"/>
      <c r="U464" s="25"/>
      <c r="V464" s="25"/>
      <c r="W464" s="25"/>
    </row>
    <row r="465">
      <c r="B465" s="40"/>
      <c r="C465" s="25"/>
      <c r="D465" s="25"/>
      <c r="E465" s="40"/>
      <c r="F465" s="25"/>
      <c r="G465" s="23"/>
      <c r="H465" s="24"/>
      <c r="I465" s="25"/>
      <c r="J465" s="25"/>
      <c r="K465" s="25"/>
      <c r="L465" s="25"/>
      <c r="M465" s="25"/>
      <c r="N465" s="25"/>
      <c r="O465" s="25"/>
      <c r="P465" s="25"/>
      <c r="Q465" s="25"/>
      <c r="R465" s="25"/>
      <c r="S465" s="25"/>
      <c r="T465" s="25"/>
      <c r="U465" s="25"/>
      <c r="V465" s="25"/>
      <c r="W465" s="25"/>
    </row>
    <row r="466">
      <c r="B466" s="40"/>
      <c r="C466" s="25"/>
      <c r="D466" s="25"/>
      <c r="E466" s="40"/>
      <c r="F466" s="25"/>
      <c r="G466" s="23"/>
      <c r="H466" s="24"/>
      <c r="I466" s="25"/>
      <c r="J466" s="25"/>
      <c r="K466" s="25"/>
      <c r="L466" s="25"/>
      <c r="M466" s="25"/>
      <c r="N466" s="25"/>
      <c r="O466" s="25"/>
      <c r="P466" s="25"/>
      <c r="Q466" s="25"/>
      <c r="R466" s="25"/>
      <c r="S466" s="25"/>
      <c r="T466" s="25"/>
      <c r="U466" s="25"/>
      <c r="V466" s="25"/>
      <c r="W466" s="25"/>
    </row>
    <row r="467">
      <c r="B467" s="40"/>
      <c r="C467" s="25"/>
      <c r="D467" s="25"/>
      <c r="E467" s="40"/>
      <c r="F467" s="25"/>
      <c r="G467" s="23"/>
      <c r="H467" s="24"/>
      <c r="I467" s="25"/>
      <c r="J467" s="25"/>
      <c r="K467" s="25"/>
      <c r="L467" s="25"/>
      <c r="M467" s="25"/>
      <c r="N467" s="25"/>
      <c r="O467" s="25"/>
      <c r="P467" s="25"/>
      <c r="Q467" s="25"/>
      <c r="R467" s="25"/>
      <c r="S467" s="25"/>
      <c r="T467" s="25"/>
      <c r="U467" s="25"/>
      <c r="V467" s="25"/>
      <c r="W467" s="25"/>
    </row>
    <row r="468">
      <c r="B468" s="40"/>
      <c r="C468" s="25"/>
      <c r="D468" s="25"/>
      <c r="E468" s="40"/>
      <c r="F468" s="25"/>
      <c r="G468" s="23"/>
      <c r="H468" s="24"/>
      <c r="I468" s="25"/>
      <c r="J468" s="25"/>
      <c r="K468" s="25"/>
      <c r="L468" s="25"/>
      <c r="M468" s="25"/>
      <c r="N468" s="25"/>
      <c r="O468" s="25"/>
      <c r="P468" s="25"/>
      <c r="Q468" s="25"/>
      <c r="R468" s="25"/>
      <c r="S468" s="25"/>
      <c r="T468" s="25"/>
      <c r="U468" s="25"/>
      <c r="V468" s="25"/>
      <c r="W468" s="25"/>
    </row>
    <row r="469">
      <c r="B469" s="40"/>
      <c r="C469" s="25"/>
      <c r="D469" s="25"/>
      <c r="E469" s="40"/>
      <c r="F469" s="25"/>
      <c r="G469" s="23"/>
      <c r="H469" s="24"/>
      <c r="I469" s="25"/>
      <c r="J469" s="25"/>
      <c r="K469" s="25"/>
      <c r="L469" s="25"/>
      <c r="M469" s="25"/>
      <c r="N469" s="25"/>
      <c r="O469" s="25"/>
      <c r="P469" s="25"/>
      <c r="Q469" s="25"/>
      <c r="R469" s="25"/>
      <c r="S469" s="25"/>
      <c r="T469" s="25"/>
      <c r="U469" s="25"/>
      <c r="V469" s="25"/>
      <c r="W469" s="25"/>
    </row>
    <row r="470">
      <c r="B470" s="40"/>
      <c r="C470" s="25"/>
      <c r="D470" s="25"/>
      <c r="E470" s="40"/>
      <c r="F470" s="25"/>
      <c r="G470" s="23"/>
      <c r="H470" s="24"/>
      <c r="I470" s="25"/>
      <c r="J470" s="25"/>
      <c r="K470" s="25"/>
      <c r="L470" s="25"/>
      <c r="M470" s="25"/>
      <c r="N470" s="25"/>
      <c r="O470" s="25"/>
      <c r="P470" s="25"/>
      <c r="Q470" s="25"/>
      <c r="R470" s="25"/>
      <c r="S470" s="25"/>
      <c r="T470" s="25"/>
      <c r="U470" s="25"/>
      <c r="V470" s="25"/>
      <c r="W470" s="25"/>
    </row>
    <row r="471">
      <c r="B471" s="40"/>
      <c r="C471" s="25"/>
      <c r="D471" s="25"/>
      <c r="E471" s="40"/>
      <c r="F471" s="25"/>
      <c r="G471" s="23"/>
      <c r="H471" s="24"/>
      <c r="I471" s="25"/>
      <c r="J471" s="25"/>
      <c r="K471" s="25"/>
      <c r="L471" s="25"/>
      <c r="M471" s="25"/>
      <c r="N471" s="25"/>
      <c r="O471" s="25"/>
      <c r="P471" s="25"/>
      <c r="Q471" s="25"/>
      <c r="R471" s="25"/>
      <c r="S471" s="25"/>
      <c r="T471" s="25"/>
      <c r="U471" s="25"/>
      <c r="V471" s="25"/>
      <c r="W471" s="25"/>
    </row>
    <row r="472">
      <c r="B472" s="40"/>
      <c r="C472" s="25"/>
      <c r="D472" s="25"/>
      <c r="E472" s="40"/>
      <c r="F472" s="25"/>
      <c r="G472" s="23"/>
      <c r="H472" s="24"/>
      <c r="I472" s="25"/>
      <c r="J472" s="25"/>
      <c r="K472" s="25"/>
      <c r="L472" s="25"/>
      <c r="M472" s="25"/>
      <c r="N472" s="25"/>
      <c r="O472" s="25"/>
      <c r="P472" s="25"/>
      <c r="Q472" s="25"/>
      <c r="R472" s="25"/>
      <c r="S472" s="25"/>
      <c r="T472" s="25"/>
      <c r="U472" s="25"/>
      <c r="V472" s="25"/>
      <c r="W472" s="25"/>
    </row>
    <row r="473">
      <c r="B473" s="40"/>
      <c r="C473" s="25"/>
      <c r="D473" s="25"/>
      <c r="E473" s="40"/>
      <c r="F473" s="25"/>
      <c r="G473" s="23"/>
      <c r="H473" s="24"/>
      <c r="I473" s="25"/>
      <c r="J473" s="25"/>
      <c r="K473" s="25"/>
      <c r="L473" s="25"/>
      <c r="M473" s="25"/>
      <c r="N473" s="25"/>
      <c r="O473" s="25"/>
      <c r="P473" s="25"/>
      <c r="Q473" s="25"/>
      <c r="R473" s="25"/>
      <c r="S473" s="25"/>
      <c r="T473" s="25"/>
      <c r="U473" s="25"/>
      <c r="V473" s="25"/>
      <c r="W473" s="25"/>
    </row>
    <row r="474">
      <c r="B474" s="40"/>
      <c r="C474" s="25"/>
      <c r="D474" s="25"/>
      <c r="E474" s="40"/>
      <c r="F474" s="25"/>
      <c r="G474" s="23"/>
      <c r="H474" s="24"/>
      <c r="I474" s="25"/>
      <c r="J474" s="25"/>
      <c r="K474" s="25"/>
      <c r="L474" s="25"/>
      <c r="M474" s="25"/>
      <c r="N474" s="25"/>
      <c r="O474" s="25"/>
      <c r="P474" s="25"/>
      <c r="Q474" s="25"/>
      <c r="R474" s="25"/>
      <c r="S474" s="25"/>
      <c r="T474" s="25"/>
      <c r="U474" s="25"/>
      <c r="V474" s="25"/>
      <c r="W474" s="25"/>
    </row>
    <row r="475">
      <c r="B475" s="40"/>
      <c r="C475" s="25"/>
      <c r="D475" s="25"/>
      <c r="E475" s="40"/>
      <c r="F475" s="25"/>
      <c r="G475" s="23"/>
      <c r="H475" s="24"/>
      <c r="I475" s="25"/>
      <c r="J475" s="25"/>
      <c r="K475" s="25"/>
      <c r="L475" s="25"/>
      <c r="M475" s="25"/>
      <c r="N475" s="25"/>
      <c r="O475" s="25"/>
      <c r="P475" s="25"/>
      <c r="Q475" s="25"/>
      <c r="R475" s="25"/>
      <c r="S475" s="25"/>
      <c r="T475" s="25"/>
      <c r="U475" s="25"/>
      <c r="V475" s="25"/>
      <c r="W475" s="25"/>
    </row>
    <row r="476">
      <c r="B476" s="40"/>
      <c r="C476" s="25"/>
      <c r="D476" s="25"/>
      <c r="E476" s="40"/>
      <c r="F476" s="25"/>
      <c r="G476" s="23"/>
      <c r="H476" s="24"/>
      <c r="I476" s="25"/>
      <c r="J476" s="25"/>
      <c r="K476" s="25"/>
      <c r="L476" s="25"/>
      <c r="M476" s="25"/>
      <c r="N476" s="25"/>
      <c r="O476" s="25"/>
      <c r="P476" s="25"/>
      <c r="Q476" s="25"/>
      <c r="R476" s="25"/>
      <c r="S476" s="25"/>
      <c r="T476" s="25"/>
      <c r="U476" s="25"/>
      <c r="V476" s="25"/>
      <c r="W476" s="25"/>
    </row>
    <row r="477">
      <c r="B477" s="40"/>
      <c r="C477" s="25"/>
      <c r="D477" s="25"/>
      <c r="E477" s="40"/>
      <c r="F477" s="25"/>
      <c r="G477" s="23"/>
      <c r="H477" s="24"/>
      <c r="I477" s="25"/>
      <c r="J477" s="25"/>
      <c r="K477" s="25"/>
      <c r="L477" s="25"/>
      <c r="M477" s="25"/>
      <c r="N477" s="25"/>
      <c r="O477" s="25"/>
      <c r="P477" s="25"/>
      <c r="Q477" s="25"/>
      <c r="R477" s="25"/>
      <c r="S477" s="25"/>
      <c r="T477" s="25"/>
      <c r="U477" s="25"/>
      <c r="V477" s="25"/>
      <c r="W477" s="25"/>
    </row>
    <row r="478">
      <c r="B478" s="40"/>
      <c r="C478" s="25"/>
      <c r="D478" s="25"/>
      <c r="E478" s="40"/>
      <c r="F478" s="25"/>
      <c r="G478" s="23"/>
      <c r="H478" s="24"/>
      <c r="I478" s="25"/>
      <c r="J478" s="25"/>
      <c r="K478" s="25"/>
      <c r="L478" s="25"/>
      <c r="M478" s="25"/>
      <c r="N478" s="25"/>
      <c r="O478" s="25"/>
      <c r="P478" s="25"/>
      <c r="Q478" s="25"/>
      <c r="R478" s="25"/>
      <c r="S478" s="25"/>
      <c r="T478" s="25"/>
      <c r="U478" s="25"/>
      <c r="V478" s="25"/>
      <c r="W478" s="25"/>
    </row>
    <row r="479">
      <c r="B479" s="40"/>
      <c r="C479" s="25"/>
      <c r="D479" s="25"/>
      <c r="E479" s="40"/>
      <c r="F479" s="25"/>
      <c r="G479" s="23"/>
      <c r="H479" s="24"/>
      <c r="I479" s="25"/>
      <c r="J479" s="25"/>
      <c r="K479" s="25"/>
      <c r="L479" s="25"/>
      <c r="M479" s="25"/>
      <c r="N479" s="25"/>
      <c r="O479" s="25"/>
      <c r="P479" s="25"/>
      <c r="Q479" s="25"/>
      <c r="R479" s="25"/>
      <c r="S479" s="25"/>
      <c r="T479" s="25"/>
      <c r="U479" s="25"/>
      <c r="V479" s="25"/>
      <c r="W479" s="25"/>
    </row>
    <row r="480">
      <c r="B480" s="40"/>
      <c r="C480" s="25"/>
      <c r="D480" s="25"/>
      <c r="E480" s="40"/>
      <c r="F480" s="25"/>
      <c r="G480" s="23"/>
      <c r="H480" s="24"/>
      <c r="I480" s="25"/>
      <c r="J480" s="25"/>
      <c r="K480" s="25"/>
      <c r="L480" s="25"/>
      <c r="M480" s="25"/>
      <c r="N480" s="25"/>
      <c r="O480" s="25"/>
      <c r="P480" s="25"/>
      <c r="Q480" s="25"/>
      <c r="R480" s="25"/>
      <c r="S480" s="25"/>
      <c r="T480" s="25"/>
      <c r="U480" s="25"/>
      <c r="V480" s="25"/>
      <c r="W480" s="25"/>
    </row>
    <row r="481">
      <c r="B481" s="40"/>
      <c r="C481" s="25"/>
      <c r="D481" s="25"/>
      <c r="E481" s="40"/>
      <c r="F481" s="25"/>
      <c r="G481" s="23"/>
      <c r="H481" s="24"/>
      <c r="I481" s="25"/>
      <c r="J481" s="25"/>
      <c r="K481" s="25"/>
      <c r="L481" s="25"/>
      <c r="M481" s="25"/>
      <c r="N481" s="25"/>
      <c r="O481" s="25"/>
      <c r="P481" s="25"/>
      <c r="Q481" s="25"/>
      <c r="R481" s="25"/>
      <c r="S481" s="25"/>
      <c r="T481" s="25"/>
      <c r="U481" s="25"/>
      <c r="V481" s="25"/>
      <c r="W481" s="25"/>
    </row>
    <row r="482">
      <c r="B482" s="40"/>
      <c r="C482" s="25"/>
      <c r="D482" s="25"/>
      <c r="E482" s="40"/>
      <c r="F482" s="25"/>
      <c r="G482" s="23"/>
      <c r="H482" s="24"/>
      <c r="I482" s="25"/>
      <c r="J482" s="25"/>
      <c r="K482" s="25"/>
      <c r="L482" s="25"/>
      <c r="M482" s="25"/>
      <c r="N482" s="25"/>
      <c r="O482" s="25"/>
      <c r="P482" s="25"/>
      <c r="Q482" s="25"/>
      <c r="R482" s="25"/>
      <c r="S482" s="25"/>
      <c r="T482" s="25"/>
      <c r="U482" s="25"/>
      <c r="V482" s="25"/>
      <c r="W482" s="25"/>
    </row>
    <row r="483">
      <c r="B483" s="40"/>
      <c r="C483" s="25"/>
      <c r="D483" s="25"/>
      <c r="E483" s="40"/>
      <c r="F483" s="25"/>
      <c r="G483" s="23"/>
      <c r="H483" s="24"/>
      <c r="I483" s="25"/>
      <c r="J483" s="25"/>
      <c r="K483" s="25"/>
      <c r="L483" s="25"/>
      <c r="M483" s="25"/>
      <c r="N483" s="25"/>
      <c r="O483" s="25"/>
      <c r="P483" s="25"/>
      <c r="Q483" s="25"/>
      <c r="R483" s="25"/>
      <c r="S483" s="25"/>
      <c r="T483" s="25"/>
      <c r="U483" s="25"/>
      <c r="V483" s="25"/>
      <c r="W483" s="25"/>
    </row>
    <row r="484">
      <c r="B484" s="40"/>
      <c r="C484" s="25"/>
      <c r="D484" s="25"/>
      <c r="E484" s="40"/>
      <c r="F484" s="25"/>
      <c r="G484" s="23"/>
      <c r="H484" s="24"/>
      <c r="I484" s="25"/>
      <c r="J484" s="25"/>
      <c r="K484" s="25"/>
      <c r="L484" s="25"/>
      <c r="M484" s="25"/>
      <c r="N484" s="25"/>
      <c r="O484" s="25"/>
      <c r="P484" s="25"/>
      <c r="Q484" s="25"/>
      <c r="R484" s="25"/>
      <c r="S484" s="25"/>
      <c r="T484" s="25"/>
      <c r="U484" s="25"/>
      <c r="V484" s="25"/>
      <c r="W484" s="25"/>
    </row>
    <row r="485">
      <c r="B485" s="40"/>
      <c r="C485" s="25"/>
      <c r="D485" s="25"/>
      <c r="E485" s="40"/>
      <c r="F485" s="25"/>
      <c r="G485" s="23"/>
      <c r="H485" s="24"/>
      <c r="I485" s="25"/>
      <c r="J485" s="25"/>
      <c r="K485" s="25"/>
      <c r="L485" s="25"/>
      <c r="M485" s="25"/>
      <c r="N485" s="25"/>
      <c r="O485" s="25"/>
      <c r="P485" s="25"/>
      <c r="Q485" s="25"/>
      <c r="R485" s="25"/>
      <c r="S485" s="25"/>
      <c r="T485" s="25"/>
      <c r="U485" s="25"/>
      <c r="V485" s="25"/>
      <c r="W485" s="25"/>
    </row>
    <row r="486">
      <c r="B486" s="40"/>
      <c r="C486" s="25"/>
      <c r="D486" s="25"/>
      <c r="E486" s="40"/>
      <c r="F486" s="25"/>
      <c r="G486" s="23"/>
      <c r="H486" s="24"/>
      <c r="I486" s="25"/>
      <c r="J486" s="25"/>
      <c r="K486" s="25"/>
      <c r="L486" s="25"/>
      <c r="M486" s="25"/>
      <c r="N486" s="25"/>
      <c r="O486" s="25"/>
      <c r="P486" s="25"/>
      <c r="Q486" s="25"/>
      <c r="R486" s="25"/>
      <c r="S486" s="25"/>
      <c r="T486" s="25"/>
      <c r="U486" s="25"/>
      <c r="V486" s="25"/>
      <c r="W486" s="25"/>
    </row>
    <row r="487">
      <c r="B487" s="40"/>
      <c r="C487" s="25"/>
      <c r="D487" s="25"/>
      <c r="E487" s="40"/>
      <c r="F487" s="25"/>
      <c r="G487" s="23"/>
      <c r="H487" s="24"/>
      <c r="I487" s="25"/>
      <c r="J487" s="25"/>
      <c r="K487" s="25"/>
      <c r="L487" s="25"/>
      <c r="M487" s="25"/>
      <c r="N487" s="25"/>
      <c r="O487" s="25"/>
      <c r="P487" s="25"/>
      <c r="Q487" s="25"/>
      <c r="R487" s="25"/>
      <c r="S487" s="25"/>
      <c r="T487" s="25"/>
      <c r="U487" s="25"/>
      <c r="V487" s="25"/>
      <c r="W487" s="25"/>
    </row>
    <row r="488">
      <c r="B488" s="40"/>
      <c r="C488" s="25"/>
      <c r="D488" s="25"/>
      <c r="E488" s="40"/>
      <c r="F488" s="25"/>
      <c r="G488" s="23"/>
      <c r="H488" s="24"/>
      <c r="I488" s="25"/>
      <c r="J488" s="25"/>
      <c r="K488" s="25"/>
      <c r="L488" s="25"/>
      <c r="M488" s="25"/>
      <c r="N488" s="25"/>
      <c r="O488" s="25"/>
      <c r="P488" s="25"/>
      <c r="Q488" s="25"/>
      <c r="R488" s="25"/>
      <c r="S488" s="25"/>
      <c r="T488" s="25"/>
      <c r="U488" s="25"/>
      <c r="V488" s="25"/>
      <c r="W488" s="25"/>
    </row>
    <row r="489">
      <c r="B489" s="40"/>
      <c r="C489" s="25"/>
      <c r="D489" s="25"/>
      <c r="E489" s="40"/>
      <c r="F489" s="25"/>
      <c r="G489" s="23"/>
      <c r="H489" s="24"/>
      <c r="I489" s="25"/>
      <c r="J489" s="25"/>
      <c r="K489" s="25"/>
      <c r="L489" s="25"/>
      <c r="M489" s="25"/>
      <c r="N489" s="25"/>
      <c r="O489" s="25"/>
      <c r="P489" s="25"/>
      <c r="Q489" s="25"/>
      <c r="R489" s="25"/>
      <c r="S489" s="25"/>
      <c r="T489" s="25"/>
      <c r="U489" s="25"/>
      <c r="V489" s="25"/>
      <c r="W489" s="25"/>
    </row>
    <row r="490">
      <c r="B490" s="40"/>
      <c r="C490" s="25"/>
      <c r="D490" s="25"/>
      <c r="E490" s="40"/>
      <c r="F490" s="25"/>
      <c r="G490" s="23"/>
      <c r="H490" s="24"/>
      <c r="I490" s="25"/>
      <c r="J490" s="25"/>
      <c r="K490" s="25"/>
      <c r="L490" s="25"/>
      <c r="M490" s="25"/>
      <c r="N490" s="25"/>
      <c r="O490" s="25"/>
      <c r="P490" s="25"/>
      <c r="Q490" s="25"/>
      <c r="R490" s="25"/>
      <c r="S490" s="25"/>
      <c r="T490" s="25"/>
      <c r="U490" s="25"/>
      <c r="V490" s="25"/>
      <c r="W490" s="25"/>
    </row>
    <row r="491">
      <c r="B491" s="40"/>
      <c r="C491" s="25"/>
      <c r="D491" s="25"/>
      <c r="E491" s="40"/>
      <c r="F491" s="25"/>
      <c r="G491" s="23"/>
      <c r="H491" s="24"/>
      <c r="I491" s="25"/>
      <c r="J491" s="25"/>
      <c r="K491" s="25"/>
      <c r="L491" s="25"/>
      <c r="M491" s="25"/>
      <c r="N491" s="25"/>
      <c r="O491" s="25"/>
      <c r="P491" s="25"/>
      <c r="Q491" s="25"/>
      <c r="R491" s="25"/>
      <c r="S491" s="25"/>
      <c r="T491" s="25"/>
      <c r="U491" s="25"/>
      <c r="V491" s="25"/>
      <c r="W491" s="25"/>
    </row>
    <row r="492">
      <c r="B492" s="40"/>
      <c r="C492" s="25"/>
      <c r="D492" s="25"/>
      <c r="E492" s="40"/>
      <c r="F492" s="25"/>
      <c r="G492" s="23"/>
      <c r="H492" s="24"/>
      <c r="I492" s="25"/>
      <c r="J492" s="25"/>
      <c r="K492" s="25"/>
      <c r="L492" s="25"/>
      <c r="M492" s="25"/>
      <c r="N492" s="25"/>
      <c r="O492" s="25"/>
      <c r="P492" s="25"/>
      <c r="Q492" s="25"/>
      <c r="R492" s="25"/>
      <c r="S492" s="25"/>
      <c r="T492" s="25"/>
      <c r="U492" s="25"/>
      <c r="V492" s="25"/>
      <c r="W492" s="25"/>
    </row>
    <row r="493">
      <c r="B493" s="40"/>
      <c r="C493" s="25"/>
      <c r="D493" s="25"/>
      <c r="E493" s="40"/>
      <c r="F493" s="25"/>
      <c r="G493" s="23"/>
      <c r="H493" s="24"/>
      <c r="I493" s="25"/>
      <c r="J493" s="25"/>
      <c r="K493" s="25"/>
      <c r="L493" s="25"/>
      <c r="M493" s="25"/>
      <c r="N493" s="25"/>
      <c r="O493" s="25"/>
      <c r="P493" s="25"/>
      <c r="Q493" s="25"/>
      <c r="R493" s="25"/>
      <c r="S493" s="25"/>
      <c r="T493" s="25"/>
      <c r="U493" s="25"/>
      <c r="V493" s="25"/>
      <c r="W493" s="25"/>
    </row>
    <row r="494">
      <c r="B494" s="40"/>
      <c r="C494" s="25"/>
      <c r="D494" s="25"/>
      <c r="E494" s="40"/>
      <c r="F494" s="25"/>
      <c r="G494" s="23"/>
      <c r="H494" s="24"/>
      <c r="I494" s="25"/>
      <c r="J494" s="25"/>
      <c r="K494" s="25"/>
      <c r="L494" s="25"/>
      <c r="M494" s="25"/>
      <c r="N494" s="25"/>
      <c r="O494" s="25"/>
      <c r="P494" s="25"/>
      <c r="Q494" s="25"/>
      <c r="R494" s="25"/>
      <c r="S494" s="25"/>
      <c r="T494" s="25"/>
      <c r="U494" s="25"/>
      <c r="V494" s="25"/>
      <c r="W494" s="25"/>
    </row>
    <row r="495">
      <c r="B495" s="40"/>
      <c r="C495" s="25"/>
      <c r="D495" s="25"/>
      <c r="E495" s="40"/>
      <c r="F495" s="25"/>
      <c r="G495" s="23"/>
      <c r="H495" s="24"/>
      <c r="I495" s="25"/>
      <c r="J495" s="25"/>
      <c r="K495" s="25"/>
      <c r="L495" s="25"/>
      <c r="M495" s="25"/>
      <c r="N495" s="25"/>
      <c r="O495" s="25"/>
      <c r="P495" s="25"/>
      <c r="Q495" s="25"/>
      <c r="R495" s="25"/>
      <c r="S495" s="25"/>
      <c r="T495" s="25"/>
      <c r="U495" s="25"/>
      <c r="V495" s="25"/>
      <c r="W495" s="25"/>
    </row>
    <row r="496">
      <c r="B496" s="40"/>
      <c r="C496" s="25"/>
      <c r="D496" s="25"/>
      <c r="E496" s="40"/>
      <c r="F496" s="25"/>
      <c r="G496" s="23"/>
      <c r="H496" s="24"/>
      <c r="I496" s="25"/>
      <c r="J496" s="25"/>
      <c r="K496" s="25"/>
      <c r="L496" s="25"/>
      <c r="M496" s="25"/>
      <c r="N496" s="25"/>
      <c r="O496" s="25"/>
      <c r="P496" s="25"/>
      <c r="Q496" s="25"/>
      <c r="R496" s="25"/>
      <c r="S496" s="25"/>
      <c r="T496" s="25"/>
      <c r="U496" s="25"/>
      <c r="V496" s="25"/>
      <c r="W496" s="25"/>
    </row>
    <row r="497">
      <c r="B497" s="40"/>
      <c r="C497" s="25"/>
      <c r="D497" s="25"/>
      <c r="E497" s="40"/>
      <c r="F497" s="25"/>
      <c r="G497" s="23"/>
      <c r="H497" s="24"/>
      <c r="I497" s="25"/>
      <c r="J497" s="25"/>
      <c r="K497" s="25"/>
      <c r="L497" s="25"/>
      <c r="M497" s="25"/>
      <c r="N497" s="25"/>
      <c r="O497" s="25"/>
      <c r="P497" s="25"/>
      <c r="Q497" s="25"/>
      <c r="R497" s="25"/>
      <c r="S497" s="25"/>
      <c r="T497" s="25"/>
      <c r="U497" s="25"/>
      <c r="V497" s="25"/>
      <c r="W497" s="25"/>
    </row>
    <row r="498">
      <c r="B498" s="40"/>
      <c r="C498" s="25"/>
      <c r="D498" s="25"/>
      <c r="E498" s="40"/>
      <c r="F498" s="25"/>
      <c r="G498" s="23"/>
      <c r="H498" s="24"/>
      <c r="I498" s="25"/>
      <c r="J498" s="25"/>
      <c r="K498" s="25"/>
      <c r="L498" s="25"/>
      <c r="M498" s="25"/>
      <c r="N498" s="25"/>
      <c r="O498" s="25"/>
      <c r="P498" s="25"/>
      <c r="Q498" s="25"/>
      <c r="R498" s="25"/>
      <c r="S498" s="25"/>
      <c r="T498" s="25"/>
      <c r="U498" s="25"/>
      <c r="V498" s="25"/>
      <c r="W498" s="25"/>
    </row>
    <row r="499">
      <c r="B499" s="40"/>
      <c r="C499" s="25"/>
      <c r="D499" s="25"/>
      <c r="E499" s="40"/>
      <c r="F499" s="25"/>
      <c r="G499" s="23"/>
      <c r="H499" s="24"/>
      <c r="I499" s="25"/>
      <c r="J499" s="25"/>
      <c r="K499" s="25"/>
      <c r="L499" s="25"/>
      <c r="M499" s="25"/>
      <c r="N499" s="25"/>
      <c r="O499" s="25"/>
      <c r="P499" s="25"/>
      <c r="Q499" s="25"/>
      <c r="R499" s="25"/>
      <c r="S499" s="25"/>
      <c r="T499" s="25"/>
      <c r="U499" s="25"/>
      <c r="V499" s="25"/>
      <c r="W499" s="25"/>
    </row>
    <row r="500">
      <c r="B500" s="40"/>
      <c r="C500" s="25"/>
      <c r="D500" s="25"/>
      <c r="E500" s="40"/>
      <c r="F500" s="25"/>
      <c r="G500" s="23"/>
      <c r="H500" s="24"/>
      <c r="I500" s="25"/>
      <c r="J500" s="25"/>
      <c r="K500" s="25"/>
      <c r="L500" s="25"/>
      <c r="M500" s="25"/>
      <c r="N500" s="25"/>
      <c r="O500" s="25"/>
      <c r="P500" s="25"/>
      <c r="Q500" s="25"/>
      <c r="R500" s="25"/>
      <c r="S500" s="25"/>
      <c r="T500" s="25"/>
      <c r="U500" s="25"/>
      <c r="V500" s="25"/>
      <c r="W500" s="25"/>
    </row>
    <row r="501">
      <c r="B501" s="40"/>
      <c r="C501" s="25"/>
      <c r="D501" s="25"/>
      <c r="E501" s="40"/>
      <c r="F501" s="25"/>
      <c r="G501" s="23"/>
      <c r="H501" s="24"/>
      <c r="I501" s="25"/>
      <c r="J501" s="25"/>
      <c r="K501" s="25"/>
      <c r="L501" s="25"/>
      <c r="M501" s="25"/>
      <c r="N501" s="25"/>
      <c r="O501" s="25"/>
      <c r="P501" s="25"/>
      <c r="Q501" s="25"/>
      <c r="R501" s="25"/>
      <c r="S501" s="25"/>
      <c r="T501" s="25"/>
      <c r="U501" s="25"/>
      <c r="V501" s="25"/>
      <c r="W501" s="25"/>
    </row>
    <row r="502">
      <c r="B502" s="40"/>
      <c r="C502" s="25"/>
      <c r="D502" s="25"/>
      <c r="E502" s="40"/>
      <c r="F502" s="25"/>
      <c r="G502" s="23"/>
      <c r="H502" s="24"/>
      <c r="I502" s="25"/>
      <c r="J502" s="25"/>
      <c r="K502" s="25"/>
      <c r="L502" s="25"/>
      <c r="M502" s="25"/>
      <c r="N502" s="25"/>
      <c r="O502" s="25"/>
      <c r="P502" s="25"/>
      <c r="Q502" s="25"/>
      <c r="R502" s="25"/>
      <c r="S502" s="25"/>
      <c r="T502" s="25"/>
      <c r="U502" s="25"/>
      <c r="V502" s="25"/>
      <c r="W502" s="25"/>
    </row>
    <row r="503">
      <c r="B503" s="40"/>
      <c r="C503" s="25"/>
      <c r="D503" s="25"/>
      <c r="E503" s="40"/>
      <c r="F503" s="25"/>
      <c r="G503" s="23"/>
      <c r="H503" s="24"/>
      <c r="I503" s="25"/>
      <c r="J503" s="25"/>
      <c r="K503" s="25"/>
      <c r="L503" s="25"/>
      <c r="M503" s="25"/>
      <c r="N503" s="25"/>
      <c r="O503" s="25"/>
      <c r="P503" s="25"/>
      <c r="Q503" s="25"/>
      <c r="R503" s="25"/>
      <c r="S503" s="25"/>
      <c r="T503" s="25"/>
      <c r="U503" s="25"/>
      <c r="V503" s="25"/>
      <c r="W503" s="25"/>
    </row>
    <row r="504">
      <c r="B504" s="40"/>
      <c r="C504" s="25"/>
      <c r="D504" s="25"/>
      <c r="E504" s="40"/>
      <c r="F504" s="25"/>
      <c r="G504" s="23"/>
      <c r="H504" s="24"/>
      <c r="I504" s="25"/>
      <c r="J504" s="25"/>
      <c r="K504" s="25"/>
      <c r="L504" s="25"/>
      <c r="M504" s="25"/>
      <c r="N504" s="25"/>
      <c r="O504" s="25"/>
      <c r="P504" s="25"/>
      <c r="Q504" s="25"/>
      <c r="R504" s="25"/>
      <c r="S504" s="25"/>
      <c r="T504" s="25"/>
      <c r="U504" s="25"/>
      <c r="V504" s="25"/>
      <c r="W504" s="25"/>
    </row>
    <row r="505">
      <c r="B505" s="40"/>
      <c r="C505" s="25"/>
      <c r="D505" s="25"/>
      <c r="E505" s="40"/>
      <c r="F505" s="25"/>
      <c r="G505" s="23"/>
      <c r="H505" s="24"/>
      <c r="I505" s="25"/>
      <c r="J505" s="25"/>
      <c r="K505" s="25"/>
      <c r="L505" s="25"/>
      <c r="M505" s="25"/>
      <c r="N505" s="25"/>
      <c r="O505" s="25"/>
      <c r="P505" s="25"/>
      <c r="Q505" s="25"/>
      <c r="R505" s="25"/>
      <c r="S505" s="25"/>
      <c r="T505" s="25"/>
      <c r="U505" s="25"/>
      <c r="V505" s="25"/>
      <c r="W505" s="25"/>
    </row>
    <row r="506">
      <c r="B506" s="40"/>
      <c r="C506" s="25"/>
      <c r="D506" s="25"/>
      <c r="E506" s="40"/>
      <c r="F506" s="25"/>
      <c r="G506" s="23"/>
      <c r="H506" s="24"/>
      <c r="I506" s="25"/>
      <c r="J506" s="25"/>
      <c r="K506" s="25"/>
      <c r="L506" s="25"/>
      <c r="M506" s="25"/>
      <c r="N506" s="25"/>
      <c r="O506" s="25"/>
      <c r="P506" s="25"/>
      <c r="Q506" s="25"/>
      <c r="R506" s="25"/>
      <c r="S506" s="25"/>
      <c r="T506" s="25"/>
      <c r="U506" s="25"/>
      <c r="V506" s="25"/>
      <c r="W506" s="25"/>
    </row>
    <row r="507">
      <c r="B507" s="40"/>
      <c r="C507" s="25"/>
      <c r="D507" s="25"/>
      <c r="E507" s="40"/>
      <c r="F507" s="25"/>
      <c r="G507" s="23"/>
      <c r="H507" s="24"/>
      <c r="I507" s="25"/>
      <c r="J507" s="25"/>
      <c r="K507" s="25"/>
      <c r="L507" s="25"/>
      <c r="M507" s="25"/>
      <c r="N507" s="25"/>
      <c r="O507" s="25"/>
      <c r="P507" s="25"/>
      <c r="Q507" s="25"/>
      <c r="R507" s="25"/>
      <c r="S507" s="25"/>
      <c r="T507" s="25"/>
      <c r="U507" s="25"/>
      <c r="V507" s="25"/>
      <c r="W507" s="25"/>
    </row>
    <row r="508">
      <c r="B508" s="40"/>
      <c r="C508" s="25"/>
      <c r="D508" s="25"/>
      <c r="E508" s="40"/>
      <c r="F508" s="25"/>
      <c r="G508" s="23"/>
      <c r="H508" s="24"/>
      <c r="I508" s="25"/>
      <c r="J508" s="25"/>
      <c r="K508" s="25"/>
      <c r="L508" s="25"/>
      <c r="M508" s="25"/>
      <c r="N508" s="25"/>
      <c r="O508" s="25"/>
      <c r="P508" s="25"/>
      <c r="Q508" s="25"/>
      <c r="R508" s="25"/>
      <c r="S508" s="25"/>
      <c r="T508" s="25"/>
      <c r="U508" s="25"/>
      <c r="V508" s="25"/>
      <c r="W508" s="25"/>
    </row>
    <row r="509">
      <c r="B509" s="40"/>
      <c r="C509" s="25"/>
      <c r="D509" s="25"/>
      <c r="E509" s="40"/>
      <c r="F509" s="25"/>
      <c r="G509" s="23"/>
      <c r="H509" s="24"/>
      <c r="I509" s="25"/>
      <c r="J509" s="25"/>
      <c r="K509" s="25"/>
      <c r="L509" s="25"/>
      <c r="M509" s="25"/>
      <c r="N509" s="25"/>
      <c r="O509" s="25"/>
      <c r="P509" s="25"/>
      <c r="Q509" s="25"/>
      <c r="R509" s="25"/>
      <c r="S509" s="25"/>
      <c r="T509" s="25"/>
      <c r="U509" s="25"/>
      <c r="V509" s="25"/>
      <c r="W509" s="25"/>
    </row>
    <row r="510">
      <c r="B510" s="40"/>
      <c r="C510" s="25"/>
      <c r="D510" s="25"/>
      <c r="E510" s="40"/>
      <c r="F510" s="25"/>
      <c r="G510" s="23"/>
      <c r="H510" s="24"/>
      <c r="I510" s="25"/>
      <c r="J510" s="25"/>
      <c r="K510" s="25"/>
      <c r="L510" s="25"/>
      <c r="M510" s="25"/>
      <c r="N510" s="25"/>
      <c r="O510" s="25"/>
      <c r="P510" s="25"/>
      <c r="Q510" s="25"/>
      <c r="R510" s="25"/>
      <c r="S510" s="25"/>
      <c r="T510" s="25"/>
      <c r="U510" s="25"/>
      <c r="V510" s="25"/>
      <c r="W510" s="25"/>
    </row>
    <row r="511">
      <c r="B511" s="40"/>
      <c r="C511" s="25"/>
      <c r="D511" s="25"/>
      <c r="E511" s="40"/>
      <c r="F511" s="25"/>
      <c r="G511" s="23"/>
      <c r="H511" s="24"/>
      <c r="I511" s="25"/>
      <c r="J511" s="25"/>
      <c r="K511" s="25"/>
      <c r="L511" s="25"/>
      <c r="M511" s="25"/>
      <c r="N511" s="25"/>
      <c r="O511" s="25"/>
      <c r="P511" s="25"/>
      <c r="Q511" s="25"/>
      <c r="R511" s="25"/>
      <c r="S511" s="25"/>
      <c r="T511" s="25"/>
      <c r="U511" s="25"/>
      <c r="V511" s="25"/>
      <c r="W511" s="25"/>
    </row>
    <row r="512">
      <c r="B512" s="40"/>
      <c r="C512" s="25"/>
      <c r="D512" s="25"/>
      <c r="E512" s="40"/>
      <c r="F512" s="25"/>
      <c r="G512" s="23"/>
      <c r="H512" s="24"/>
      <c r="I512" s="25"/>
      <c r="J512" s="25"/>
      <c r="K512" s="25"/>
      <c r="L512" s="25"/>
      <c r="M512" s="25"/>
      <c r="N512" s="25"/>
      <c r="O512" s="25"/>
      <c r="P512" s="25"/>
      <c r="Q512" s="25"/>
      <c r="R512" s="25"/>
      <c r="S512" s="25"/>
      <c r="T512" s="25"/>
      <c r="U512" s="25"/>
      <c r="V512" s="25"/>
      <c r="W512" s="25"/>
    </row>
    <row r="513">
      <c r="B513" s="40"/>
      <c r="C513" s="25"/>
      <c r="D513" s="25"/>
      <c r="E513" s="40"/>
      <c r="F513" s="25"/>
      <c r="G513" s="23"/>
      <c r="H513" s="24"/>
      <c r="I513" s="25"/>
      <c r="J513" s="25"/>
      <c r="K513" s="25"/>
      <c r="L513" s="25"/>
      <c r="M513" s="25"/>
      <c r="N513" s="25"/>
      <c r="O513" s="25"/>
      <c r="P513" s="25"/>
      <c r="Q513" s="25"/>
      <c r="R513" s="25"/>
      <c r="S513" s="25"/>
      <c r="T513" s="25"/>
      <c r="U513" s="25"/>
      <c r="V513" s="25"/>
      <c r="W513" s="25"/>
    </row>
    <row r="514">
      <c r="B514" s="40"/>
      <c r="C514" s="25"/>
      <c r="D514" s="25"/>
      <c r="E514" s="40"/>
      <c r="F514" s="25"/>
      <c r="G514" s="23"/>
      <c r="H514" s="24"/>
      <c r="I514" s="25"/>
      <c r="J514" s="25"/>
      <c r="K514" s="25"/>
      <c r="L514" s="25"/>
      <c r="M514" s="25"/>
      <c r="N514" s="25"/>
      <c r="O514" s="25"/>
      <c r="P514" s="25"/>
      <c r="Q514" s="25"/>
      <c r="R514" s="25"/>
      <c r="S514" s="25"/>
      <c r="T514" s="25"/>
      <c r="U514" s="25"/>
      <c r="V514" s="25"/>
      <c r="W514" s="25"/>
    </row>
    <row r="515">
      <c r="B515" s="40"/>
      <c r="C515" s="25"/>
      <c r="D515" s="25"/>
      <c r="E515" s="40"/>
      <c r="F515" s="25"/>
      <c r="G515" s="23"/>
      <c r="H515" s="24"/>
      <c r="I515" s="25"/>
      <c r="J515" s="25"/>
      <c r="K515" s="25"/>
      <c r="L515" s="25"/>
      <c r="M515" s="25"/>
      <c r="N515" s="25"/>
      <c r="O515" s="25"/>
      <c r="P515" s="25"/>
      <c r="Q515" s="25"/>
      <c r="R515" s="25"/>
      <c r="S515" s="25"/>
      <c r="T515" s="25"/>
      <c r="U515" s="25"/>
      <c r="V515" s="25"/>
      <c r="W515" s="25"/>
    </row>
    <row r="516">
      <c r="B516" s="40"/>
      <c r="C516" s="25"/>
      <c r="D516" s="25"/>
      <c r="E516" s="40"/>
      <c r="F516" s="25"/>
      <c r="G516" s="23"/>
      <c r="H516" s="24"/>
      <c r="I516" s="25"/>
      <c r="J516" s="25"/>
      <c r="K516" s="25"/>
      <c r="L516" s="25"/>
      <c r="M516" s="25"/>
      <c r="N516" s="25"/>
      <c r="O516" s="25"/>
      <c r="P516" s="25"/>
      <c r="Q516" s="25"/>
      <c r="R516" s="25"/>
      <c r="S516" s="25"/>
      <c r="T516" s="25"/>
      <c r="U516" s="25"/>
      <c r="V516" s="25"/>
      <c r="W516" s="25"/>
    </row>
    <row r="517">
      <c r="B517" s="40"/>
      <c r="C517" s="25"/>
      <c r="D517" s="25"/>
      <c r="E517" s="40"/>
      <c r="F517" s="25"/>
      <c r="G517" s="23"/>
      <c r="H517" s="24"/>
      <c r="I517" s="25"/>
      <c r="J517" s="25"/>
      <c r="K517" s="25"/>
      <c r="L517" s="25"/>
      <c r="M517" s="25"/>
      <c r="N517" s="25"/>
      <c r="O517" s="25"/>
      <c r="P517" s="25"/>
      <c r="Q517" s="25"/>
      <c r="R517" s="25"/>
      <c r="S517" s="25"/>
      <c r="T517" s="25"/>
      <c r="U517" s="25"/>
      <c r="V517" s="25"/>
      <c r="W517" s="25"/>
    </row>
    <row r="518">
      <c r="B518" s="40"/>
      <c r="C518" s="25"/>
      <c r="D518" s="25"/>
      <c r="E518" s="40"/>
      <c r="F518" s="25"/>
      <c r="G518" s="23"/>
      <c r="H518" s="24"/>
      <c r="I518" s="25"/>
      <c r="J518" s="25"/>
      <c r="K518" s="25"/>
      <c r="L518" s="25"/>
      <c r="M518" s="25"/>
      <c r="N518" s="25"/>
      <c r="O518" s="25"/>
      <c r="P518" s="25"/>
      <c r="Q518" s="25"/>
      <c r="R518" s="25"/>
      <c r="S518" s="25"/>
      <c r="T518" s="25"/>
      <c r="U518" s="25"/>
      <c r="V518" s="25"/>
      <c r="W518" s="25"/>
    </row>
    <row r="519">
      <c r="B519" s="40"/>
      <c r="C519" s="25"/>
      <c r="D519" s="25"/>
      <c r="E519" s="40"/>
      <c r="F519" s="25"/>
      <c r="G519" s="23"/>
      <c r="H519" s="24"/>
      <c r="I519" s="25"/>
      <c r="J519" s="25"/>
      <c r="K519" s="25"/>
      <c r="L519" s="25"/>
      <c r="M519" s="25"/>
      <c r="N519" s="25"/>
      <c r="O519" s="25"/>
      <c r="P519" s="25"/>
      <c r="Q519" s="25"/>
      <c r="R519" s="25"/>
      <c r="S519" s="25"/>
      <c r="T519" s="25"/>
      <c r="U519" s="25"/>
      <c r="V519" s="25"/>
      <c r="W519" s="25"/>
    </row>
    <row r="520">
      <c r="B520" s="40"/>
      <c r="C520" s="25"/>
      <c r="D520" s="25"/>
      <c r="E520" s="40"/>
      <c r="F520" s="25"/>
      <c r="G520" s="23"/>
      <c r="H520" s="24"/>
      <c r="I520" s="25"/>
      <c r="J520" s="25"/>
      <c r="K520" s="25"/>
      <c r="L520" s="25"/>
      <c r="M520" s="25"/>
      <c r="N520" s="25"/>
      <c r="O520" s="25"/>
      <c r="P520" s="25"/>
      <c r="Q520" s="25"/>
      <c r="R520" s="25"/>
      <c r="S520" s="25"/>
      <c r="T520" s="25"/>
      <c r="U520" s="25"/>
      <c r="V520" s="25"/>
      <c r="W520" s="25"/>
    </row>
    <row r="521">
      <c r="B521" s="40"/>
      <c r="C521" s="25"/>
      <c r="D521" s="25"/>
      <c r="E521" s="40"/>
      <c r="F521" s="25"/>
      <c r="G521" s="23"/>
      <c r="H521" s="24"/>
      <c r="I521" s="25"/>
      <c r="J521" s="25"/>
      <c r="K521" s="25"/>
      <c r="L521" s="25"/>
      <c r="M521" s="25"/>
      <c r="N521" s="25"/>
      <c r="O521" s="25"/>
      <c r="P521" s="25"/>
      <c r="Q521" s="25"/>
      <c r="R521" s="25"/>
      <c r="S521" s="25"/>
      <c r="T521" s="25"/>
      <c r="U521" s="25"/>
      <c r="V521" s="25"/>
      <c r="W521" s="25"/>
    </row>
    <row r="522">
      <c r="B522" s="40"/>
      <c r="C522" s="25"/>
      <c r="D522" s="25"/>
      <c r="E522" s="40"/>
      <c r="F522" s="25"/>
      <c r="G522" s="23"/>
      <c r="H522" s="24"/>
      <c r="I522" s="25"/>
      <c r="J522" s="25"/>
      <c r="K522" s="25"/>
      <c r="L522" s="25"/>
      <c r="M522" s="25"/>
      <c r="N522" s="25"/>
      <c r="O522" s="25"/>
      <c r="P522" s="25"/>
      <c r="Q522" s="25"/>
      <c r="R522" s="25"/>
      <c r="S522" s="25"/>
      <c r="T522" s="25"/>
      <c r="U522" s="25"/>
      <c r="V522" s="25"/>
      <c r="W522" s="25"/>
    </row>
    <row r="523">
      <c r="B523" s="40"/>
      <c r="C523" s="25"/>
      <c r="D523" s="25"/>
      <c r="E523" s="40"/>
      <c r="F523" s="25"/>
      <c r="G523" s="23"/>
      <c r="H523" s="24"/>
      <c r="I523" s="25"/>
      <c r="J523" s="25"/>
      <c r="K523" s="25"/>
      <c r="L523" s="25"/>
      <c r="M523" s="25"/>
      <c r="N523" s="25"/>
      <c r="O523" s="25"/>
      <c r="P523" s="25"/>
      <c r="Q523" s="25"/>
      <c r="R523" s="25"/>
      <c r="S523" s="25"/>
      <c r="T523" s="25"/>
      <c r="U523" s="25"/>
      <c r="V523" s="25"/>
      <c r="W523" s="25"/>
    </row>
    <row r="524">
      <c r="B524" s="40"/>
      <c r="C524" s="25"/>
      <c r="D524" s="25"/>
      <c r="E524" s="40"/>
      <c r="F524" s="25"/>
      <c r="G524" s="23"/>
      <c r="H524" s="24"/>
      <c r="I524" s="25"/>
      <c r="J524" s="25"/>
      <c r="K524" s="25"/>
      <c r="L524" s="25"/>
      <c r="M524" s="25"/>
      <c r="N524" s="25"/>
      <c r="O524" s="25"/>
      <c r="P524" s="25"/>
      <c r="Q524" s="25"/>
      <c r="R524" s="25"/>
      <c r="S524" s="25"/>
      <c r="T524" s="25"/>
      <c r="U524" s="25"/>
      <c r="V524" s="25"/>
      <c r="W524" s="25"/>
    </row>
    <row r="525">
      <c r="B525" s="40"/>
      <c r="C525" s="25"/>
      <c r="D525" s="25"/>
      <c r="E525" s="40"/>
      <c r="F525" s="25"/>
      <c r="G525" s="23"/>
      <c r="H525" s="24"/>
      <c r="I525" s="25"/>
      <c r="J525" s="25"/>
      <c r="K525" s="25"/>
      <c r="L525" s="25"/>
      <c r="M525" s="25"/>
      <c r="N525" s="25"/>
      <c r="O525" s="25"/>
      <c r="P525" s="25"/>
      <c r="Q525" s="25"/>
      <c r="R525" s="25"/>
      <c r="S525" s="25"/>
      <c r="T525" s="25"/>
      <c r="U525" s="25"/>
      <c r="V525" s="25"/>
      <c r="W525" s="25"/>
    </row>
    <row r="526">
      <c r="B526" s="40"/>
      <c r="C526" s="25"/>
      <c r="D526" s="25"/>
      <c r="E526" s="40"/>
      <c r="F526" s="25"/>
      <c r="G526" s="23"/>
      <c r="H526" s="24"/>
      <c r="I526" s="25"/>
      <c r="J526" s="25"/>
      <c r="K526" s="25"/>
      <c r="L526" s="25"/>
      <c r="M526" s="25"/>
      <c r="N526" s="25"/>
      <c r="O526" s="25"/>
      <c r="P526" s="25"/>
      <c r="Q526" s="25"/>
      <c r="R526" s="25"/>
      <c r="S526" s="25"/>
      <c r="T526" s="25"/>
      <c r="U526" s="25"/>
      <c r="V526" s="25"/>
      <c r="W526" s="25"/>
    </row>
    <row r="527">
      <c r="B527" s="40"/>
      <c r="C527" s="25"/>
      <c r="D527" s="25"/>
      <c r="E527" s="40"/>
      <c r="F527" s="25"/>
      <c r="G527" s="23"/>
      <c r="H527" s="24"/>
      <c r="I527" s="25"/>
      <c r="J527" s="25"/>
      <c r="K527" s="25"/>
      <c r="L527" s="25"/>
      <c r="M527" s="25"/>
      <c r="N527" s="25"/>
      <c r="O527" s="25"/>
      <c r="P527" s="25"/>
      <c r="Q527" s="25"/>
      <c r="R527" s="25"/>
      <c r="S527" s="25"/>
      <c r="T527" s="25"/>
      <c r="U527" s="25"/>
      <c r="V527" s="25"/>
      <c r="W527" s="25"/>
    </row>
    <row r="528">
      <c r="B528" s="40"/>
      <c r="C528" s="25"/>
      <c r="D528" s="25"/>
      <c r="E528" s="40"/>
      <c r="F528" s="25"/>
      <c r="G528" s="23"/>
      <c r="H528" s="24"/>
      <c r="I528" s="25"/>
      <c r="J528" s="25"/>
      <c r="K528" s="25"/>
      <c r="L528" s="25"/>
      <c r="M528" s="25"/>
      <c r="N528" s="25"/>
      <c r="O528" s="25"/>
      <c r="P528" s="25"/>
      <c r="Q528" s="25"/>
      <c r="R528" s="25"/>
      <c r="S528" s="25"/>
      <c r="T528" s="25"/>
      <c r="U528" s="25"/>
      <c r="V528" s="25"/>
      <c r="W528" s="25"/>
    </row>
    <row r="529">
      <c r="B529" s="40"/>
      <c r="C529" s="25"/>
      <c r="D529" s="25"/>
      <c r="E529" s="40"/>
      <c r="F529" s="25"/>
      <c r="G529" s="23"/>
      <c r="H529" s="24"/>
      <c r="I529" s="25"/>
      <c r="J529" s="25"/>
      <c r="K529" s="25"/>
      <c r="L529" s="25"/>
      <c r="M529" s="25"/>
      <c r="N529" s="25"/>
      <c r="O529" s="25"/>
      <c r="P529" s="25"/>
      <c r="Q529" s="25"/>
      <c r="R529" s="25"/>
      <c r="S529" s="25"/>
      <c r="T529" s="25"/>
      <c r="U529" s="25"/>
      <c r="V529" s="25"/>
      <c r="W529" s="25"/>
    </row>
    <row r="530">
      <c r="B530" s="40"/>
      <c r="C530" s="25"/>
      <c r="D530" s="25"/>
      <c r="E530" s="40"/>
      <c r="F530" s="25"/>
      <c r="G530" s="23"/>
      <c r="H530" s="24"/>
      <c r="I530" s="25"/>
      <c r="J530" s="25"/>
      <c r="K530" s="25"/>
      <c r="L530" s="25"/>
      <c r="M530" s="25"/>
      <c r="N530" s="25"/>
      <c r="O530" s="25"/>
      <c r="P530" s="25"/>
      <c r="Q530" s="25"/>
      <c r="R530" s="25"/>
      <c r="S530" s="25"/>
      <c r="T530" s="25"/>
      <c r="U530" s="25"/>
      <c r="V530" s="25"/>
      <c r="W530" s="25"/>
    </row>
    <row r="531">
      <c r="B531" s="40"/>
      <c r="C531" s="25"/>
      <c r="D531" s="25"/>
      <c r="E531" s="40"/>
      <c r="F531" s="25"/>
      <c r="G531" s="23"/>
      <c r="H531" s="24"/>
      <c r="I531" s="25"/>
      <c r="J531" s="25"/>
      <c r="K531" s="25"/>
      <c r="L531" s="25"/>
      <c r="M531" s="25"/>
      <c r="N531" s="25"/>
      <c r="O531" s="25"/>
      <c r="P531" s="25"/>
      <c r="Q531" s="25"/>
      <c r="R531" s="25"/>
      <c r="S531" s="25"/>
      <c r="T531" s="25"/>
      <c r="U531" s="25"/>
      <c r="V531" s="25"/>
      <c r="W531" s="25"/>
    </row>
    <row r="532">
      <c r="B532" s="40"/>
      <c r="C532" s="25"/>
      <c r="D532" s="25"/>
      <c r="E532" s="40"/>
      <c r="F532" s="25"/>
      <c r="G532" s="23"/>
      <c r="H532" s="24"/>
      <c r="I532" s="25"/>
      <c r="J532" s="25"/>
      <c r="K532" s="25"/>
      <c r="L532" s="25"/>
      <c r="M532" s="25"/>
      <c r="N532" s="25"/>
      <c r="O532" s="25"/>
      <c r="P532" s="25"/>
      <c r="Q532" s="25"/>
      <c r="R532" s="25"/>
      <c r="S532" s="25"/>
      <c r="T532" s="25"/>
      <c r="U532" s="25"/>
      <c r="V532" s="25"/>
      <c r="W532" s="25"/>
    </row>
    <row r="533">
      <c r="B533" s="40"/>
      <c r="C533" s="25"/>
      <c r="D533" s="25"/>
      <c r="E533" s="40"/>
      <c r="F533" s="25"/>
      <c r="G533" s="23"/>
      <c r="H533" s="24"/>
      <c r="I533" s="25"/>
      <c r="J533" s="25"/>
      <c r="K533" s="25"/>
      <c r="L533" s="25"/>
      <c r="M533" s="25"/>
      <c r="N533" s="25"/>
      <c r="O533" s="25"/>
      <c r="P533" s="25"/>
      <c r="Q533" s="25"/>
      <c r="R533" s="25"/>
      <c r="S533" s="25"/>
      <c r="T533" s="25"/>
      <c r="U533" s="25"/>
      <c r="V533" s="25"/>
      <c r="W533" s="25"/>
    </row>
    <row r="534">
      <c r="B534" s="40"/>
      <c r="C534" s="25"/>
      <c r="D534" s="25"/>
      <c r="E534" s="40"/>
      <c r="F534" s="25"/>
      <c r="G534" s="23"/>
      <c r="H534" s="24"/>
      <c r="I534" s="25"/>
      <c r="J534" s="25"/>
      <c r="K534" s="25"/>
      <c r="L534" s="25"/>
      <c r="M534" s="25"/>
      <c r="N534" s="25"/>
      <c r="O534" s="25"/>
      <c r="P534" s="25"/>
      <c r="Q534" s="25"/>
      <c r="R534" s="25"/>
      <c r="S534" s="25"/>
      <c r="T534" s="25"/>
      <c r="U534" s="25"/>
      <c r="V534" s="25"/>
      <c r="W534" s="25"/>
    </row>
    <row r="535">
      <c r="B535" s="40"/>
      <c r="C535" s="25"/>
      <c r="D535" s="25"/>
      <c r="E535" s="40"/>
      <c r="F535" s="25"/>
      <c r="G535" s="23"/>
      <c r="H535" s="24"/>
      <c r="I535" s="25"/>
      <c r="J535" s="25"/>
      <c r="K535" s="25"/>
      <c r="L535" s="25"/>
      <c r="M535" s="25"/>
      <c r="N535" s="25"/>
      <c r="O535" s="25"/>
      <c r="P535" s="25"/>
      <c r="Q535" s="25"/>
      <c r="R535" s="25"/>
      <c r="S535" s="25"/>
      <c r="T535" s="25"/>
      <c r="U535" s="25"/>
      <c r="V535" s="25"/>
      <c r="W535" s="25"/>
    </row>
    <row r="536">
      <c r="B536" s="40"/>
      <c r="C536" s="25"/>
      <c r="D536" s="25"/>
      <c r="E536" s="40"/>
      <c r="F536" s="25"/>
      <c r="G536" s="23"/>
      <c r="H536" s="24"/>
      <c r="I536" s="25"/>
      <c r="J536" s="25"/>
      <c r="K536" s="25"/>
      <c r="L536" s="25"/>
      <c r="M536" s="25"/>
      <c r="N536" s="25"/>
      <c r="O536" s="25"/>
      <c r="P536" s="25"/>
      <c r="Q536" s="25"/>
      <c r="R536" s="25"/>
      <c r="S536" s="25"/>
      <c r="T536" s="25"/>
      <c r="U536" s="25"/>
      <c r="V536" s="25"/>
      <c r="W536" s="25"/>
    </row>
    <row r="537">
      <c r="B537" s="40"/>
      <c r="C537" s="25"/>
      <c r="D537" s="25"/>
      <c r="E537" s="40"/>
      <c r="F537" s="25"/>
      <c r="G537" s="23"/>
      <c r="H537" s="24"/>
      <c r="I537" s="25"/>
      <c r="J537" s="25"/>
      <c r="K537" s="25"/>
      <c r="L537" s="25"/>
      <c r="M537" s="25"/>
      <c r="N537" s="25"/>
      <c r="O537" s="25"/>
      <c r="P537" s="25"/>
      <c r="Q537" s="25"/>
      <c r="R537" s="25"/>
      <c r="S537" s="25"/>
      <c r="T537" s="25"/>
      <c r="U537" s="25"/>
      <c r="V537" s="25"/>
      <c r="W537" s="25"/>
    </row>
    <row r="538">
      <c r="B538" s="40"/>
      <c r="C538" s="25"/>
      <c r="D538" s="25"/>
      <c r="E538" s="40"/>
      <c r="F538" s="25"/>
      <c r="G538" s="23"/>
      <c r="H538" s="24"/>
      <c r="I538" s="25"/>
      <c r="J538" s="25"/>
      <c r="K538" s="25"/>
      <c r="L538" s="25"/>
      <c r="M538" s="25"/>
      <c r="N538" s="25"/>
      <c r="O538" s="25"/>
      <c r="P538" s="25"/>
      <c r="Q538" s="25"/>
      <c r="R538" s="25"/>
      <c r="S538" s="25"/>
      <c r="T538" s="25"/>
      <c r="U538" s="25"/>
      <c r="V538" s="25"/>
      <c r="W538" s="25"/>
    </row>
    <row r="539">
      <c r="B539" s="40"/>
      <c r="C539" s="25"/>
      <c r="D539" s="25"/>
      <c r="E539" s="40"/>
      <c r="F539" s="25"/>
      <c r="G539" s="23"/>
      <c r="H539" s="24"/>
      <c r="I539" s="25"/>
      <c r="J539" s="25"/>
      <c r="K539" s="25"/>
      <c r="L539" s="25"/>
      <c r="M539" s="25"/>
      <c r="N539" s="25"/>
      <c r="O539" s="25"/>
      <c r="P539" s="25"/>
      <c r="Q539" s="25"/>
      <c r="R539" s="25"/>
      <c r="S539" s="25"/>
      <c r="T539" s="25"/>
      <c r="U539" s="25"/>
      <c r="V539" s="25"/>
      <c r="W539" s="25"/>
    </row>
    <row r="540">
      <c r="B540" s="40"/>
      <c r="C540" s="25"/>
      <c r="D540" s="25"/>
      <c r="E540" s="40"/>
      <c r="F540" s="25"/>
      <c r="G540" s="23"/>
      <c r="H540" s="24"/>
      <c r="I540" s="25"/>
      <c r="J540" s="25"/>
      <c r="K540" s="25"/>
      <c r="L540" s="25"/>
      <c r="M540" s="25"/>
      <c r="N540" s="25"/>
      <c r="O540" s="25"/>
      <c r="P540" s="25"/>
      <c r="Q540" s="25"/>
      <c r="R540" s="25"/>
      <c r="S540" s="25"/>
      <c r="T540" s="25"/>
      <c r="U540" s="25"/>
      <c r="V540" s="25"/>
      <c r="W540" s="25"/>
    </row>
    <row r="541">
      <c r="B541" s="40"/>
      <c r="C541" s="25"/>
      <c r="D541" s="25"/>
      <c r="E541" s="40"/>
      <c r="F541" s="25"/>
      <c r="G541" s="23"/>
      <c r="H541" s="24"/>
      <c r="I541" s="25"/>
      <c r="J541" s="25"/>
      <c r="K541" s="25"/>
      <c r="L541" s="25"/>
      <c r="M541" s="25"/>
      <c r="N541" s="25"/>
      <c r="O541" s="25"/>
      <c r="P541" s="25"/>
      <c r="Q541" s="25"/>
      <c r="R541" s="25"/>
      <c r="S541" s="25"/>
      <c r="T541" s="25"/>
      <c r="U541" s="25"/>
      <c r="V541" s="25"/>
      <c r="W541" s="25"/>
    </row>
    <row r="542">
      <c r="B542" s="40"/>
      <c r="C542" s="25"/>
      <c r="D542" s="25"/>
      <c r="E542" s="40"/>
      <c r="F542" s="25"/>
      <c r="G542" s="23"/>
      <c r="H542" s="24"/>
      <c r="I542" s="25"/>
      <c r="J542" s="25"/>
      <c r="K542" s="25"/>
      <c r="L542" s="25"/>
      <c r="M542" s="25"/>
      <c r="N542" s="25"/>
      <c r="O542" s="25"/>
      <c r="P542" s="25"/>
      <c r="Q542" s="25"/>
      <c r="R542" s="25"/>
      <c r="S542" s="25"/>
      <c r="T542" s="25"/>
      <c r="U542" s="25"/>
      <c r="V542" s="25"/>
      <c r="W542" s="25"/>
    </row>
    <row r="543">
      <c r="B543" s="40"/>
      <c r="C543" s="25"/>
      <c r="D543" s="25"/>
      <c r="E543" s="40"/>
      <c r="F543" s="25"/>
      <c r="G543" s="23"/>
      <c r="H543" s="24"/>
      <c r="I543" s="25"/>
      <c r="J543" s="25"/>
      <c r="K543" s="25"/>
      <c r="L543" s="25"/>
      <c r="M543" s="25"/>
      <c r="N543" s="25"/>
      <c r="O543" s="25"/>
      <c r="P543" s="25"/>
      <c r="Q543" s="25"/>
      <c r="R543" s="25"/>
      <c r="S543" s="25"/>
      <c r="T543" s="25"/>
      <c r="U543" s="25"/>
      <c r="V543" s="25"/>
      <c r="W543" s="25"/>
    </row>
    <row r="544">
      <c r="B544" s="40"/>
      <c r="C544" s="25"/>
      <c r="D544" s="25"/>
      <c r="E544" s="40"/>
      <c r="F544" s="25"/>
      <c r="G544" s="23"/>
      <c r="H544" s="24"/>
      <c r="I544" s="25"/>
      <c r="J544" s="25"/>
      <c r="K544" s="25"/>
      <c r="L544" s="25"/>
      <c r="M544" s="25"/>
      <c r="N544" s="25"/>
      <c r="O544" s="25"/>
      <c r="P544" s="25"/>
      <c r="Q544" s="25"/>
      <c r="R544" s="25"/>
      <c r="S544" s="25"/>
      <c r="T544" s="25"/>
      <c r="U544" s="25"/>
      <c r="V544" s="25"/>
      <c r="W544" s="25"/>
    </row>
    <row r="545">
      <c r="B545" s="40"/>
      <c r="C545" s="25"/>
      <c r="D545" s="25"/>
      <c r="E545" s="40"/>
      <c r="F545" s="25"/>
      <c r="G545" s="23"/>
      <c r="H545" s="24"/>
      <c r="I545" s="25"/>
      <c r="J545" s="25"/>
      <c r="K545" s="25"/>
      <c r="L545" s="25"/>
      <c r="M545" s="25"/>
      <c r="N545" s="25"/>
      <c r="O545" s="25"/>
      <c r="P545" s="25"/>
      <c r="Q545" s="25"/>
      <c r="R545" s="25"/>
      <c r="S545" s="25"/>
      <c r="T545" s="25"/>
      <c r="U545" s="25"/>
      <c r="V545" s="25"/>
      <c r="W545" s="25"/>
    </row>
    <row r="546">
      <c r="B546" s="40"/>
      <c r="C546" s="25"/>
      <c r="D546" s="25"/>
      <c r="E546" s="40"/>
      <c r="F546" s="25"/>
      <c r="G546" s="23"/>
      <c r="H546" s="24"/>
      <c r="I546" s="25"/>
      <c r="J546" s="25"/>
      <c r="K546" s="25"/>
      <c r="L546" s="25"/>
      <c r="M546" s="25"/>
      <c r="N546" s="25"/>
      <c r="O546" s="25"/>
      <c r="P546" s="25"/>
      <c r="Q546" s="25"/>
      <c r="R546" s="25"/>
      <c r="S546" s="25"/>
      <c r="T546" s="25"/>
      <c r="U546" s="25"/>
      <c r="V546" s="25"/>
      <c r="W546" s="25"/>
    </row>
    <row r="547">
      <c r="B547" s="40"/>
      <c r="C547" s="25"/>
      <c r="D547" s="25"/>
      <c r="E547" s="40"/>
      <c r="F547" s="25"/>
      <c r="G547" s="23"/>
      <c r="H547" s="24"/>
      <c r="I547" s="25"/>
      <c r="J547" s="25"/>
      <c r="K547" s="25"/>
      <c r="L547" s="25"/>
      <c r="M547" s="25"/>
      <c r="N547" s="25"/>
      <c r="O547" s="25"/>
      <c r="P547" s="25"/>
      <c r="Q547" s="25"/>
      <c r="R547" s="25"/>
      <c r="S547" s="25"/>
      <c r="T547" s="25"/>
      <c r="U547" s="25"/>
      <c r="V547" s="25"/>
      <c r="W547" s="25"/>
    </row>
    <row r="548">
      <c r="B548" s="40"/>
      <c r="C548" s="25"/>
      <c r="D548" s="25"/>
      <c r="E548" s="40"/>
      <c r="F548" s="25"/>
      <c r="G548" s="23"/>
      <c r="H548" s="24"/>
      <c r="I548" s="25"/>
      <c r="J548" s="25"/>
      <c r="K548" s="25"/>
      <c r="L548" s="25"/>
      <c r="M548" s="25"/>
      <c r="N548" s="25"/>
      <c r="O548" s="25"/>
      <c r="P548" s="25"/>
      <c r="Q548" s="25"/>
      <c r="R548" s="25"/>
      <c r="S548" s="25"/>
      <c r="T548" s="25"/>
      <c r="U548" s="25"/>
      <c r="V548" s="25"/>
      <c r="W548" s="25"/>
    </row>
    <row r="549">
      <c r="B549" s="40"/>
      <c r="C549" s="25"/>
      <c r="D549" s="25"/>
      <c r="E549" s="40"/>
      <c r="F549" s="25"/>
      <c r="G549" s="23"/>
      <c r="H549" s="24"/>
      <c r="I549" s="25"/>
      <c r="J549" s="25"/>
      <c r="K549" s="25"/>
      <c r="L549" s="25"/>
      <c r="M549" s="25"/>
      <c r="N549" s="25"/>
      <c r="O549" s="25"/>
      <c r="P549" s="25"/>
      <c r="Q549" s="25"/>
      <c r="R549" s="25"/>
      <c r="S549" s="25"/>
      <c r="T549" s="25"/>
      <c r="U549" s="25"/>
      <c r="V549" s="25"/>
      <c r="W549" s="25"/>
    </row>
    <row r="550">
      <c r="B550" s="40"/>
      <c r="C550" s="25"/>
      <c r="D550" s="25"/>
      <c r="E550" s="40"/>
      <c r="F550" s="25"/>
      <c r="G550" s="23"/>
      <c r="H550" s="24"/>
      <c r="I550" s="25"/>
      <c r="J550" s="25"/>
      <c r="K550" s="25"/>
      <c r="L550" s="25"/>
      <c r="M550" s="25"/>
      <c r="N550" s="25"/>
      <c r="O550" s="25"/>
      <c r="P550" s="25"/>
      <c r="Q550" s="25"/>
      <c r="R550" s="25"/>
      <c r="S550" s="25"/>
      <c r="T550" s="25"/>
      <c r="U550" s="25"/>
      <c r="V550" s="25"/>
      <c r="W550" s="25"/>
    </row>
    <row r="551">
      <c r="B551" s="40"/>
      <c r="C551" s="25"/>
      <c r="D551" s="25"/>
      <c r="E551" s="40"/>
      <c r="F551" s="25"/>
      <c r="G551" s="23"/>
      <c r="H551" s="24"/>
      <c r="I551" s="25"/>
      <c r="J551" s="25"/>
      <c r="K551" s="25"/>
      <c r="L551" s="25"/>
      <c r="M551" s="25"/>
      <c r="N551" s="25"/>
      <c r="O551" s="25"/>
      <c r="P551" s="25"/>
      <c r="Q551" s="25"/>
      <c r="R551" s="25"/>
      <c r="S551" s="25"/>
      <c r="T551" s="25"/>
      <c r="U551" s="25"/>
      <c r="V551" s="25"/>
      <c r="W551" s="25"/>
    </row>
    <row r="552">
      <c r="B552" s="40"/>
      <c r="C552" s="25"/>
      <c r="D552" s="25"/>
      <c r="E552" s="40"/>
      <c r="F552" s="25"/>
      <c r="G552" s="23"/>
      <c r="H552" s="24"/>
      <c r="I552" s="25"/>
      <c r="J552" s="25"/>
      <c r="K552" s="25"/>
      <c r="L552" s="25"/>
      <c r="M552" s="25"/>
      <c r="N552" s="25"/>
      <c r="O552" s="25"/>
      <c r="P552" s="25"/>
      <c r="Q552" s="25"/>
      <c r="R552" s="25"/>
      <c r="S552" s="25"/>
      <c r="T552" s="25"/>
      <c r="U552" s="25"/>
      <c r="V552" s="25"/>
      <c r="W552" s="25"/>
    </row>
    <row r="553">
      <c r="B553" s="40"/>
      <c r="C553" s="25"/>
      <c r="D553" s="25"/>
      <c r="E553" s="40"/>
      <c r="F553" s="25"/>
      <c r="G553" s="23"/>
      <c r="H553" s="24"/>
      <c r="I553" s="25"/>
      <c r="J553" s="25"/>
      <c r="K553" s="25"/>
      <c r="L553" s="25"/>
      <c r="M553" s="25"/>
      <c r="N553" s="25"/>
      <c r="O553" s="25"/>
      <c r="P553" s="25"/>
      <c r="Q553" s="25"/>
      <c r="R553" s="25"/>
      <c r="S553" s="25"/>
      <c r="T553" s="25"/>
      <c r="U553" s="25"/>
      <c r="V553" s="25"/>
      <c r="W553" s="25"/>
    </row>
    <row r="554">
      <c r="B554" s="40"/>
      <c r="C554" s="25"/>
      <c r="D554" s="25"/>
      <c r="E554" s="40"/>
      <c r="F554" s="25"/>
      <c r="G554" s="23"/>
      <c r="H554" s="24"/>
      <c r="I554" s="25"/>
      <c r="J554" s="25"/>
      <c r="K554" s="25"/>
      <c r="L554" s="25"/>
      <c r="M554" s="25"/>
      <c r="N554" s="25"/>
      <c r="O554" s="25"/>
      <c r="P554" s="25"/>
      <c r="Q554" s="25"/>
      <c r="R554" s="25"/>
      <c r="S554" s="25"/>
      <c r="T554" s="25"/>
      <c r="U554" s="25"/>
      <c r="V554" s="25"/>
      <c r="W554" s="25"/>
    </row>
    <row r="555">
      <c r="B555" s="40"/>
      <c r="C555" s="25"/>
      <c r="D555" s="25"/>
      <c r="E555" s="40"/>
      <c r="F555" s="25"/>
      <c r="G555" s="23"/>
      <c r="H555" s="24"/>
      <c r="I555" s="25"/>
      <c r="J555" s="25"/>
      <c r="K555" s="25"/>
      <c r="L555" s="25"/>
      <c r="M555" s="25"/>
      <c r="N555" s="25"/>
      <c r="O555" s="25"/>
      <c r="P555" s="25"/>
      <c r="Q555" s="25"/>
      <c r="R555" s="25"/>
      <c r="S555" s="25"/>
      <c r="T555" s="25"/>
      <c r="U555" s="25"/>
      <c r="V555" s="25"/>
      <c r="W555" s="25"/>
    </row>
    <row r="556">
      <c r="B556" s="40"/>
      <c r="C556" s="25"/>
      <c r="D556" s="25"/>
      <c r="E556" s="40"/>
      <c r="F556" s="25"/>
      <c r="G556" s="23"/>
      <c r="H556" s="24"/>
      <c r="I556" s="25"/>
      <c r="J556" s="25"/>
      <c r="K556" s="25"/>
      <c r="L556" s="25"/>
      <c r="M556" s="25"/>
      <c r="N556" s="25"/>
      <c r="O556" s="25"/>
      <c r="P556" s="25"/>
      <c r="Q556" s="25"/>
      <c r="R556" s="25"/>
      <c r="S556" s="25"/>
      <c r="T556" s="25"/>
      <c r="U556" s="25"/>
      <c r="V556" s="25"/>
      <c r="W556" s="25"/>
    </row>
    <row r="557">
      <c r="B557" s="40"/>
      <c r="C557" s="25"/>
      <c r="D557" s="25"/>
      <c r="E557" s="40"/>
      <c r="F557" s="25"/>
      <c r="G557" s="23"/>
      <c r="H557" s="24"/>
      <c r="I557" s="25"/>
      <c r="J557" s="25"/>
      <c r="K557" s="25"/>
      <c r="L557" s="25"/>
      <c r="M557" s="25"/>
      <c r="N557" s="25"/>
      <c r="O557" s="25"/>
      <c r="P557" s="25"/>
      <c r="Q557" s="25"/>
      <c r="R557" s="25"/>
      <c r="S557" s="25"/>
      <c r="T557" s="25"/>
      <c r="U557" s="25"/>
      <c r="V557" s="25"/>
      <c r="W557" s="25"/>
    </row>
    <row r="558">
      <c r="B558" s="40"/>
      <c r="C558" s="25"/>
      <c r="D558" s="25"/>
      <c r="E558" s="40"/>
      <c r="F558" s="25"/>
      <c r="G558" s="23"/>
      <c r="H558" s="24"/>
      <c r="I558" s="25"/>
      <c r="J558" s="25"/>
      <c r="K558" s="25"/>
      <c r="L558" s="25"/>
      <c r="M558" s="25"/>
      <c r="N558" s="25"/>
      <c r="O558" s="25"/>
      <c r="P558" s="25"/>
      <c r="Q558" s="25"/>
      <c r="R558" s="25"/>
      <c r="S558" s="25"/>
      <c r="T558" s="25"/>
      <c r="U558" s="25"/>
      <c r="V558" s="25"/>
      <c r="W558" s="25"/>
    </row>
    <row r="559">
      <c r="B559" s="40"/>
      <c r="C559" s="25"/>
      <c r="D559" s="25"/>
      <c r="E559" s="40"/>
      <c r="F559" s="25"/>
      <c r="G559" s="23"/>
      <c r="H559" s="24"/>
      <c r="I559" s="25"/>
      <c r="J559" s="25"/>
      <c r="K559" s="25"/>
      <c r="L559" s="25"/>
      <c r="M559" s="25"/>
      <c r="N559" s="25"/>
      <c r="O559" s="25"/>
      <c r="P559" s="25"/>
      <c r="Q559" s="25"/>
      <c r="R559" s="25"/>
      <c r="S559" s="25"/>
      <c r="T559" s="25"/>
      <c r="U559" s="25"/>
      <c r="V559" s="25"/>
      <c r="W559" s="25"/>
    </row>
    <row r="560">
      <c r="B560" s="40"/>
      <c r="C560" s="25"/>
      <c r="D560" s="25"/>
      <c r="E560" s="40"/>
      <c r="F560" s="25"/>
      <c r="G560" s="23"/>
      <c r="H560" s="24"/>
      <c r="I560" s="25"/>
      <c r="J560" s="25"/>
      <c r="K560" s="25"/>
      <c r="L560" s="25"/>
      <c r="M560" s="25"/>
      <c r="N560" s="25"/>
      <c r="O560" s="25"/>
      <c r="P560" s="25"/>
      <c r="Q560" s="25"/>
      <c r="R560" s="25"/>
      <c r="S560" s="25"/>
      <c r="T560" s="25"/>
      <c r="U560" s="25"/>
      <c r="V560" s="25"/>
      <c r="W560" s="25"/>
    </row>
    <row r="561">
      <c r="B561" s="40"/>
      <c r="C561" s="25"/>
      <c r="D561" s="25"/>
      <c r="E561" s="40"/>
      <c r="F561" s="25"/>
      <c r="G561" s="23"/>
      <c r="H561" s="24"/>
      <c r="I561" s="25"/>
      <c r="J561" s="25"/>
      <c r="K561" s="25"/>
      <c r="L561" s="25"/>
      <c r="M561" s="25"/>
      <c r="N561" s="25"/>
      <c r="O561" s="25"/>
      <c r="P561" s="25"/>
      <c r="Q561" s="25"/>
      <c r="R561" s="25"/>
      <c r="S561" s="25"/>
      <c r="T561" s="25"/>
      <c r="U561" s="25"/>
      <c r="V561" s="25"/>
      <c r="W561" s="25"/>
    </row>
    <row r="562">
      <c r="B562" s="40"/>
      <c r="C562" s="25"/>
      <c r="D562" s="25"/>
      <c r="E562" s="40"/>
      <c r="F562" s="25"/>
      <c r="G562" s="23"/>
      <c r="H562" s="24"/>
      <c r="I562" s="25"/>
      <c r="J562" s="25"/>
      <c r="K562" s="25"/>
      <c r="L562" s="25"/>
      <c r="M562" s="25"/>
      <c r="N562" s="25"/>
      <c r="O562" s="25"/>
      <c r="P562" s="25"/>
      <c r="Q562" s="25"/>
      <c r="R562" s="25"/>
      <c r="S562" s="25"/>
      <c r="T562" s="25"/>
      <c r="U562" s="25"/>
      <c r="V562" s="25"/>
      <c r="W562" s="25"/>
    </row>
    <row r="563">
      <c r="B563" s="40"/>
      <c r="C563" s="25"/>
      <c r="D563" s="25"/>
      <c r="E563" s="40"/>
      <c r="F563" s="25"/>
      <c r="G563" s="23"/>
      <c r="H563" s="24"/>
      <c r="I563" s="25"/>
      <c r="J563" s="25"/>
      <c r="K563" s="25"/>
      <c r="L563" s="25"/>
      <c r="M563" s="25"/>
      <c r="N563" s="25"/>
      <c r="O563" s="25"/>
      <c r="P563" s="25"/>
      <c r="Q563" s="25"/>
      <c r="R563" s="25"/>
      <c r="S563" s="25"/>
      <c r="T563" s="25"/>
      <c r="U563" s="25"/>
      <c r="V563" s="25"/>
      <c r="W563" s="25"/>
    </row>
    <row r="564">
      <c r="B564" s="40"/>
      <c r="C564" s="25"/>
      <c r="D564" s="25"/>
      <c r="E564" s="40"/>
      <c r="F564" s="25"/>
      <c r="G564" s="23"/>
      <c r="H564" s="24"/>
      <c r="I564" s="25"/>
      <c r="J564" s="25"/>
      <c r="K564" s="25"/>
      <c r="L564" s="25"/>
      <c r="M564" s="25"/>
      <c r="N564" s="25"/>
      <c r="O564" s="25"/>
      <c r="P564" s="25"/>
      <c r="Q564" s="25"/>
      <c r="R564" s="25"/>
      <c r="S564" s="25"/>
      <c r="T564" s="25"/>
      <c r="U564" s="25"/>
      <c r="V564" s="25"/>
      <c r="W564" s="25"/>
    </row>
    <row r="565">
      <c r="B565" s="40"/>
      <c r="C565" s="25"/>
      <c r="D565" s="25"/>
      <c r="E565" s="40"/>
      <c r="F565" s="25"/>
      <c r="G565" s="23"/>
      <c r="H565" s="24"/>
      <c r="I565" s="25"/>
      <c r="J565" s="25"/>
      <c r="K565" s="25"/>
      <c r="L565" s="25"/>
      <c r="M565" s="25"/>
      <c r="N565" s="25"/>
      <c r="O565" s="25"/>
      <c r="P565" s="25"/>
      <c r="Q565" s="25"/>
      <c r="R565" s="25"/>
      <c r="S565" s="25"/>
      <c r="T565" s="25"/>
      <c r="U565" s="25"/>
      <c r="V565" s="25"/>
      <c r="W565" s="25"/>
    </row>
    <row r="566">
      <c r="B566" s="40"/>
      <c r="C566" s="25"/>
      <c r="D566" s="25"/>
      <c r="E566" s="40"/>
      <c r="F566" s="25"/>
      <c r="G566" s="23"/>
      <c r="H566" s="24"/>
      <c r="I566" s="25"/>
      <c r="J566" s="25"/>
      <c r="K566" s="25"/>
      <c r="L566" s="25"/>
      <c r="M566" s="25"/>
      <c r="N566" s="25"/>
      <c r="O566" s="25"/>
      <c r="P566" s="25"/>
      <c r="Q566" s="25"/>
      <c r="R566" s="25"/>
      <c r="S566" s="25"/>
      <c r="T566" s="25"/>
      <c r="U566" s="25"/>
      <c r="V566" s="25"/>
      <c r="W566" s="25"/>
    </row>
    <row r="567">
      <c r="B567" s="40"/>
      <c r="C567" s="25"/>
      <c r="D567" s="25"/>
      <c r="E567" s="40"/>
      <c r="F567" s="25"/>
      <c r="G567" s="23"/>
      <c r="H567" s="24"/>
      <c r="I567" s="25"/>
      <c r="J567" s="25"/>
      <c r="K567" s="25"/>
      <c r="L567" s="25"/>
      <c r="M567" s="25"/>
      <c r="N567" s="25"/>
      <c r="O567" s="25"/>
      <c r="P567" s="25"/>
      <c r="Q567" s="25"/>
      <c r="R567" s="25"/>
      <c r="S567" s="25"/>
      <c r="T567" s="25"/>
      <c r="U567" s="25"/>
      <c r="V567" s="25"/>
      <c r="W567" s="25"/>
    </row>
    <row r="568">
      <c r="B568" s="40"/>
      <c r="C568" s="25"/>
      <c r="D568" s="25"/>
      <c r="E568" s="40"/>
      <c r="F568" s="25"/>
      <c r="G568" s="23"/>
      <c r="H568" s="24"/>
      <c r="I568" s="25"/>
      <c r="J568" s="25"/>
      <c r="K568" s="25"/>
      <c r="L568" s="25"/>
      <c r="M568" s="25"/>
      <c r="N568" s="25"/>
      <c r="O568" s="25"/>
      <c r="P568" s="25"/>
      <c r="Q568" s="25"/>
      <c r="R568" s="25"/>
      <c r="S568" s="25"/>
      <c r="T568" s="25"/>
      <c r="U568" s="25"/>
      <c r="V568" s="25"/>
      <c r="W568" s="25"/>
    </row>
    <row r="569">
      <c r="B569" s="40"/>
      <c r="C569" s="25"/>
      <c r="D569" s="25"/>
      <c r="E569" s="40"/>
      <c r="F569" s="25"/>
      <c r="G569" s="23"/>
      <c r="H569" s="24"/>
      <c r="I569" s="25"/>
      <c r="J569" s="25"/>
      <c r="K569" s="25"/>
      <c r="L569" s="25"/>
      <c r="M569" s="25"/>
      <c r="N569" s="25"/>
      <c r="O569" s="25"/>
      <c r="P569" s="25"/>
      <c r="Q569" s="25"/>
      <c r="R569" s="25"/>
      <c r="S569" s="25"/>
      <c r="T569" s="25"/>
      <c r="U569" s="25"/>
      <c r="V569" s="25"/>
      <c r="W569" s="25"/>
    </row>
    <row r="570">
      <c r="B570" s="40"/>
      <c r="C570" s="25"/>
      <c r="D570" s="25"/>
      <c r="E570" s="40"/>
      <c r="F570" s="25"/>
      <c r="G570" s="23"/>
      <c r="H570" s="24"/>
      <c r="I570" s="25"/>
      <c r="J570" s="25"/>
      <c r="K570" s="25"/>
      <c r="L570" s="25"/>
      <c r="M570" s="25"/>
      <c r="N570" s="25"/>
      <c r="O570" s="25"/>
      <c r="P570" s="25"/>
      <c r="Q570" s="25"/>
      <c r="R570" s="25"/>
      <c r="S570" s="25"/>
      <c r="T570" s="25"/>
      <c r="U570" s="25"/>
      <c r="V570" s="25"/>
      <c r="W570" s="25"/>
    </row>
    <row r="571">
      <c r="B571" s="40"/>
      <c r="C571" s="25"/>
      <c r="D571" s="25"/>
      <c r="E571" s="40"/>
      <c r="F571" s="25"/>
      <c r="G571" s="23"/>
      <c r="H571" s="24"/>
      <c r="I571" s="25"/>
      <c r="J571" s="25"/>
      <c r="K571" s="25"/>
      <c r="L571" s="25"/>
      <c r="M571" s="25"/>
      <c r="N571" s="25"/>
      <c r="O571" s="25"/>
      <c r="P571" s="25"/>
      <c r="Q571" s="25"/>
      <c r="R571" s="25"/>
      <c r="S571" s="25"/>
      <c r="T571" s="25"/>
      <c r="U571" s="25"/>
      <c r="V571" s="25"/>
      <c r="W571" s="25"/>
    </row>
    <row r="572">
      <c r="B572" s="40"/>
      <c r="C572" s="25"/>
      <c r="D572" s="25"/>
      <c r="E572" s="40"/>
      <c r="F572" s="25"/>
      <c r="G572" s="23"/>
      <c r="H572" s="24"/>
      <c r="I572" s="25"/>
      <c r="J572" s="25"/>
      <c r="K572" s="25"/>
      <c r="L572" s="25"/>
      <c r="M572" s="25"/>
      <c r="N572" s="25"/>
      <c r="O572" s="25"/>
      <c r="P572" s="25"/>
      <c r="Q572" s="25"/>
      <c r="R572" s="25"/>
      <c r="S572" s="25"/>
      <c r="T572" s="25"/>
      <c r="U572" s="25"/>
      <c r="V572" s="25"/>
      <c r="W572" s="25"/>
    </row>
    <row r="573">
      <c r="B573" s="40"/>
      <c r="C573" s="25"/>
      <c r="D573" s="25"/>
      <c r="E573" s="40"/>
      <c r="F573" s="25"/>
      <c r="G573" s="23"/>
      <c r="H573" s="24"/>
      <c r="I573" s="25"/>
      <c r="J573" s="25"/>
      <c r="K573" s="25"/>
      <c r="L573" s="25"/>
      <c r="M573" s="25"/>
      <c r="N573" s="25"/>
      <c r="O573" s="25"/>
      <c r="P573" s="25"/>
      <c r="Q573" s="25"/>
      <c r="R573" s="25"/>
      <c r="S573" s="25"/>
      <c r="T573" s="25"/>
      <c r="U573" s="25"/>
      <c r="V573" s="25"/>
      <c r="W573" s="25"/>
    </row>
    <row r="574">
      <c r="B574" s="40"/>
      <c r="C574" s="25"/>
      <c r="D574" s="25"/>
      <c r="E574" s="40"/>
      <c r="F574" s="25"/>
      <c r="G574" s="23"/>
      <c r="H574" s="24"/>
      <c r="I574" s="25"/>
      <c r="J574" s="25"/>
      <c r="K574" s="25"/>
      <c r="L574" s="25"/>
      <c r="M574" s="25"/>
      <c r="N574" s="25"/>
      <c r="O574" s="25"/>
      <c r="P574" s="25"/>
      <c r="Q574" s="25"/>
      <c r="R574" s="25"/>
      <c r="S574" s="25"/>
      <c r="T574" s="25"/>
      <c r="U574" s="25"/>
      <c r="V574" s="25"/>
      <c r="W574" s="25"/>
    </row>
    <row r="575">
      <c r="B575" s="40"/>
      <c r="C575" s="25"/>
      <c r="D575" s="25"/>
      <c r="E575" s="40"/>
      <c r="F575" s="25"/>
      <c r="G575" s="23"/>
      <c r="H575" s="24"/>
      <c r="I575" s="25"/>
      <c r="J575" s="25"/>
      <c r="K575" s="25"/>
      <c r="L575" s="25"/>
      <c r="M575" s="25"/>
      <c r="N575" s="25"/>
      <c r="O575" s="25"/>
      <c r="P575" s="25"/>
      <c r="Q575" s="25"/>
      <c r="R575" s="25"/>
      <c r="S575" s="25"/>
      <c r="T575" s="25"/>
      <c r="U575" s="25"/>
      <c r="V575" s="25"/>
      <c r="W575" s="25"/>
    </row>
    <row r="576">
      <c r="B576" s="40"/>
      <c r="C576" s="25"/>
      <c r="D576" s="25"/>
      <c r="E576" s="40"/>
      <c r="F576" s="25"/>
      <c r="G576" s="23"/>
      <c r="H576" s="24"/>
      <c r="I576" s="25"/>
      <c r="J576" s="25"/>
      <c r="K576" s="25"/>
      <c r="L576" s="25"/>
      <c r="M576" s="25"/>
      <c r="N576" s="25"/>
      <c r="O576" s="25"/>
      <c r="P576" s="25"/>
      <c r="Q576" s="25"/>
      <c r="R576" s="25"/>
      <c r="S576" s="25"/>
      <c r="T576" s="25"/>
      <c r="U576" s="25"/>
      <c r="V576" s="25"/>
      <c r="W576" s="25"/>
    </row>
    <row r="577">
      <c r="B577" s="40"/>
      <c r="C577" s="25"/>
      <c r="D577" s="25"/>
      <c r="E577" s="40"/>
      <c r="F577" s="25"/>
      <c r="G577" s="23"/>
      <c r="H577" s="24"/>
      <c r="I577" s="25"/>
      <c r="J577" s="25"/>
      <c r="K577" s="25"/>
      <c r="L577" s="25"/>
      <c r="M577" s="25"/>
      <c r="N577" s="25"/>
      <c r="O577" s="25"/>
      <c r="P577" s="25"/>
      <c r="Q577" s="25"/>
      <c r="R577" s="25"/>
      <c r="S577" s="25"/>
      <c r="T577" s="25"/>
      <c r="U577" s="25"/>
      <c r="V577" s="25"/>
      <c r="W577" s="25"/>
    </row>
    <row r="578">
      <c r="B578" s="40"/>
      <c r="C578" s="25"/>
      <c r="D578" s="25"/>
      <c r="E578" s="40"/>
      <c r="F578" s="25"/>
      <c r="G578" s="23"/>
      <c r="H578" s="24"/>
      <c r="I578" s="25"/>
      <c r="J578" s="25"/>
      <c r="K578" s="25"/>
      <c r="L578" s="25"/>
      <c r="M578" s="25"/>
      <c r="N578" s="25"/>
      <c r="O578" s="25"/>
      <c r="P578" s="25"/>
      <c r="Q578" s="25"/>
      <c r="R578" s="25"/>
      <c r="S578" s="25"/>
      <c r="T578" s="25"/>
      <c r="U578" s="25"/>
      <c r="V578" s="25"/>
      <c r="W578" s="25"/>
    </row>
    <row r="579">
      <c r="B579" s="40"/>
      <c r="C579" s="25"/>
      <c r="D579" s="25"/>
      <c r="E579" s="40"/>
      <c r="F579" s="25"/>
      <c r="G579" s="23"/>
      <c r="H579" s="24"/>
      <c r="I579" s="25"/>
      <c r="J579" s="25"/>
      <c r="K579" s="25"/>
      <c r="L579" s="25"/>
      <c r="M579" s="25"/>
      <c r="N579" s="25"/>
      <c r="O579" s="25"/>
      <c r="P579" s="25"/>
      <c r="Q579" s="25"/>
      <c r="R579" s="25"/>
      <c r="S579" s="25"/>
      <c r="T579" s="25"/>
      <c r="U579" s="25"/>
      <c r="V579" s="25"/>
      <c r="W579" s="25"/>
    </row>
    <row r="580">
      <c r="B580" s="40"/>
      <c r="C580" s="25"/>
      <c r="D580" s="25"/>
      <c r="E580" s="40"/>
      <c r="F580" s="25"/>
      <c r="G580" s="23"/>
      <c r="H580" s="24"/>
      <c r="I580" s="25"/>
      <c r="J580" s="25"/>
      <c r="K580" s="25"/>
      <c r="L580" s="25"/>
      <c r="M580" s="25"/>
      <c r="N580" s="25"/>
      <c r="O580" s="25"/>
      <c r="P580" s="25"/>
      <c r="Q580" s="25"/>
      <c r="R580" s="25"/>
      <c r="S580" s="25"/>
      <c r="T580" s="25"/>
      <c r="U580" s="25"/>
      <c r="V580" s="25"/>
      <c r="W580" s="25"/>
    </row>
    <row r="581">
      <c r="B581" s="40"/>
      <c r="C581" s="25"/>
      <c r="D581" s="25"/>
      <c r="E581" s="40"/>
      <c r="F581" s="25"/>
      <c r="G581" s="23"/>
      <c r="H581" s="24"/>
      <c r="I581" s="25"/>
      <c r="J581" s="25"/>
      <c r="K581" s="25"/>
      <c r="L581" s="25"/>
      <c r="M581" s="25"/>
      <c r="N581" s="25"/>
      <c r="O581" s="25"/>
      <c r="P581" s="25"/>
      <c r="Q581" s="25"/>
      <c r="R581" s="25"/>
      <c r="S581" s="25"/>
      <c r="T581" s="25"/>
      <c r="U581" s="25"/>
      <c r="V581" s="25"/>
      <c r="W581" s="25"/>
    </row>
    <row r="582">
      <c r="B582" s="40"/>
      <c r="C582" s="25"/>
      <c r="D582" s="25"/>
      <c r="E582" s="40"/>
      <c r="F582" s="25"/>
      <c r="G582" s="23"/>
      <c r="H582" s="24"/>
      <c r="I582" s="25"/>
      <c r="J582" s="25"/>
      <c r="K582" s="25"/>
      <c r="L582" s="25"/>
      <c r="M582" s="25"/>
      <c r="N582" s="25"/>
      <c r="O582" s="25"/>
      <c r="P582" s="25"/>
      <c r="Q582" s="25"/>
      <c r="R582" s="25"/>
      <c r="S582" s="25"/>
      <c r="T582" s="25"/>
      <c r="U582" s="25"/>
      <c r="V582" s="25"/>
      <c r="W582" s="25"/>
    </row>
    <row r="583">
      <c r="B583" s="40"/>
      <c r="C583" s="25"/>
      <c r="D583" s="25"/>
      <c r="E583" s="40"/>
      <c r="F583" s="25"/>
      <c r="G583" s="23"/>
      <c r="H583" s="24"/>
      <c r="I583" s="25"/>
      <c r="J583" s="25"/>
      <c r="K583" s="25"/>
      <c r="L583" s="25"/>
      <c r="M583" s="25"/>
      <c r="N583" s="25"/>
      <c r="O583" s="25"/>
      <c r="P583" s="25"/>
      <c r="Q583" s="25"/>
      <c r="R583" s="25"/>
      <c r="S583" s="25"/>
      <c r="T583" s="25"/>
      <c r="U583" s="25"/>
      <c r="V583" s="25"/>
      <c r="W583" s="25"/>
    </row>
    <row r="584">
      <c r="B584" s="40"/>
      <c r="C584" s="25"/>
      <c r="D584" s="25"/>
      <c r="E584" s="40"/>
      <c r="F584" s="25"/>
      <c r="G584" s="23"/>
      <c r="H584" s="24"/>
      <c r="I584" s="25"/>
      <c r="J584" s="25"/>
      <c r="K584" s="25"/>
      <c r="L584" s="25"/>
      <c r="M584" s="25"/>
      <c r="N584" s="25"/>
      <c r="O584" s="25"/>
      <c r="P584" s="25"/>
      <c r="Q584" s="25"/>
      <c r="R584" s="25"/>
      <c r="S584" s="25"/>
      <c r="T584" s="25"/>
      <c r="U584" s="25"/>
      <c r="V584" s="25"/>
      <c r="W584" s="25"/>
    </row>
    <row r="585">
      <c r="B585" s="40"/>
      <c r="C585" s="25"/>
      <c r="D585" s="25"/>
      <c r="E585" s="40"/>
      <c r="F585" s="25"/>
      <c r="G585" s="23"/>
      <c r="H585" s="24"/>
      <c r="I585" s="25"/>
      <c r="J585" s="25"/>
      <c r="K585" s="25"/>
      <c r="L585" s="25"/>
      <c r="M585" s="25"/>
      <c r="N585" s="25"/>
      <c r="O585" s="25"/>
      <c r="P585" s="25"/>
      <c r="Q585" s="25"/>
      <c r="R585" s="25"/>
      <c r="S585" s="25"/>
      <c r="T585" s="25"/>
      <c r="U585" s="25"/>
      <c r="V585" s="25"/>
      <c r="W585" s="25"/>
    </row>
    <row r="586">
      <c r="B586" s="40"/>
      <c r="C586" s="25"/>
      <c r="D586" s="25"/>
      <c r="E586" s="40"/>
      <c r="F586" s="25"/>
      <c r="G586" s="23"/>
      <c r="H586" s="24"/>
      <c r="I586" s="25"/>
      <c r="J586" s="25"/>
      <c r="K586" s="25"/>
      <c r="L586" s="25"/>
      <c r="M586" s="25"/>
      <c r="N586" s="25"/>
      <c r="O586" s="25"/>
      <c r="P586" s="25"/>
      <c r="Q586" s="25"/>
      <c r="R586" s="25"/>
      <c r="S586" s="25"/>
      <c r="T586" s="25"/>
      <c r="U586" s="25"/>
      <c r="V586" s="25"/>
      <c r="W586" s="25"/>
    </row>
    <row r="587">
      <c r="B587" s="40"/>
      <c r="C587" s="25"/>
      <c r="D587" s="25"/>
      <c r="E587" s="40"/>
      <c r="F587" s="25"/>
      <c r="G587" s="23"/>
      <c r="H587" s="24"/>
      <c r="I587" s="25"/>
      <c r="J587" s="25"/>
      <c r="K587" s="25"/>
      <c r="L587" s="25"/>
      <c r="M587" s="25"/>
      <c r="N587" s="25"/>
      <c r="O587" s="25"/>
      <c r="P587" s="25"/>
      <c r="Q587" s="25"/>
      <c r="R587" s="25"/>
      <c r="S587" s="25"/>
      <c r="T587" s="25"/>
      <c r="U587" s="25"/>
      <c r="V587" s="25"/>
      <c r="W587" s="25"/>
    </row>
    <row r="588">
      <c r="B588" s="40"/>
      <c r="C588" s="25"/>
      <c r="D588" s="25"/>
      <c r="E588" s="40"/>
      <c r="F588" s="25"/>
      <c r="G588" s="23"/>
      <c r="H588" s="24"/>
      <c r="I588" s="25"/>
      <c r="J588" s="25"/>
      <c r="K588" s="25"/>
      <c r="L588" s="25"/>
      <c r="M588" s="25"/>
      <c r="N588" s="25"/>
      <c r="O588" s="25"/>
      <c r="P588" s="25"/>
      <c r="Q588" s="25"/>
      <c r="R588" s="25"/>
      <c r="S588" s="25"/>
      <c r="T588" s="25"/>
      <c r="U588" s="25"/>
      <c r="V588" s="25"/>
      <c r="W588" s="25"/>
    </row>
    <row r="589">
      <c r="B589" s="40"/>
      <c r="C589" s="25"/>
      <c r="D589" s="25"/>
      <c r="E589" s="40"/>
      <c r="F589" s="25"/>
      <c r="G589" s="23"/>
      <c r="H589" s="24"/>
      <c r="I589" s="25"/>
      <c r="J589" s="25"/>
      <c r="K589" s="25"/>
      <c r="L589" s="25"/>
      <c r="M589" s="25"/>
      <c r="N589" s="25"/>
      <c r="O589" s="25"/>
      <c r="P589" s="25"/>
      <c r="Q589" s="25"/>
      <c r="R589" s="25"/>
      <c r="S589" s="25"/>
      <c r="T589" s="25"/>
      <c r="U589" s="25"/>
      <c r="V589" s="25"/>
      <c r="W589" s="25"/>
    </row>
    <row r="590">
      <c r="B590" s="40"/>
      <c r="C590" s="25"/>
      <c r="D590" s="25"/>
      <c r="E590" s="40"/>
      <c r="F590" s="25"/>
      <c r="G590" s="23"/>
      <c r="H590" s="24"/>
      <c r="I590" s="25"/>
      <c r="J590" s="25"/>
      <c r="K590" s="25"/>
      <c r="L590" s="25"/>
      <c r="M590" s="25"/>
      <c r="N590" s="25"/>
      <c r="O590" s="25"/>
      <c r="P590" s="25"/>
      <c r="Q590" s="25"/>
      <c r="R590" s="25"/>
      <c r="S590" s="25"/>
      <c r="T590" s="25"/>
      <c r="U590" s="25"/>
      <c r="V590" s="25"/>
      <c r="W590" s="25"/>
    </row>
    <row r="591">
      <c r="B591" s="40"/>
      <c r="C591" s="25"/>
      <c r="D591" s="25"/>
      <c r="E591" s="40"/>
      <c r="F591" s="25"/>
      <c r="G591" s="23"/>
      <c r="H591" s="24"/>
      <c r="I591" s="25"/>
      <c r="J591" s="25"/>
      <c r="K591" s="25"/>
      <c r="L591" s="25"/>
      <c r="M591" s="25"/>
      <c r="N591" s="25"/>
      <c r="O591" s="25"/>
      <c r="P591" s="25"/>
      <c r="Q591" s="25"/>
      <c r="R591" s="25"/>
      <c r="S591" s="25"/>
      <c r="T591" s="25"/>
      <c r="U591" s="25"/>
      <c r="V591" s="25"/>
      <c r="W591" s="25"/>
    </row>
    <row r="592">
      <c r="B592" s="40"/>
      <c r="C592" s="25"/>
      <c r="D592" s="25"/>
      <c r="E592" s="40"/>
      <c r="F592" s="25"/>
      <c r="G592" s="23"/>
      <c r="H592" s="24"/>
      <c r="I592" s="25"/>
      <c r="J592" s="25"/>
      <c r="K592" s="25"/>
      <c r="L592" s="25"/>
      <c r="M592" s="25"/>
      <c r="N592" s="25"/>
      <c r="O592" s="25"/>
      <c r="P592" s="25"/>
      <c r="Q592" s="25"/>
      <c r="R592" s="25"/>
      <c r="S592" s="25"/>
      <c r="T592" s="25"/>
      <c r="U592" s="25"/>
      <c r="V592" s="25"/>
      <c r="W592" s="25"/>
    </row>
    <row r="593">
      <c r="B593" s="40"/>
      <c r="C593" s="25"/>
      <c r="D593" s="25"/>
      <c r="E593" s="40"/>
      <c r="F593" s="25"/>
      <c r="G593" s="23"/>
      <c r="H593" s="24"/>
      <c r="I593" s="25"/>
      <c r="J593" s="25"/>
      <c r="K593" s="25"/>
      <c r="L593" s="25"/>
      <c r="M593" s="25"/>
      <c r="N593" s="25"/>
      <c r="O593" s="25"/>
      <c r="P593" s="25"/>
      <c r="Q593" s="25"/>
      <c r="R593" s="25"/>
      <c r="S593" s="25"/>
      <c r="T593" s="25"/>
      <c r="U593" s="25"/>
      <c r="V593" s="25"/>
      <c r="W593" s="25"/>
    </row>
    <row r="594">
      <c r="B594" s="40"/>
      <c r="C594" s="25"/>
      <c r="D594" s="25"/>
      <c r="E594" s="40"/>
      <c r="F594" s="25"/>
      <c r="G594" s="23"/>
      <c r="H594" s="24"/>
      <c r="I594" s="25"/>
      <c r="J594" s="25"/>
      <c r="K594" s="25"/>
      <c r="L594" s="25"/>
      <c r="M594" s="25"/>
      <c r="N594" s="25"/>
      <c r="O594" s="25"/>
      <c r="P594" s="25"/>
      <c r="Q594" s="25"/>
      <c r="R594" s="25"/>
      <c r="S594" s="25"/>
      <c r="T594" s="25"/>
      <c r="U594" s="25"/>
      <c r="V594" s="25"/>
      <c r="W594" s="25"/>
    </row>
    <row r="595">
      <c r="B595" s="40"/>
      <c r="C595" s="25"/>
      <c r="D595" s="25"/>
      <c r="E595" s="40"/>
      <c r="F595" s="25"/>
      <c r="G595" s="23"/>
      <c r="H595" s="24"/>
      <c r="I595" s="25"/>
      <c r="J595" s="25"/>
      <c r="K595" s="25"/>
      <c r="L595" s="25"/>
      <c r="M595" s="25"/>
      <c r="N595" s="25"/>
      <c r="O595" s="25"/>
      <c r="P595" s="25"/>
      <c r="Q595" s="25"/>
      <c r="R595" s="25"/>
      <c r="S595" s="25"/>
      <c r="T595" s="25"/>
      <c r="U595" s="25"/>
      <c r="V595" s="25"/>
      <c r="W595" s="25"/>
    </row>
    <row r="596">
      <c r="B596" s="40"/>
      <c r="C596" s="25"/>
      <c r="D596" s="25"/>
      <c r="E596" s="40"/>
      <c r="F596" s="25"/>
      <c r="G596" s="23"/>
      <c r="H596" s="24"/>
      <c r="I596" s="25"/>
      <c r="J596" s="25"/>
      <c r="K596" s="25"/>
      <c r="L596" s="25"/>
      <c r="M596" s="25"/>
      <c r="N596" s="25"/>
      <c r="O596" s="25"/>
      <c r="P596" s="25"/>
      <c r="Q596" s="25"/>
      <c r="R596" s="25"/>
      <c r="S596" s="25"/>
      <c r="T596" s="25"/>
      <c r="U596" s="25"/>
      <c r="V596" s="25"/>
      <c r="W596" s="25"/>
    </row>
    <row r="597">
      <c r="B597" s="40"/>
      <c r="C597" s="25"/>
      <c r="D597" s="25"/>
      <c r="E597" s="40"/>
      <c r="F597" s="25"/>
      <c r="G597" s="23"/>
      <c r="H597" s="24"/>
      <c r="I597" s="25"/>
      <c r="J597" s="25"/>
      <c r="K597" s="25"/>
      <c r="L597" s="25"/>
      <c r="M597" s="25"/>
      <c r="N597" s="25"/>
      <c r="O597" s="25"/>
      <c r="P597" s="25"/>
      <c r="Q597" s="25"/>
      <c r="R597" s="25"/>
      <c r="S597" s="25"/>
      <c r="T597" s="25"/>
      <c r="U597" s="25"/>
      <c r="V597" s="25"/>
      <c r="W597" s="25"/>
    </row>
    <row r="598">
      <c r="B598" s="40"/>
      <c r="C598" s="25"/>
      <c r="D598" s="25"/>
      <c r="E598" s="40"/>
      <c r="F598" s="25"/>
      <c r="G598" s="23"/>
      <c r="H598" s="24"/>
      <c r="I598" s="25"/>
      <c r="J598" s="25"/>
      <c r="K598" s="25"/>
      <c r="L598" s="25"/>
      <c r="M598" s="25"/>
      <c r="N598" s="25"/>
      <c r="O598" s="25"/>
      <c r="P598" s="25"/>
      <c r="Q598" s="25"/>
      <c r="R598" s="25"/>
      <c r="S598" s="25"/>
      <c r="T598" s="25"/>
      <c r="U598" s="25"/>
      <c r="V598" s="25"/>
      <c r="W598" s="25"/>
    </row>
    <row r="599">
      <c r="B599" s="40"/>
      <c r="C599" s="25"/>
      <c r="D599" s="25"/>
      <c r="E599" s="40"/>
      <c r="F599" s="25"/>
      <c r="G599" s="23"/>
      <c r="H599" s="24"/>
      <c r="I599" s="25"/>
      <c r="J599" s="25"/>
      <c r="K599" s="25"/>
      <c r="L599" s="25"/>
      <c r="M599" s="25"/>
      <c r="N599" s="25"/>
      <c r="O599" s="25"/>
      <c r="P599" s="25"/>
      <c r="Q599" s="25"/>
      <c r="R599" s="25"/>
      <c r="S599" s="25"/>
      <c r="T599" s="25"/>
      <c r="U599" s="25"/>
      <c r="V599" s="25"/>
      <c r="W599" s="25"/>
    </row>
    <row r="600">
      <c r="B600" s="40"/>
      <c r="C600" s="25"/>
      <c r="D600" s="25"/>
      <c r="E600" s="40"/>
      <c r="F600" s="25"/>
      <c r="G600" s="23"/>
      <c r="H600" s="24"/>
      <c r="I600" s="25"/>
      <c r="J600" s="25"/>
      <c r="K600" s="25"/>
      <c r="L600" s="25"/>
      <c r="M600" s="25"/>
      <c r="N600" s="25"/>
      <c r="O600" s="25"/>
      <c r="P600" s="25"/>
      <c r="Q600" s="25"/>
      <c r="R600" s="25"/>
      <c r="S600" s="25"/>
      <c r="T600" s="25"/>
      <c r="U600" s="25"/>
      <c r="V600" s="25"/>
      <c r="W600" s="25"/>
    </row>
    <row r="601">
      <c r="B601" s="40"/>
      <c r="C601" s="25"/>
      <c r="D601" s="25"/>
      <c r="E601" s="40"/>
      <c r="F601" s="25"/>
      <c r="G601" s="23"/>
      <c r="H601" s="24"/>
      <c r="I601" s="25"/>
      <c r="J601" s="25"/>
      <c r="K601" s="25"/>
      <c r="L601" s="25"/>
      <c r="M601" s="25"/>
      <c r="N601" s="25"/>
      <c r="O601" s="25"/>
      <c r="P601" s="25"/>
      <c r="Q601" s="25"/>
      <c r="R601" s="25"/>
      <c r="S601" s="25"/>
      <c r="T601" s="25"/>
      <c r="U601" s="25"/>
      <c r="V601" s="25"/>
      <c r="W601" s="25"/>
    </row>
    <row r="602">
      <c r="B602" s="40"/>
      <c r="C602" s="25"/>
      <c r="D602" s="25"/>
      <c r="E602" s="40"/>
      <c r="F602" s="25"/>
      <c r="G602" s="23"/>
      <c r="H602" s="24"/>
      <c r="I602" s="25"/>
      <c r="J602" s="25"/>
      <c r="K602" s="25"/>
      <c r="L602" s="25"/>
      <c r="M602" s="25"/>
      <c r="N602" s="25"/>
      <c r="O602" s="25"/>
      <c r="P602" s="25"/>
      <c r="Q602" s="25"/>
      <c r="R602" s="25"/>
      <c r="S602" s="25"/>
      <c r="T602" s="25"/>
      <c r="U602" s="25"/>
      <c r="V602" s="25"/>
      <c r="W602" s="25"/>
    </row>
    <row r="603">
      <c r="B603" s="40"/>
      <c r="C603" s="25"/>
      <c r="D603" s="25"/>
      <c r="E603" s="40"/>
      <c r="F603" s="25"/>
      <c r="G603" s="23"/>
      <c r="H603" s="24"/>
      <c r="I603" s="25"/>
      <c r="J603" s="25"/>
      <c r="K603" s="25"/>
      <c r="L603" s="25"/>
      <c r="M603" s="25"/>
      <c r="N603" s="25"/>
      <c r="O603" s="25"/>
      <c r="P603" s="25"/>
      <c r="Q603" s="25"/>
      <c r="R603" s="25"/>
      <c r="S603" s="25"/>
      <c r="T603" s="25"/>
      <c r="U603" s="25"/>
      <c r="V603" s="25"/>
      <c r="W603" s="25"/>
    </row>
    <row r="604">
      <c r="B604" s="40"/>
      <c r="C604" s="25"/>
      <c r="D604" s="25"/>
      <c r="E604" s="40"/>
      <c r="F604" s="25"/>
      <c r="G604" s="23"/>
      <c r="H604" s="24"/>
      <c r="I604" s="25"/>
      <c r="J604" s="25"/>
      <c r="K604" s="25"/>
      <c r="L604" s="25"/>
      <c r="M604" s="25"/>
      <c r="N604" s="25"/>
      <c r="O604" s="25"/>
      <c r="P604" s="25"/>
      <c r="Q604" s="25"/>
      <c r="R604" s="25"/>
      <c r="S604" s="25"/>
      <c r="T604" s="25"/>
      <c r="U604" s="25"/>
      <c r="V604" s="25"/>
      <c r="W604" s="25"/>
    </row>
    <row r="605">
      <c r="B605" s="40"/>
      <c r="C605" s="25"/>
      <c r="D605" s="25"/>
      <c r="E605" s="40"/>
      <c r="F605" s="25"/>
      <c r="G605" s="23"/>
      <c r="H605" s="24"/>
      <c r="I605" s="25"/>
      <c r="J605" s="25"/>
      <c r="K605" s="25"/>
      <c r="L605" s="25"/>
      <c r="M605" s="25"/>
      <c r="N605" s="25"/>
      <c r="O605" s="25"/>
      <c r="P605" s="25"/>
      <c r="Q605" s="25"/>
      <c r="R605" s="25"/>
      <c r="S605" s="25"/>
      <c r="T605" s="25"/>
      <c r="U605" s="25"/>
      <c r="V605" s="25"/>
      <c r="W605" s="25"/>
    </row>
    <row r="606">
      <c r="B606" s="40"/>
      <c r="C606" s="25"/>
      <c r="D606" s="25"/>
      <c r="E606" s="40"/>
      <c r="F606" s="25"/>
      <c r="G606" s="23"/>
      <c r="H606" s="24"/>
      <c r="I606" s="25"/>
      <c r="J606" s="25"/>
      <c r="K606" s="25"/>
      <c r="L606" s="25"/>
      <c r="M606" s="25"/>
      <c r="N606" s="25"/>
      <c r="O606" s="25"/>
      <c r="P606" s="25"/>
      <c r="Q606" s="25"/>
      <c r="R606" s="25"/>
      <c r="S606" s="25"/>
      <c r="T606" s="25"/>
      <c r="U606" s="25"/>
      <c r="V606" s="25"/>
      <c r="W606" s="25"/>
    </row>
    <row r="607">
      <c r="B607" s="40"/>
      <c r="C607" s="25"/>
      <c r="D607" s="25"/>
      <c r="E607" s="40"/>
      <c r="F607" s="25"/>
      <c r="G607" s="23"/>
      <c r="H607" s="24"/>
      <c r="I607" s="25"/>
      <c r="J607" s="25"/>
      <c r="K607" s="25"/>
      <c r="L607" s="25"/>
      <c r="M607" s="25"/>
      <c r="N607" s="25"/>
      <c r="O607" s="25"/>
      <c r="P607" s="25"/>
      <c r="Q607" s="25"/>
      <c r="R607" s="25"/>
      <c r="S607" s="25"/>
      <c r="T607" s="25"/>
      <c r="U607" s="25"/>
      <c r="V607" s="25"/>
      <c r="W607" s="25"/>
    </row>
    <row r="608">
      <c r="B608" s="40"/>
      <c r="C608" s="25"/>
      <c r="D608" s="25"/>
      <c r="E608" s="40"/>
      <c r="F608" s="25"/>
      <c r="G608" s="23"/>
      <c r="H608" s="24"/>
      <c r="I608" s="25"/>
      <c r="J608" s="25"/>
      <c r="K608" s="25"/>
      <c r="L608" s="25"/>
      <c r="M608" s="25"/>
      <c r="N608" s="25"/>
      <c r="O608" s="25"/>
      <c r="P608" s="25"/>
      <c r="Q608" s="25"/>
      <c r="R608" s="25"/>
      <c r="S608" s="25"/>
      <c r="T608" s="25"/>
      <c r="U608" s="25"/>
      <c r="V608" s="25"/>
      <c r="W608" s="25"/>
    </row>
    <row r="609">
      <c r="B609" s="40"/>
      <c r="C609" s="25"/>
      <c r="D609" s="25"/>
      <c r="E609" s="40"/>
      <c r="F609" s="25"/>
      <c r="G609" s="23"/>
      <c r="H609" s="24"/>
      <c r="I609" s="25"/>
      <c r="J609" s="25"/>
      <c r="K609" s="25"/>
      <c r="L609" s="25"/>
      <c r="M609" s="25"/>
      <c r="N609" s="25"/>
      <c r="O609" s="25"/>
      <c r="P609" s="25"/>
      <c r="Q609" s="25"/>
      <c r="R609" s="25"/>
      <c r="S609" s="25"/>
      <c r="T609" s="25"/>
      <c r="U609" s="25"/>
      <c r="V609" s="25"/>
      <c r="W609" s="25"/>
    </row>
    <row r="610">
      <c r="B610" s="40"/>
      <c r="C610" s="25"/>
      <c r="D610" s="25"/>
      <c r="E610" s="40"/>
      <c r="F610" s="25"/>
      <c r="G610" s="23"/>
      <c r="H610" s="24"/>
      <c r="I610" s="25"/>
      <c r="J610" s="25"/>
      <c r="K610" s="25"/>
      <c r="L610" s="25"/>
      <c r="M610" s="25"/>
      <c r="N610" s="25"/>
      <c r="O610" s="25"/>
      <c r="P610" s="25"/>
      <c r="Q610" s="25"/>
      <c r="R610" s="25"/>
      <c r="S610" s="25"/>
      <c r="T610" s="25"/>
      <c r="U610" s="25"/>
      <c r="V610" s="25"/>
      <c r="W610" s="25"/>
    </row>
    <row r="611">
      <c r="B611" s="40"/>
      <c r="C611" s="25"/>
      <c r="D611" s="25"/>
      <c r="E611" s="40"/>
      <c r="F611" s="25"/>
      <c r="G611" s="23"/>
      <c r="H611" s="24"/>
      <c r="I611" s="25"/>
      <c r="J611" s="25"/>
      <c r="K611" s="25"/>
      <c r="L611" s="25"/>
      <c r="M611" s="25"/>
      <c r="N611" s="25"/>
      <c r="O611" s="25"/>
      <c r="P611" s="25"/>
      <c r="Q611" s="25"/>
      <c r="R611" s="25"/>
      <c r="S611" s="25"/>
      <c r="T611" s="25"/>
      <c r="U611" s="25"/>
      <c r="V611" s="25"/>
      <c r="W611" s="25"/>
    </row>
    <row r="612">
      <c r="B612" s="40"/>
      <c r="C612" s="25"/>
      <c r="D612" s="25"/>
      <c r="E612" s="40"/>
      <c r="F612" s="25"/>
      <c r="G612" s="23"/>
      <c r="H612" s="24"/>
      <c r="I612" s="25"/>
      <c r="J612" s="25"/>
      <c r="K612" s="25"/>
      <c r="L612" s="25"/>
      <c r="M612" s="25"/>
      <c r="N612" s="25"/>
      <c r="O612" s="25"/>
      <c r="P612" s="25"/>
      <c r="Q612" s="25"/>
      <c r="R612" s="25"/>
      <c r="S612" s="25"/>
      <c r="T612" s="25"/>
      <c r="U612" s="25"/>
      <c r="V612" s="25"/>
      <c r="W612" s="25"/>
    </row>
    <row r="613">
      <c r="B613" s="40"/>
      <c r="C613" s="25"/>
      <c r="D613" s="25"/>
      <c r="E613" s="40"/>
      <c r="F613" s="25"/>
      <c r="G613" s="23"/>
      <c r="H613" s="24"/>
      <c r="I613" s="25"/>
      <c r="J613" s="25"/>
      <c r="K613" s="25"/>
      <c r="L613" s="25"/>
      <c r="M613" s="25"/>
      <c r="N613" s="25"/>
      <c r="O613" s="25"/>
      <c r="P613" s="25"/>
      <c r="Q613" s="25"/>
      <c r="R613" s="25"/>
      <c r="S613" s="25"/>
      <c r="T613" s="25"/>
      <c r="U613" s="25"/>
      <c r="V613" s="25"/>
      <c r="W613" s="25"/>
    </row>
    <row r="614">
      <c r="B614" s="40"/>
      <c r="C614" s="25"/>
      <c r="D614" s="25"/>
      <c r="E614" s="40"/>
      <c r="F614" s="25"/>
      <c r="G614" s="23"/>
      <c r="H614" s="24"/>
      <c r="I614" s="25"/>
      <c r="J614" s="25"/>
      <c r="K614" s="25"/>
      <c r="L614" s="25"/>
      <c r="M614" s="25"/>
      <c r="N614" s="25"/>
      <c r="O614" s="25"/>
      <c r="P614" s="25"/>
      <c r="Q614" s="25"/>
      <c r="R614" s="25"/>
      <c r="S614" s="25"/>
      <c r="T614" s="25"/>
      <c r="U614" s="25"/>
      <c r="V614" s="25"/>
      <c r="W614" s="25"/>
    </row>
    <row r="615">
      <c r="B615" s="40"/>
      <c r="C615" s="25"/>
      <c r="D615" s="25"/>
      <c r="E615" s="40"/>
      <c r="F615" s="25"/>
      <c r="G615" s="23"/>
      <c r="H615" s="24"/>
      <c r="I615" s="25"/>
      <c r="J615" s="25"/>
      <c r="K615" s="25"/>
      <c r="L615" s="25"/>
      <c r="M615" s="25"/>
      <c r="N615" s="25"/>
      <c r="O615" s="25"/>
      <c r="P615" s="25"/>
      <c r="Q615" s="25"/>
      <c r="R615" s="25"/>
      <c r="S615" s="25"/>
      <c r="T615" s="25"/>
      <c r="U615" s="25"/>
      <c r="V615" s="25"/>
      <c r="W615" s="25"/>
    </row>
    <row r="616">
      <c r="B616" s="40"/>
      <c r="C616" s="25"/>
      <c r="D616" s="25"/>
      <c r="E616" s="40"/>
      <c r="F616" s="25"/>
      <c r="G616" s="23"/>
      <c r="H616" s="24"/>
      <c r="I616" s="25"/>
      <c r="J616" s="25"/>
      <c r="K616" s="25"/>
      <c r="L616" s="25"/>
      <c r="M616" s="25"/>
      <c r="N616" s="25"/>
      <c r="O616" s="25"/>
      <c r="P616" s="25"/>
      <c r="Q616" s="25"/>
      <c r="R616" s="25"/>
      <c r="S616" s="25"/>
      <c r="T616" s="25"/>
      <c r="U616" s="25"/>
      <c r="V616" s="25"/>
      <c r="W616" s="25"/>
    </row>
    <row r="617">
      <c r="B617" s="40"/>
      <c r="C617" s="25"/>
      <c r="D617" s="25"/>
      <c r="E617" s="40"/>
      <c r="F617" s="25"/>
      <c r="G617" s="23"/>
      <c r="H617" s="24"/>
      <c r="I617" s="25"/>
      <c r="J617" s="25"/>
      <c r="K617" s="25"/>
      <c r="L617" s="25"/>
      <c r="M617" s="25"/>
      <c r="N617" s="25"/>
      <c r="O617" s="25"/>
      <c r="P617" s="25"/>
      <c r="Q617" s="25"/>
      <c r="R617" s="25"/>
      <c r="S617" s="25"/>
      <c r="T617" s="25"/>
      <c r="U617" s="25"/>
      <c r="V617" s="25"/>
      <c r="W617" s="25"/>
    </row>
    <row r="618">
      <c r="B618" s="40"/>
      <c r="C618" s="25"/>
      <c r="D618" s="25"/>
      <c r="E618" s="40"/>
      <c r="F618" s="25"/>
      <c r="G618" s="23"/>
      <c r="H618" s="24"/>
      <c r="I618" s="25"/>
      <c r="J618" s="25"/>
      <c r="K618" s="25"/>
      <c r="L618" s="25"/>
      <c r="M618" s="25"/>
      <c r="N618" s="25"/>
      <c r="O618" s="25"/>
      <c r="P618" s="25"/>
      <c r="Q618" s="25"/>
      <c r="R618" s="25"/>
      <c r="S618" s="25"/>
      <c r="T618" s="25"/>
      <c r="U618" s="25"/>
      <c r="V618" s="25"/>
      <c r="W618" s="25"/>
    </row>
    <row r="619">
      <c r="B619" s="40"/>
      <c r="C619" s="25"/>
      <c r="D619" s="25"/>
      <c r="E619" s="40"/>
      <c r="F619" s="25"/>
      <c r="G619" s="23"/>
      <c r="H619" s="24"/>
      <c r="I619" s="25"/>
      <c r="J619" s="25"/>
      <c r="K619" s="25"/>
      <c r="L619" s="25"/>
      <c r="M619" s="25"/>
      <c r="N619" s="25"/>
      <c r="O619" s="25"/>
      <c r="P619" s="25"/>
      <c r="Q619" s="25"/>
      <c r="R619" s="25"/>
      <c r="S619" s="25"/>
      <c r="T619" s="25"/>
      <c r="U619" s="25"/>
      <c r="V619" s="25"/>
      <c r="W619" s="25"/>
    </row>
    <row r="620">
      <c r="B620" s="40"/>
      <c r="C620" s="25"/>
      <c r="D620" s="25"/>
      <c r="E620" s="40"/>
      <c r="F620" s="25"/>
      <c r="G620" s="23"/>
      <c r="H620" s="24"/>
      <c r="I620" s="25"/>
      <c r="J620" s="25"/>
      <c r="K620" s="25"/>
      <c r="L620" s="25"/>
      <c r="M620" s="25"/>
      <c r="N620" s="25"/>
      <c r="O620" s="25"/>
      <c r="P620" s="25"/>
      <c r="Q620" s="25"/>
      <c r="R620" s="25"/>
      <c r="S620" s="25"/>
      <c r="T620" s="25"/>
      <c r="U620" s="25"/>
      <c r="V620" s="25"/>
      <c r="W620" s="25"/>
    </row>
    <row r="621">
      <c r="B621" s="40"/>
      <c r="C621" s="25"/>
      <c r="D621" s="25"/>
      <c r="E621" s="40"/>
      <c r="F621" s="25"/>
      <c r="G621" s="23"/>
      <c r="H621" s="24"/>
      <c r="I621" s="25"/>
      <c r="J621" s="25"/>
      <c r="K621" s="25"/>
      <c r="L621" s="25"/>
      <c r="M621" s="25"/>
      <c r="N621" s="25"/>
      <c r="O621" s="25"/>
      <c r="P621" s="25"/>
      <c r="Q621" s="25"/>
      <c r="R621" s="25"/>
      <c r="S621" s="25"/>
      <c r="T621" s="25"/>
      <c r="U621" s="25"/>
      <c r="V621" s="25"/>
      <c r="W621" s="25"/>
    </row>
    <row r="622">
      <c r="B622" s="40"/>
      <c r="C622" s="25"/>
      <c r="D622" s="25"/>
      <c r="E622" s="40"/>
      <c r="F622" s="25"/>
      <c r="G622" s="23"/>
      <c r="H622" s="24"/>
      <c r="I622" s="25"/>
      <c r="J622" s="25"/>
      <c r="K622" s="25"/>
      <c r="L622" s="25"/>
      <c r="M622" s="25"/>
      <c r="N622" s="25"/>
      <c r="O622" s="25"/>
      <c r="P622" s="25"/>
      <c r="Q622" s="25"/>
      <c r="R622" s="25"/>
      <c r="S622" s="25"/>
      <c r="T622" s="25"/>
      <c r="U622" s="25"/>
      <c r="V622" s="25"/>
      <c r="W622" s="25"/>
    </row>
    <row r="623">
      <c r="B623" s="40"/>
      <c r="C623" s="25"/>
      <c r="D623" s="25"/>
      <c r="E623" s="40"/>
      <c r="F623" s="25"/>
      <c r="G623" s="23"/>
      <c r="H623" s="24"/>
      <c r="I623" s="25"/>
      <c r="J623" s="25"/>
      <c r="K623" s="25"/>
      <c r="L623" s="25"/>
      <c r="M623" s="25"/>
      <c r="N623" s="25"/>
      <c r="O623" s="25"/>
      <c r="P623" s="25"/>
      <c r="Q623" s="25"/>
      <c r="R623" s="25"/>
      <c r="S623" s="25"/>
      <c r="T623" s="25"/>
      <c r="U623" s="25"/>
      <c r="V623" s="25"/>
      <c r="W623" s="25"/>
    </row>
    <row r="624">
      <c r="B624" s="40"/>
      <c r="C624" s="25"/>
      <c r="D624" s="25"/>
      <c r="E624" s="40"/>
      <c r="F624" s="25"/>
      <c r="G624" s="23"/>
      <c r="H624" s="24"/>
      <c r="I624" s="25"/>
      <c r="J624" s="25"/>
      <c r="K624" s="25"/>
      <c r="L624" s="25"/>
      <c r="M624" s="25"/>
      <c r="N624" s="25"/>
      <c r="O624" s="25"/>
      <c r="P624" s="25"/>
      <c r="Q624" s="25"/>
      <c r="R624" s="25"/>
      <c r="S624" s="25"/>
      <c r="T624" s="25"/>
      <c r="U624" s="25"/>
      <c r="V624" s="25"/>
      <c r="W624" s="25"/>
    </row>
    <row r="625">
      <c r="B625" s="40"/>
      <c r="C625" s="25"/>
      <c r="D625" s="25"/>
      <c r="E625" s="40"/>
      <c r="F625" s="25"/>
      <c r="G625" s="23"/>
      <c r="H625" s="24"/>
      <c r="I625" s="25"/>
      <c r="J625" s="25"/>
      <c r="K625" s="25"/>
      <c r="L625" s="25"/>
      <c r="M625" s="25"/>
      <c r="N625" s="25"/>
      <c r="O625" s="25"/>
      <c r="P625" s="25"/>
      <c r="Q625" s="25"/>
      <c r="R625" s="25"/>
      <c r="S625" s="25"/>
      <c r="T625" s="25"/>
      <c r="U625" s="25"/>
      <c r="V625" s="25"/>
      <c r="W625" s="25"/>
    </row>
    <row r="626">
      <c r="B626" s="40"/>
      <c r="C626" s="25"/>
      <c r="D626" s="25"/>
      <c r="E626" s="40"/>
      <c r="F626" s="25"/>
      <c r="G626" s="23"/>
      <c r="H626" s="24"/>
      <c r="I626" s="25"/>
      <c r="J626" s="25"/>
      <c r="K626" s="25"/>
      <c r="L626" s="25"/>
      <c r="M626" s="25"/>
      <c r="N626" s="25"/>
      <c r="O626" s="25"/>
      <c r="P626" s="25"/>
      <c r="Q626" s="25"/>
      <c r="R626" s="25"/>
      <c r="S626" s="25"/>
      <c r="T626" s="25"/>
      <c r="U626" s="25"/>
      <c r="V626" s="25"/>
      <c r="W626" s="25"/>
    </row>
    <row r="627">
      <c r="B627" s="40"/>
      <c r="C627" s="25"/>
      <c r="D627" s="25"/>
      <c r="E627" s="40"/>
      <c r="F627" s="25"/>
      <c r="G627" s="23"/>
      <c r="H627" s="24"/>
      <c r="I627" s="25"/>
      <c r="J627" s="25"/>
      <c r="K627" s="25"/>
      <c r="L627" s="25"/>
      <c r="M627" s="25"/>
      <c r="N627" s="25"/>
      <c r="O627" s="25"/>
      <c r="P627" s="25"/>
      <c r="Q627" s="25"/>
      <c r="R627" s="25"/>
      <c r="S627" s="25"/>
      <c r="T627" s="25"/>
      <c r="U627" s="25"/>
      <c r="V627" s="25"/>
      <c r="W627" s="25"/>
    </row>
    <row r="628">
      <c r="B628" s="40"/>
      <c r="C628" s="25"/>
      <c r="D628" s="25"/>
      <c r="E628" s="40"/>
      <c r="F628" s="25"/>
      <c r="G628" s="23"/>
      <c r="H628" s="24"/>
      <c r="I628" s="25"/>
      <c r="J628" s="25"/>
      <c r="K628" s="25"/>
      <c r="L628" s="25"/>
      <c r="M628" s="25"/>
      <c r="N628" s="25"/>
      <c r="O628" s="25"/>
      <c r="P628" s="25"/>
      <c r="Q628" s="25"/>
      <c r="R628" s="25"/>
      <c r="S628" s="25"/>
      <c r="T628" s="25"/>
      <c r="U628" s="25"/>
      <c r="V628" s="25"/>
      <c r="W628" s="25"/>
    </row>
    <row r="629">
      <c r="B629" s="40"/>
      <c r="C629" s="25"/>
      <c r="D629" s="25"/>
      <c r="E629" s="40"/>
      <c r="F629" s="25"/>
      <c r="G629" s="23"/>
      <c r="H629" s="24"/>
      <c r="I629" s="25"/>
      <c r="J629" s="25"/>
      <c r="K629" s="25"/>
      <c r="L629" s="25"/>
      <c r="M629" s="25"/>
      <c r="N629" s="25"/>
      <c r="O629" s="25"/>
      <c r="P629" s="25"/>
      <c r="Q629" s="25"/>
      <c r="R629" s="25"/>
      <c r="S629" s="25"/>
      <c r="T629" s="25"/>
      <c r="U629" s="25"/>
      <c r="V629" s="25"/>
      <c r="W629" s="25"/>
    </row>
    <row r="630">
      <c r="B630" s="40"/>
      <c r="C630" s="25"/>
      <c r="D630" s="25"/>
      <c r="E630" s="40"/>
      <c r="F630" s="25"/>
      <c r="G630" s="23"/>
      <c r="H630" s="24"/>
      <c r="I630" s="25"/>
      <c r="J630" s="25"/>
      <c r="K630" s="25"/>
      <c r="L630" s="25"/>
      <c r="M630" s="25"/>
      <c r="N630" s="25"/>
      <c r="O630" s="25"/>
      <c r="P630" s="25"/>
      <c r="Q630" s="25"/>
      <c r="R630" s="25"/>
      <c r="S630" s="25"/>
      <c r="T630" s="25"/>
      <c r="U630" s="25"/>
      <c r="V630" s="25"/>
      <c r="W630" s="25"/>
    </row>
    <row r="631">
      <c r="B631" s="40"/>
      <c r="C631" s="25"/>
      <c r="D631" s="25"/>
      <c r="E631" s="40"/>
      <c r="F631" s="25"/>
      <c r="G631" s="23"/>
      <c r="H631" s="24"/>
      <c r="I631" s="25"/>
      <c r="J631" s="25"/>
      <c r="K631" s="25"/>
      <c r="L631" s="25"/>
      <c r="M631" s="25"/>
      <c r="N631" s="25"/>
      <c r="O631" s="25"/>
      <c r="P631" s="25"/>
      <c r="Q631" s="25"/>
      <c r="R631" s="25"/>
      <c r="S631" s="25"/>
      <c r="T631" s="25"/>
      <c r="U631" s="25"/>
      <c r="V631" s="25"/>
      <c r="W631" s="25"/>
    </row>
    <row r="632">
      <c r="B632" s="40"/>
      <c r="C632" s="25"/>
      <c r="D632" s="25"/>
      <c r="E632" s="40"/>
      <c r="F632" s="25"/>
      <c r="G632" s="23"/>
      <c r="H632" s="24"/>
      <c r="I632" s="25"/>
      <c r="J632" s="25"/>
      <c r="K632" s="25"/>
      <c r="L632" s="25"/>
      <c r="M632" s="25"/>
      <c r="N632" s="25"/>
      <c r="O632" s="25"/>
      <c r="P632" s="25"/>
      <c r="Q632" s="25"/>
      <c r="R632" s="25"/>
      <c r="S632" s="25"/>
      <c r="T632" s="25"/>
      <c r="U632" s="25"/>
      <c r="V632" s="25"/>
      <c r="W632" s="25"/>
    </row>
    <row r="633">
      <c r="B633" s="40"/>
      <c r="C633" s="25"/>
      <c r="D633" s="25"/>
      <c r="E633" s="40"/>
      <c r="F633" s="25"/>
      <c r="G633" s="23"/>
      <c r="H633" s="24"/>
      <c r="I633" s="25"/>
      <c r="J633" s="25"/>
      <c r="K633" s="25"/>
      <c r="L633" s="25"/>
      <c r="M633" s="25"/>
      <c r="N633" s="25"/>
      <c r="O633" s="25"/>
      <c r="P633" s="25"/>
      <c r="Q633" s="25"/>
      <c r="R633" s="25"/>
      <c r="S633" s="25"/>
      <c r="T633" s="25"/>
      <c r="U633" s="25"/>
      <c r="V633" s="25"/>
      <c r="W633" s="25"/>
    </row>
    <row r="634">
      <c r="B634" s="40"/>
      <c r="C634" s="25"/>
      <c r="D634" s="25"/>
      <c r="E634" s="40"/>
      <c r="F634" s="25"/>
      <c r="G634" s="23"/>
      <c r="H634" s="24"/>
      <c r="I634" s="25"/>
      <c r="J634" s="25"/>
      <c r="K634" s="25"/>
      <c r="L634" s="25"/>
      <c r="M634" s="25"/>
      <c r="N634" s="25"/>
      <c r="O634" s="25"/>
      <c r="P634" s="25"/>
      <c r="Q634" s="25"/>
      <c r="R634" s="25"/>
      <c r="S634" s="25"/>
      <c r="T634" s="25"/>
      <c r="U634" s="25"/>
      <c r="V634" s="25"/>
      <c r="W634" s="25"/>
    </row>
    <row r="635">
      <c r="B635" s="40"/>
      <c r="C635" s="25"/>
      <c r="D635" s="25"/>
      <c r="E635" s="40"/>
      <c r="F635" s="25"/>
      <c r="G635" s="23"/>
      <c r="H635" s="24"/>
      <c r="I635" s="25"/>
      <c r="J635" s="25"/>
      <c r="K635" s="25"/>
      <c r="L635" s="25"/>
      <c r="M635" s="25"/>
      <c r="N635" s="25"/>
      <c r="O635" s="25"/>
      <c r="P635" s="25"/>
      <c r="Q635" s="25"/>
      <c r="R635" s="25"/>
      <c r="S635" s="25"/>
      <c r="T635" s="25"/>
      <c r="U635" s="25"/>
      <c r="V635" s="25"/>
      <c r="W635" s="25"/>
    </row>
    <row r="636">
      <c r="B636" s="40"/>
      <c r="C636" s="25"/>
      <c r="D636" s="25"/>
      <c r="E636" s="40"/>
      <c r="F636" s="25"/>
      <c r="G636" s="23"/>
      <c r="H636" s="24"/>
      <c r="I636" s="25"/>
      <c r="J636" s="25"/>
      <c r="K636" s="25"/>
      <c r="L636" s="25"/>
      <c r="M636" s="25"/>
      <c r="N636" s="25"/>
      <c r="O636" s="25"/>
      <c r="P636" s="25"/>
      <c r="Q636" s="25"/>
      <c r="R636" s="25"/>
      <c r="S636" s="25"/>
      <c r="T636" s="25"/>
      <c r="U636" s="25"/>
      <c r="V636" s="25"/>
      <c r="W636" s="25"/>
    </row>
    <row r="637">
      <c r="B637" s="40"/>
      <c r="C637" s="25"/>
      <c r="D637" s="25"/>
      <c r="E637" s="40"/>
      <c r="F637" s="25"/>
      <c r="G637" s="23"/>
      <c r="H637" s="24"/>
      <c r="I637" s="25"/>
      <c r="J637" s="25"/>
      <c r="K637" s="25"/>
      <c r="L637" s="25"/>
      <c r="M637" s="25"/>
      <c r="N637" s="25"/>
      <c r="O637" s="25"/>
      <c r="P637" s="25"/>
      <c r="Q637" s="25"/>
      <c r="R637" s="25"/>
      <c r="S637" s="25"/>
      <c r="T637" s="25"/>
      <c r="U637" s="25"/>
      <c r="V637" s="25"/>
      <c r="W637" s="25"/>
    </row>
    <row r="638">
      <c r="B638" s="40"/>
      <c r="C638" s="25"/>
      <c r="D638" s="25"/>
      <c r="E638" s="40"/>
      <c r="F638" s="25"/>
      <c r="G638" s="23"/>
      <c r="H638" s="24"/>
      <c r="I638" s="25"/>
      <c r="J638" s="25"/>
      <c r="K638" s="25"/>
      <c r="L638" s="25"/>
      <c r="M638" s="25"/>
      <c r="N638" s="25"/>
      <c r="O638" s="25"/>
      <c r="P638" s="25"/>
      <c r="Q638" s="25"/>
      <c r="R638" s="25"/>
      <c r="S638" s="25"/>
      <c r="T638" s="25"/>
      <c r="U638" s="25"/>
      <c r="V638" s="25"/>
      <c r="W638" s="25"/>
    </row>
    <row r="639">
      <c r="B639" s="40"/>
      <c r="C639" s="25"/>
      <c r="D639" s="25"/>
      <c r="E639" s="40"/>
      <c r="F639" s="25"/>
      <c r="G639" s="23"/>
      <c r="H639" s="24"/>
      <c r="I639" s="25"/>
      <c r="J639" s="25"/>
      <c r="K639" s="25"/>
      <c r="L639" s="25"/>
      <c r="M639" s="25"/>
      <c r="N639" s="25"/>
      <c r="O639" s="25"/>
      <c r="P639" s="25"/>
      <c r="Q639" s="25"/>
      <c r="R639" s="25"/>
      <c r="S639" s="25"/>
      <c r="T639" s="25"/>
      <c r="U639" s="25"/>
      <c r="V639" s="25"/>
      <c r="W639" s="25"/>
    </row>
    <row r="640">
      <c r="B640" s="40"/>
      <c r="C640" s="25"/>
      <c r="D640" s="25"/>
      <c r="E640" s="40"/>
      <c r="F640" s="25"/>
      <c r="G640" s="23"/>
      <c r="H640" s="24"/>
      <c r="I640" s="25"/>
      <c r="J640" s="25"/>
      <c r="K640" s="25"/>
      <c r="L640" s="25"/>
      <c r="M640" s="25"/>
      <c r="N640" s="25"/>
      <c r="O640" s="25"/>
      <c r="P640" s="25"/>
      <c r="Q640" s="25"/>
      <c r="R640" s="25"/>
      <c r="S640" s="25"/>
      <c r="T640" s="25"/>
      <c r="U640" s="25"/>
      <c r="V640" s="25"/>
      <c r="W640" s="25"/>
    </row>
    <row r="641">
      <c r="B641" s="40"/>
      <c r="C641" s="25"/>
      <c r="D641" s="25"/>
      <c r="E641" s="40"/>
      <c r="F641" s="25"/>
      <c r="G641" s="23"/>
      <c r="H641" s="24"/>
      <c r="I641" s="25"/>
      <c r="J641" s="25"/>
      <c r="K641" s="25"/>
      <c r="L641" s="25"/>
      <c r="M641" s="25"/>
      <c r="N641" s="25"/>
      <c r="O641" s="25"/>
      <c r="P641" s="25"/>
      <c r="Q641" s="25"/>
      <c r="R641" s="25"/>
      <c r="S641" s="25"/>
      <c r="T641" s="25"/>
      <c r="U641" s="25"/>
      <c r="V641" s="25"/>
      <c r="W641" s="25"/>
    </row>
    <row r="642">
      <c r="B642" s="40"/>
      <c r="C642" s="25"/>
      <c r="D642" s="25"/>
      <c r="E642" s="40"/>
      <c r="F642" s="25"/>
      <c r="G642" s="23"/>
      <c r="H642" s="24"/>
      <c r="I642" s="25"/>
      <c r="J642" s="25"/>
      <c r="K642" s="25"/>
      <c r="L642" s="25"/>
      <c r="M642" s="25"/>
      <c r="N642" s="25"/>
      <c r="O642" s="25"/>
      <c r="P642" s="25"/>
      <c r="Q642" s="25"/>
      <c r="R642" s="25"/>
      <c r="S642" s="25"/>
      <c r="T642" s="25"/>
      <c r="U642" s="25"/>
      <c r="V642" s="25"/>
      <c r="W642" s="25"/>
    </row>
    <row r="643">
      <c r="B643" s="40"/>
      <c r="C643" s="25"/>
      <c r="D643" s="25"/>
      <c r="E643" s="40"/>
      <c r="F643" s="25"/>
      <c r="G643" s="23"/>
      <c r="H643" s="24"/>
      <c r="I643" s="25"/>
      <c r="J643" s="25"/>
      <c r="K643" s="25"/>
      <c r="L643" s="25"/>
      <c r="M643" s="25"/>
      <c r="N643" s="25"/>
      <c r="O643" s="25"/>
      <c r="P643" s="25"/>
      <c r="Q643" s="25"/>
      <c r="R643" s="25"/>
      <c r="S643" s="25"/>
      <c r="T643" s="25"/>
      <c r="U643" s="25"/>
      <c r="V643" s="25"/>
      <c r="W643" s="25"/>
    </row>
    <row r="644">
      <c r="B644" s="40"/>
      <c r="C644" s="25"/>
      <c r="D644" s="25"/>
      <c r="E644" s="40"/>
      <c r="F644" s="25"/>
      <c r="G644" s="23"/>
      <c r="H644" s="24"/>
      <c r="I644" s="25"/>
      <c r="J644" s="25"/>
      <c r="K644" s="25"/>
      <c r="L644" s="25"/>
      <c r="M644" s="25"/>
      <c r="N644" s="25"/>
      <c r="O644" s="25"/>
      <c r="P644" s="25"/>
      <c r="Q644" s="25"/>
      <c r="R644" s="25"/>
      <c r="S644" s="25"/>
      <c r="T644" s="25"/>
      <c r="U644" s="25"/>
      <c r="V644" s="25"/>
      <c r="W644" s="25"/>
    </row>
    <row r="645">
      <c r="B645" s="40"/>
      <c r="C645" s="25"/>
      <c r="D645" s="25"/>
      <c r="E645" s="40"/>
      <c r="F645" s="25"/>
      <c r="G645" s="23"/>
      <c r="H645" s="24"/>
      <c r="I645" s="25"/>
      <c r="J645" s="25"/>
      <c r="K645" s="25"/>
      <c r="L645" s="25"/>
      <c r="M645" s="25"/>
      <c r="N645" s="25"/>
      <c r="O645" s="25"/>
      <c r="P645" s="25"/>
      <c r="Q645" s="25"/>
      <c r="R645" s="25"/>
      <c r="S645" s="25"/>
      <c r="T645" s="25"/>
      <c r="U645" s="25"/>
      <c r="V645" s="25"/>
      <c r="W645" s="25"/>
    </row>
    <row r="646">
      <c r="B646" s="40"/>
      <c r="C646" s="25"/>
      <c r="D646" s="25"/>
      <c r="E646" s="40"/>
      <c r="F646" s="25"/>
      <c r="G646" s="23"/>
      <c r="H646" s="24"/>
      <c r="I646" s="25"/>
      <c r="J646" s="25"/>
      <c r="K646" s="25"/>
      <c r="L646" s="25"/>
      <c r="M646" s="25"/>
      <c r="N646" s="25"/>
      <c r="O646" s="25"/>
      <c r="P646" s="25"/>
      <c r="Q646" s="25"/>
      <c r="R646" s="25"/>
      <c r="S646" s="25"/>
      <c r="T646" s="25"/>
      <c r="U646" s="25"/>
      <c r="V646" s="25"/>
      <c r="W646" s="25"/>
    </row>
    <row r="647">
      <c r="B647" s="40"/>
      <c r="C647" s="25"/>
      <c r="D647" s="25"/>
      <c r="E647" s="40"/>
      <c r="F647" s="25"/>
      <c r="G647" s="23"/>
      <c r="H647" s="24"/>
      <c r="I647" s="25"/>
      <c r="J647" s="25"/>
      <c r="K647" s="25"/>
      <c r="L647" s="25"/>
      <c r="M647" s="25"/>
      <c r="N647" s="25"/>
      <c r="O647" s="25"/>
      <c r="P647" s="25"/>
      <c r="Q647" s="25"/>
      <c r="R647" s="25"/>
      <c r="S647" s="25"/>
      <c r="T647" s="25"/>
      <c r="U647" s="25"/>
      <c r="V647" s="25"/>
      <c r="W647" s="25"/>
    </row>
    <row r="648">
      <c r="B648" s="40"/>
      <c r="C648" s="25"/>
      <c r="D648" s="25"/>
      <c r="E648" s="40"/>
      <c r="F648" s="25"/>
      <c r="G648" s="23"/>
      <c r="H648" s="24"/>
      <c r="I648" s="25"/>
      <c r="J648" s="25"/>
      <c r="K648" s="25"/>
      <c r="L648" s="25"/>
      <c r="M648" s="25"/>
      <c r="N648" s="25"/>
      <c r="O648" s="25"/>
      <c r="P648" s="25"/>
      <c r="Q648" s="25"/>
      <c r="R648" s="25"/>
      <c r="S648" s="25"/>
      <c r="T648" s="25"/>
      <c r="U648" s="25"/>
      <c r="V648" s="25"/>
      <c r="W648" s="25"/>
    </row>
    <row r="649">
      <c r="B649" s="40"/>
      <c r="C649" s="25"/>
      <c r="D649" s="25"/>
      <c r="E649" s="40"/>
      <c r="F649" s="25"/>
      <c r="G649" s="23"/>
      <c r="H649" s="24"/>
      <c r="I649" s="25"/>
      <c r="J649" s="25"/>
      <c r="K649" s="25"/>
      <c r="L649" s="25"/>
      <c r="M649" s="25"/>
      <c r="N649" s="25"/>
      <c r="O649" s="25"/>
      <c r="P649" s="25"/>
      <c r="Q649" s="25"/>
      <c r="R649" s="25"/>
      <c r="S649" s="25"/>
      <c r="T649" s="25"/>
      <c r="U649" s="25"/>
      <c r="V649" s="25"/>
      <c r="W649" s="25"/>
    </row>
    <row r="650">
      <c r="B650" s="40"/>
      <c r="C650" s="25"/>
      <c r="D650" s="25"/>
      <c r="E650" s="40"/>
      <c r="F650" s="25"/>
      <c r="G650" s="23"/>
      <c r="H650" s="24"/>
      <c r="I650" s="25"/>
      <c r="J650" s="25"/>
      <c r="K650" s="25"/>
      <c r="L650" s="25"/>
      <c r="M650" s="25"/>
      <c r="N650" s="25"/>
      <c r="O650" s="25"/>
      <c r="P650" s="25"/>
      <c r="Q650" s="25"/>
      <c r="R650" s="25"/>
      <c r="S650" s="25"/>
      <c r="T650" s="25"/>
      <c r="U650" s="25"/>
      <c r="V650" s="25"/>
      <c r="W650" s="25"/>
    </row>
    <row r="651">
      <c r="B651" s="40"/>
      <c r="C651" s="25"/>
      <c r="D651" s="25"/>
      <c r="E651" s="40"/>
      <c r="F651" s="25"/>
      <c r="G651" s="23"/>
      <c r="H651" s="24"/>
      <c r="I651" s="25"/>
      <c r="J651" s="25"/>
      <c r="K651" s="25"/>
      <c r="L651" s="25"/>
      <c r="M651" s="25"/>
      <c r="N651" s="25"/>
      <c r="O651" s="25"/>
      <c r="P651" s="25"/>
      <c r="Q651" s="25"/>
      <c r="R651" s="25"/>
      <c r="S651" s="25"/>
      <c r="T651" s="25"/>
      <c r="U651" s="25"/>
      <c r="V651" s="25"/>
      <c r="W651" s="25"/>
    </row>
    <row r="652">
      <c r="B652" s="40"/>
      <c r="C652" s="25"/>
      <c r="D652" s="25"/>
      <c r="E652" s="40"/>
      <c r="F652" s="25"/>
      <c r="G652" s="23"/>
      <c r="H652" s="24"/>
      <c r="I652" s="25"/>
      <c r="J652" s="25"/>
      <c r="K652" s="25"/>
      <c r="L652" s="25"/>
      <c r="M652" s="25"/>
      <c r="N652" s="25"/>
      <c r="O652" s="25"/>
      <c r="P652" s="25"/>
      <c r="Q652" s="25"/>
      <c r="R652" s="25"/>
      <c r="S652" s="25"/>
      <c r="T652" s="25"/>
      <c r="U652" s="25"/>
      <c r="V652" s="25"/>
      <c r="W652" s="25"/>
    </row>
    <row r="653">
      <c r="B653" s="40"/>
      <c r="C653" s="25"/>
      <c r="D653" s="25"/>
      <c r="E653" s="40"/>
      <c r="F653" s="25"/>
      <c r="G653" s="23"/>
      <c r="H653" s="24"/>
      <c r="I653" s="25"/>
      <c r="J653" s="25"/>
      <c r="K653" s="25"/>
      <c r="L653" s="25"/>
      <c r="M653" s="25"/>
      <c r="N653" s="25"/>
      <c r="O653" s="25"/>
      <c r="P653" s="25"/>
      <c r="Q653" s="25"/>
      <c r="R653" s="25"/>
      <c r="S653" s="25"/>
      <c r="T653" s="25"/>
      <c r="U653" s="25"/>
      <c r="V653" s="25"/>
      <c r="W653" s="25"/>
    </row>
    <row r="654">
      <c r="B654" s="40"/>
      <c r="C654" s="25"/>
      <c r="D654" s="25"/>
      <c r="E654" s="40"/>
      <c r="F654" s="25"/>
      <c r="G654" s="23"/>
      <c r="H654" s="24"/>
      <c r="I654" s="25"/>
      <c r="J654" s="25"/>
      <c r="K654" s="25"/>
      <c r="L654" s="25"/>
      <c r="M654" s="25"/>
      <c r="N654" s="25"/>
      <c r="O654" s="25"/>
      <c r="P654" s="25"/>
      <c r="Q654" s="25"/>
      <c r="R654" s="25"/>
      <c r="S654" s="25"/>
      <c r="T654" s="25"/>
      <c r="U654" s="25"/>
      <c r="V654" s="25"/>
      <c r="W654" s="25"/>
    </row>
    <row r="655">
      <c r="B655" s="40"/>
      <c r="C655" s="25"/>
      <c r="D655" s="25"/>
      <c r="E655" s="40"/>
      <c r="F655" s="25"/>
      <c r="G655" s="23"/>
      <c r="H655" s="24"/>
      <c r="I655" s="25"/>
      <c r="J655" s="25"/>
      <c r="K655" s="25"/>
      <c r="L655" s="25"/>
      <c r="M655" s="25"/>
      <c r="N655" s="25"/>
      <c r="O655" s="25"/>
      <c r="P655" s="25"/>
      <c r="Q655" s="25"/>
      <c r="R655" s="25"/>
      <c r="S655" s="25"/>
      <c r="T655" s="25"/>
      <c r="U655" s="25"/>
      <c r="V655" s="25"/>
      <c r="W655" s="25"/>
    </row>
    <row r="656">
      <c r="B656" s="40"/>
      <c r="C656" s="25"/>
      <c r="D656" s="25"/>
      <c r="E656" s="40"/>
      <c r="F656" s="25"/>
      <c r="G656" s="23"/>
      <c r="H656" s="24"/>
      <c r="I656" s="25"/>
      <c r="J656" s="25"/>
      <c r="K656" s="25"/>
      <c r="L656" s="25"/>
      <c r="M656" s="25"/>
      <c r="N656" s="25"/>
      <c r="O656" s="25"/>
      <c r="P656" s="25"/>
      <c r="Q656" s="25"/>
      <c r="R656" s="25"/>
      <c r="S656" s="25"/>
      <c r="T656" s="25"/>
      <c r="U656" s="25"/>
      <c r="V656" s="25"/>
      <c r="W656" s="25"/>
    </row>
    <row r="657">
      <c r="B657" s="40"/>
      <c r="C657" s="25"/>
      <c r="D657" s="25"/>
      <c r="E657" s="40"/>
      <c r="F657" s="25"/>
      <c r="G657" s="23"/>
      <c r="H657" s="24"/>
      <c r="I657" s="25"/>
      <c r="J657" s="25"/>
      <c r="K657" s="25"/>
      <c r="L657" s="25"/>
      <c r="M657" s="25"/>
      <c r="N657" s="25"/>
      <c r="O657" s="25"/>
      <c r="P657" s="25"/>
      <c r="Q657" s="25"/>
      <c r="R657" s="25"/>
      <c r="S657" s="25"/>
      <c r="T657" s="25"/>
      <c r="U657" s="25"/>
      <c r="V657" s="25"/>
      <c r="W657" s="25"/>
    </row>
    <row r="658">
      <c r="B658" s="40"/>
      <c r="C658" s="25"/>
      <c r="D658" s="25"/>
      <c r="E658" s="40"/>
      <c r="F658" s="25"/>
      <c r="G658" s="23"/>
      <c r="H658" s="24"/>
      <c r="I658" s="25"/>
      <c r="J658" s="25"/>
      <c r="K658" s="25"/>
      <c r="L658" s="25"/>
      <c r="M658" s="25"/>
      <c r="N658" s="25"/>
      <c r="O658" s="25"/>
      <c r="P658" s="25"/>
      <c r="Q658" s="25"/>
      <c r="R658" s="25"/>
      <c r="S658" s="25"/>
      <c r="T658" s="25"/>
      <c r="U658" s="25"/>
      <c r="V658" s="25"/>
      <c r="W658" s="25"/>
    </row>
    <row r="659">
      <c r="B659" s="40"/>
      <c r="C659" s="25"/>
      <c r="D659" s="25"/>
      <c r="E659" s="40"/>
      <c r="F659" s="25"/>
      <c r="G659" s="23"/>
      <c r="H659" s="24"/>
      <c r="I659" s="25"/>
      <c r="J659" s="25"/>
      <c r="K659" s="25"/>
      <c r="L659" s="25"/>
      <c r="M659" s="25"/>
      <c r="N659" s="25"/>
      <c r="O659" s="25"/>
      <c r="P659" s="25"/>
      <c r="Q659" s="25"/>
      <c r="R659" s="25"/>
      <c r="S659" s="25"/>
      <c r="T659" s="25"/>
      <c r="U659" s="25"/>
      <c r="V659" s="25"/>
      <c r="W659" s="25"/>
    </row>
    <row r="660">
      <c r="B660" s="40"/>
      <c r="C660" s="25"/>
      <c r="D660" s="25"/>
      <c r="E660" s="40"/>
      <c r="F660" s="25"/>
      <c r="G660" s="23"/>
      <c r="H660" s="24"/>
      <c r="I660" s="25"/>
      <c r="J660" s="25"/>
      <c r="K660" s="25"/>
      <c r="L660" s="25"/>
      <c r="M660" s="25"/>
      <c r="N660" s="25"/>
      <c r="O660" s="25"/>
      <c r="P660" s="25"/>
      <c r="Q660" s="25"/>
      <c r="R660" s="25"/>
      <c r="S660" s="25"/>
      <c r="T660" s="25"/>
      <c r="U660" s="25"/>
      <c r="V660" s="25"/>
      <c r="W660" s="25"/>
    </row>
    <row r="661">
      <c r="B661" s="40"/>
      <c r="C661" s="25"/>
      <c r="D661" s="25"/>
      <c r="E661" s="40"/>
      <c r="F661" s="25"/>
      <c r="G661" s="23"/>
      <c r="H661" s="24"/>
      <c r="I661" s="25"/>
      <c r="J661" s="25"/>
      <c r="K661" s="25"/>
      <c r="L661" s="25"/>
      <c r="M661" s="25"/>
      <c r="N661" s="25"/>
      <c r="O661" s="25"/>
      <c r="P661" s="25"/>
      <c r="Q661" s="25"/>
      <c r="R661" s="25"/>
      <c r="S661" s="25"/>
      <c r="T661" s="25"/>
      <c r="U661" s="25"/>
      <c r="V661" s="25"/>
      <c r="W661" s="25"/>
    </row>
    <row r="662">
      <c r="B662" s="40"/>
      <c r="C662" s="25"/>
      <c r="D662" s="25"/>
      <c r="E662" s="40"/>
      <c r="F662" s="25"/>
      <c r="G662" s="23"/>
      <c r="H662" s="24"/>
      <c r="I662" s="25"/>
      <c r="J662" s="25"/>
      <c r="K662" s="25"/>
      <c r="L662" s="25"/>
      <c r="M662" s="25"/>
      <c r="N662" s="25"/>
      <c r="O662" s="25"/>
      <c r="P662" s="25"/>
      <c r="Q662" s="25"/>
      <c r="R662" s="25"/>
      <c r="S662" s="25"/>
      <c r="T662" s="25"/>
      <c r="U662" s="25"/>
      <c r="V662" s="25"/>
      <c r="W662" s="25"/>
    </row>
    <row r="663">
      <c r="B663" s="40"/>
      <c r="C663" s="25"/>
      <c r="D663" s="25"/>
      <c r="E663" s="40"/>
      <c r="F663" s="25"/>
      <c r="G663" s="23"/>
      <c r="H663" s="24"/>
      <c r="I663" s="25"/>
      <c r="J663" s="25"/>
      <c r="K663" s="25"/>
      <c r="L663" s="25"/>
      <c r="M663" s="25"/>
      <c r="N663" s="25"/>
      <c r="O663" s="25"/>
      <c r="P663" s="25"/>
      <c r="Q663" s="25"/>
      <c r="R663" s="25"/>
      <c r="S663" s="25"/>
      <c r="T663" s="25"/>
      <c r="U663" s="25"/>
      <c r="V663" s="25"/>
      <c r="W663" s="25"/>
    </row>
    <row r="664">
      <c r="B664" s="40"/>
      <c r="C664" s="25"/>
      <c r="D664" s="25"/>
      <c r="E664" s="40"/>
      <c r="F664" s="25"/>
      <c r="G664" s="23"/>
      <c r="H664" s="24"/>
      <c r="I664" s="25"/>
      <c r="J664" s="25"/>
      <c r="K664" s="25"/>
      <c r="L664" s="25"/>
      <c r="M664" s="25"/>
      <c r="N664" s="25"/>
      <c r="O664" s="25"/>
      <c r="P664" s="25"/>
      <c r="Q664" s="25"/>
      <c r="R664" s="25"/>
      <c r="S664" s="25"/>
      <c r="T664" s="25"/>
      <c r="U664" s="25"/>
      <c r="V664" s="25"/>
      <c r="W664" s="25"/>
    </row>
    <row r="665">
      <c r="B665" s="40"/>
      <c r="C665" s="25"/>
      <c r="D665" s="25"/>
      <c r="E665" s="40"/>
      <c r="F665" s="25"/>
      <c r="G665" s="23"/>
      <c r="H665" s="24"/>
      <c r="I665" s="25"/>
      <c r="J665" s="25"/>
      <c r="K665" s="25"/>
      <c r="L665" s="25"/>
      <c r="M665" s="25"/>
      <c r="N665" s="25"/>
      <c r="O665" s="25"/>
      <c r="P665" s="25"/>
      <c r="Q665" s="25"/>
      <c r="R665" s="25"/>
      <c r="S665" s="25"/>
      <c r="T665" s="25"/>
      <c r="U665" s="25"/>
      <c r="V665" s="25"/>
      <c r="W665" s="25"/>
    </row>
    <row r="666">
      <c r="B666" s="40"/>
      <c r="C666" s="25"/>
      <c r="D666" s="25"/>
      <c r="E666" s="40"/>
      <c r="F666" s="25"/>
      <c r="G666" s="23"/>
      <c r="H666" s="24"/>
      <c r="I666" s="25"/>
      <c r="J666" s="25"/>
      <c r="K666" s="25"/>
      <c r="L666" s="25"/>
      <c r="M666" s="25"/>
      <c r="N666" s="25"/>
      <c r="O666" s="25"/>
      <c r="P666" s="25"/>
      <c r="Q666" s="25"/>
      <c r="R666" s="25"/>
      <c r="S666" s="25"/>
      <c r="T666" s="25"/>
      <c r="U666" s="25"/>
      <c r="V666" s="25"/>
      <c r="W666" s="25"/>
    </row>
    <row r="667">
      <c r="B667" s="40"/>
      <c r="C667" s="25"/>
      <c r="D667" s="25"/>
      <c r="E667" s="40"/>
      <c r="F667" s="25"/>
      <c r="G667" s="23"/>
      <c r="H667" s="24"/>
      <c r="I667" s="25"/>
      <c r="J667" s="25"/>
      <c r="K667" s="25"/>
      <c r="L667" s="25"/>
      <c r="M667" s="25"/>
      <c r="N667" s="25"/>
      <c r="O667" s="25"/>
      <c r="P667" s="25"/>
      <c r="Q667" s="25"/>
      <c r="R667" s="25"/>
      <c r="S667" s="25"/>
      <c r="T667" s="25"/>
      <c r="U667" s="25"/>
      <c r="V667" s="25"/>
      <c r="W667" s="25"/>
    </row>
    <row r="668">
      <c r="B668" s="40"/>
      <c r="C668" s="25"/>
      <c r="D668" s="25"/>
      <c r="E668" s="40"/>
      <c r="F668" s="25"/>
      <c r="G668" s="23"/>
      <c r="H668" s="24"/>
      <c r="I668" s="25"/>
      <c r="J668" s="25"/>
      <c r="K668" s="25"/>
      <c r="L668" s="25"/>
      <c r="M668" s="25"/>
      <c r="N668" s="25"/>
      <c r="O668" s="25"/>
      <c r="P668" s="25"/>
      <c r="Q668" s="25"/>
      <c r="R668" s="25"/>
      <c r="S668" s="25"/>
      <c r="T668" s="25"/>
      <c r="U668" s="25"/>
      <c r="V668" s="25"/>
      <c r="W668" s="25"/>
    </row>
    <row r="669">
      <c r="B669" s="40"/>
      <c r="C669" s="25"/>
      <c r="D669" s="25"/>
      <c r="E669" s="40"/>
      <c r="F669" s="25"/>
      <c r="G669" s="23"/>
      <c r="H669" s="24"/>
      <c r="I669" s="25"/>
      <c r="J669" s="25"/>
      <c r="K669" s="25"/>
      <c r="L669" s="25"/>
      <c r="M669" s="25"/>
      <c r="N669" s="25"/>
      <c r="O669" s="25"/>
      <c r="P669" s="25"/>
      <c r="Q669" s="25"/>
      <c r="R669" s="25"/>
      <c r="S669" s="25"/>
      <c r="T669" s="25"/>
      <c r="U669" s="25"/>
      <c r="V669" s="25"/>
      <c r="W669" s="25"/>
    </row>
    <row r="670">
      <c r="B670" s="40"/>
      <c r="C670" s="25"/>
      <c r="D670" s="25"/>
      <c r="E670" s="40"/>
      <c r="F670" s="25"/>
      <c r="G670" s="23"/>
      <c r="H670" s="24"/>
      <c r="I670" s="25"/>
      <c r="J670" s="25"/>
      <c r="K670" s="25"/>
      <c r="L670" s="25"/>
      <c r="M670" s="25"/>
      <c r="N670" s="25"/>
      <c r="O670" s="25"/>
      <c r="P670" s="25"/>
      <c r="Q670" s="25"/>
      <c r="R670" s="25"/>
      <c r="S670" s="25"/>
      <c r="T670" s="25"/>
      <c r="U670" s="25"/>
      <c r="V670" s="25"/>
      <c r="W670" s="25"/>
    </row>
    <row r="671">
      <c r="B671" s="40"/>
      <c r="C671" s="25"/>
      <c r="D671" s="25"/>
      <c r="E671" s="40"/>
      <c r="F671" s="25"/>
      <c r="G671" s="23"/>
      <c r="H671" s="24"/>
      <c r="I671" s="25"/>
      <c r="J671" s="25"/>
      <c r="K671" s="25"/>
      <c r="L671" s="25"/>
      <c r="M671" s="25"/>
      <c r="N671" s="25"/>
      <c r="O671" s="25"/>
      <c r="P671" s="25"/>
      <c r="Q671" s="25"/>
      <c r="R671" s="25"/>
      <c r="S671" s="25"/>
      <c r="T671" s="25"/>
      <c r="U671" s="25"/>
      <c r="V671" s="25"/>
      <c r="W671" s="25"/>
    </row>
    <row r="672">
      <c r="B672" s="40"/>
      <c r="C672" s="25"/>
      <c r="D672" s="25"/>
      <c r="E672" s="40"/>
      <c r="F672" s="25"/>
      <c r="G672" s="23"/>
      <c r="H672" s="24"/>
      <c r="I672" s="25"/>
      <c r="J672" s="25"/>
      <c r="K672" s="25"/>
      <c r="L672" s="25"/>
      <c r="M672" s="25"/>
      <c r="N672" s="25"/>
      <c r="O672" s="25"/>
      <c r="P672" s="25"/>
      <c r="Q672" s="25"/>
      <c r="R672" s="25"/>
      <c r="S672" s="25"/>
      <c r="T672" s="25"/>
      <c r="U672" s="25"/>
      <c r="V672" s="25"/>
      <c r="W672" s="25"/>
    </row>
    <row r="673">
      <c r="B673" s="40"/>
      <c r="C673" s="25"/>
      <c r="D673" s="25"/>
      <c r="E673" s="40"/>
      <c r="F673" s="25"/>
      <c r="G673" s="23"/>
      <c r="H673" s="24"/>
      <c r="I673" s="25"/>
      <c r="J673" s="25"/>
      <c r="K673" s="25"/>
      <c r="L673" s="25"/>
      <c r="M673" s="25"/>
      <c r="N673" s="25"/>
      <c r="O673" s="25"/>
      <c r="P673" s="25"/>
      <c r="Q673" s="25"/>
      <c r="R673" s="25"/>
      <c r="S673" s="25"/>
      <c r="T673" s="25"/>
      <c r="U673" s="25"/>
      <c r="V673" s="25"/>
      <c r="W673" s="25"/>
    </row>
    <row r="674">
      <c r="B674" s="40"/>
      <c r="C674" s="25"/>
      <c r="D674" s="25"/>
      <c r="E674" s="40"/>
      <c r="F674" s="25"/>
      <c r="G674" s="23"/>
      <c r="H674" s="24"/>
      <c r="I674" s="25"/>
      <c r="J674" s="25"/>
      <c r="K674" s="25"/>
      <c r="L674" s="25"/>
      <c r="M674" s="25"/>
      <c r="N674" s="25"/>
      <c r="O674" s="25"/>
      <c r="P674" s="25"/>
      <c r="Q674" s="25"/>
      <c r="R674" s="25"/>
      <c r="S674" s="25"/>
      <c r="T674" s="25"/>
      <c r="U674" s="25"/>
      <c r="V674" s="25"/>
      <c r="W674" s="25"/>
    </row>
    <row r="675">
      <c r="B675" s="40"/>
      <c r="C675" s="25"/>
      <c r="D675" s="25"/>
      <c r="E675" s="40"/>
      <c r="F675" s="25"/>
      <c r="G675" s="23"/>
      <c r="H675" s="24"/>
      <c r="I675" s="25"/>
      <c r="J675" s="25"/>
      <c r="K675" s="25"/>
      <c r="L675" s="25"/>
      <c r="M675" s="25"/>
      <c r="N675" s="25"/>
      <c r="O675" s="25"/>
      <c r="P675" s="25"/>
      <c r="Q675" s="25"/>
      <c r="R675" s="25"/>
      <c r="S675" s="25"/>
      <c r="T675" s="25"/>
      <c r="U675" s="25"/>
      <c r="V675" s="25"/>
      <c r="W675" s="25"/>
    </row>
    <row r="676">
      <c r="B676" s="40"/>
      <c r="C676" s="25"/>
      <c r="D676" s="25"/>
      <c r="E676" s="40"/>
      <c r="F676" s="25"/>
      <c r="G676" s="23"/>
      <c r="H676" s="24"/>
      <c r="I676" s="25"/>
      <c r="J676" s="25"/>
      <c r="K676" s="25"/>
      <c r="L676" s="25"/>
      <c r="M676" s="25"/>
      <c r="N676" s="25"/>
      <c r="O676" s="25"/>
      <c r="P676" s="25"/>
      <c r="Q676" s="25"/>
      <c r="R676" s="25"/>
      <c r="S676" s="25"/>
      <c r="T676" s="25"/>
      <c r="U676" s="25"/>
      <c r="V676" s="25"/>
      <c r="W676" s="25"/>
    </row>
    <row r="677">
      <c r="B677" s="40"/>
      <c r="C677" s="25"/>
      <c r="D677" s="25"/>
      <c r="E677" s="40"/>
      <c r="F677" s="25"/>
      <c r="G677" s="23"/>
      <c r="H677" s="24"/>
      <c r="I677" s="25"/>
      <c r="J677" s="25"/>
      <c r="K677" s="25"/>
      <c r="L677" s="25"/>
      <c r="M677" s="25"/>
      <c r="N677" s="25"/>
      <c r="O677" s="25"/>
      <c r="P677" s="25"/>
      <c r="Q677" s="25"/>
      <c r="R677" s="25"/>
      <c r="S677" s="25"/>
      <c r="T677" s="25"/>
      <c r="U677" s="25"/>
      <c r="V677" s="25"/>
      <c r="W677" s="25"/>
    </row>
    <row r="678">
      <c r="B678" s="40"/>
      <c r="C678" s="25"/>
      <c r="D678" s="25"/>
      <c r="E678" s="40"/>
      <c r="F678" s="25"/>
      <c r="G678" s="23"/>
      <c r="H678" s="24"/>
      <c r="I678" s="25"/>
      <c r="J678" s="25"/>
      <c r="K678" s="25"/>
      <c r="L678" s="25"/>
      <c r="M678" s="25"/>
      <c r="N678" s="25"/>
      <c r="O678" s="25"/>
      <c r="P678" s="25"/>
      <c r="Q678" s="25"/>
      <c r="R678" s="25"/>
      <c r="S678" s="25"/>
      <c r="T678" s="25"/>
      <c r="U678" s="25"/>
      <c r="V678" s="25"/>
      <c r="W678" s="25"/>
    </row>
    <row r="679">
      <c r="B679" s="40"/>
      <c r="C679" s="25"/>
      <c r="D679" s="25"/>
      <c r="E679" s="40"/>
      <c r="F679" s="25"/>
      <c r="G679" s="23"/>
      <c r="H679" s="24"/>
      <c r="I679" s="25"/>
      <c r="J679" s="25"/>
      <c r="K679" s="25"/>
      <c r="L679" s="25"/>
      <c r="M679" s="25"/>
      <c r="N679" s="25"/>
      <c r="O679" s="25"/>
      <c r="P679" s="25"/>
      <c r="Q679" s="25"/>
      <c r="R679" s="25"/>
      <c r="S679" s="25"/>
      <c r="T679" s="25"/>
      <c r="U679" s="25"/>
      <c r="V679" s="25"/>
      <c r="W679" s="25"/>
    </row>
    <row r="680">
      <c r="B680" s="40"/>
      <c r="C680" s="25"/>
      <c r="D680" s="25"/>
      <c r="E680" s="40"/>
      <c r="F680" s="25"/>
      <c r="G680" s="23"/>
      <c r="H680" s="24"/>
      <c r="I680" s="25"/>
      <c r="J680" s="25"/>
      <c r="K680" s="25"/>
      <c r="L680" s="25"/>
      <c r="M680" s="25"/>
      <c r="N680" s="25"/>
      <c r="O680" s="25"/>
      <c r="P680" s="25"/>
      <c r="Q680" s="25"/>
      <c r="R680" s="25"/>
      <c r="S680" s="25"/>
      <c r="T680" s="25"/>
      <c r="U680" s="25"/>
      <c r="V680" s="25"/>
      <c r="W680" s="25"/>
    </row>
    <row r="681">
      <c r="B681" s="40"/>
      <c r="C681" s="25"/>
      <c r="D681" s="25"/>
      <c r="E681" s="40"/>
      <c r="F681" s="25"/>
      <c r="G681" s="23"/>
      <c r="H681" s="24"/>
      <c r="I681" s="25"/>
      <c r="J681" s="25"/>
      <c r="K681" s="25"/>
      <c r="L681" s="25"/>
      <c r="M681" s="25"/>
      <c r="N681" s="25"/>
      <c r="O681" s="25"/>
      <c r="P681" s="25"/>
      <c r="Q681" s="25"/>
      <c r="R681" s="25"/>
      <c r="S681" s="25"/>
      <c r="T681" s="25"/>
      <c r="U681" s="25"/>
      <c r="V681" s="25"/>
      <c r="W681" s="25"/>
    </row>
    <row r="682">
      <c r="B682" s="40"/>
      <c r="C682" s="25"/>
      <c r="D682" s="25"/>
      <c r="E682" s="40"/>
      <c r="F682" s="25"/>
      <c r="G682" s="23"/>
      <c r="H682" s="24"/>
      <c r="I682" s="25"/>
      <c r="J682" s="25"/>
      <c r="K682" s="25"/>
      <c r="L682" s="25"/>
      <c r="M682" s="25"/>
      <c r="N682" s="25"/>
      <c r="O682" s="25"/>
      <c r="P682" s="25"/>
      <c r="Q682" s="25"/>
      <c r="R682" s="25"/>
      <c r="S682" s="25"/>
      <c r="T682" s="25"/>
      <c r="U682" s="25"/>
      <c r="V682" s="25"/>
      <c r="W682" s="25"/>
    </row>
    <row r="683">
      <c r="B683" s="40"/>
      <c r="C683" s="25"/>
      <c r="D683" s="25"/>
      <c r="E683" s="40"/>
      <c r="F683" s="25"/>
      <c r="G683" s="23"/>
      <c r="H683" s="24"/>
      <c r="I683" s="25"/>
      <c r="J683" s="25"/>
      <c r="K683" s="25"/>
      <c r="L683" s="25"/>
      <c r="M683" s="25"/>
      <c r="N683" s="25"/>
      <c r="O683" s="25"/>
      <c r="P683" s="25"/>
      <c r="Q683" s="25"/>
      <c r="R683" s="25"/>
      <c r="S683" s="25"/>
      <c r="T683" s="25"/>
      <c r="U683" s="25"/>
      <c r="V683" s="25"/>
      <c r="W683" s="25"/>
    </row>
    <row r="684">
      <c r="B684" s="40"/>
      <c r="C684" s="25"/>
      <c r="D684" s="25"/>
      <c r="E684" s="40"/>
      <c r="F684" s="25"/>
      <c r="G684" s="23"/>
      <c r="H684" s="24"/>
      <c r="I684" s="25"/>
      <c r="J684" s="25"/>
      <c r="K684" s="25"/>
      <c r="L684" s="25"/>
      <c r="M684" s="25"/>
      <c r="N684" s="25"/>
      <c r="O684" s="25"/>
      <c r="P684" s="25"/>
      <c r="Q684" s="25"/>
      <c r="R684" s="25"/>
      <c r="S684" s="25"/>
      <c r="T684" s="25"/>
      <c r="U684" s="25"/>
      <c r="V684" s="25"/>
      <c r="W684" s="25"/>
    </row>
    <row r="685">
      <c r="B685" s="40"/>
      <c r="C685" s="25"/>
      <c r="D685" s="25"/>
      <c r="E685" s="40"/>
      <c r="F685" s="25"/>
      <c r="G685" s="23"/>
      <c r="H685" s="24"/>
      <c r="I685" s="25"/>
      <c r="J685" s="25"/>
      <c r="K685" s="25"/>
      <c r="L685" s="25"/>
      <c r="M685" s="25"/>
      <c r="N685" s="25"/>
      <c r="O685" s="25"/>
      <c r="P685" s="25"/>
      <c r="Q685" s="25"/>
      <c r="R685" s="25"/>
      <c r="S685" s="25"/>
      <c r="T685" s="25"/>
      <c r="U685" s="25"/>
      <c r="V685" s="25"/>
      <c r="W685" s="25"/>
    </row>
    <row r="686">
      <c r="B686" s="40"/>
      <c r="C686" s="25"/>
      <c r="D686" s="25"/>
      <c r="E686" s="40"/>
      <c r="F686" s="25"/>
      <c r="G686" s="23"/>
      <c r="H686" s="24"/>
      <c r="I686" s="25"/>
      <c r="J686" s="25"/>
      <c r="K686" s="25"/>
      <c r="L686" s="25"/>
      <c r="M686" s="25"/>
      <c r="N686" s="25"/>
      <c r="O686" s="25"/>
      <c r="P686" s="25"/>
      <c r="Q686" s="25"/>
      <c r="R686" s="25"/>
      <c r="S686" s="25"/>
      <c r="T686" s="25"/>
      <c r="U686" s="25"/>
      <c r="V686" s="25"/>
      <c r="W686" s="25"/>
    </row>
    <row r="687">
      <c r="B687" s="40"/>
      <c r="C687" s="25"/>
      <c r="D687" s="25"/>
      <c r="E687" s="40"/>
      <c r="F687" s="25"/>
      <c r="G687" s="23"/>
      <c r="H687" s="24"/>
      <c r="I687" s="25"/>
      <c r="J687" s="25"/>
      <c r="K687" s="25"/>
      <c r="L687" s="25"/>
      <c r="M687" s="25"/>
      <c r="N687" s="25"/>
      <c r="O687" s="25"/>
      <c r="P687" s="25"/>
      <c r="Q687" s="25"/>
      <c r="R687" s="25"/>
      <c r="S687" s="25"/>
      <c r="T687" s="25"/>
      <c r="U687" s="25"/>
      <c r="V687" s="25"/>
      <c r="W687" s="25"/>
    </row>
    <row r="688">
      <c r="B688" s="40"/>
      <c r="C688" s="25"/>
      <c r="D688" s="25"/>
      <c r="E688" s="40"/>
      <c r="F688" s="25"/>
      <c r="G688" s="23"/>
      <c r="H688" s="24"/>
      <c r="I688" s="25"/>
      <c r="J688" s="25"/>
      <c r="K688" s="25"/>
      <c r="L688" s="25"/>
      <c r="M688" s="25"/>
      <c r="N688" s="25"/>
      <c r="O688" s="25"/>
      <c r="P688" s="25"/>
      <c r="Q688" s="25"/>
      <c r="R688" s="25"/>
      <c r="S688" s="25"/>
      <c r="T688" s="25"/>
      <c r="U688" s="25"/>
      <c r="V688" s="25"/>
      <c r="W688" s="25"/>
    </row>
    <row r="689">
      <c r="B689" s="40"/>
      <c r="C689" s="25"/>
      <c r="D689" s="25"/>
      <c r="E689" s="40"/>
      <c r="F689" s="25"/>
      <c r="G689" s="23"/>
      <c r="H689" s="24"/>
      <c r="I689" s="25"/>
      <c r="J689" s="25"/>
      <c r="K689" s="25"/>
      <c r="L689" s="25"/>
      <c r="M689" s="25"/>
      <c r="N689" s="25"/>
      <c r="O689" s="25"/>
      <c r="P689" s="25"/>
      <c r="Q689" s="25"/>
      <c r="R689" s="25"/>
      <c r="S689" s="25"/>
      <c r="T689" s="25"/>
      <c r="U689" s="25"/>
      <c r="V689" s="25"/>
      <c r="W689" s="25"/>
    </row>
    <row r="690">
      <c r="B690" s="40"/>
      <c r="C690" s="25"/>
      <c r="D690" s="25"/>
      <c r="E690" s="40"/>
      <c r="F690" s="25"/>
      <c r="G690" s="23"/>
      <c r="H690" s="24"/>
      <c r="I690" s="25"/>
      <c r="J690" s="25"/>
      <c r="K690" s="25"/>
      <c r="L690" s="25"/>
      <c r="M690" s="25"/>
      <c r="N690" s="25"/>
      <c r="O690" s="25"/>
      <c r="P690" s="25"/>
      <c r="Q690" s="25"/>
      <c r="R690" s="25"/>
      <c r="S690" s="25"/>
      <c r="T690" s="25"/>
      <c r="U690" s="25"/>
      <c r="V690" s="25"/>
      <c r="W690" s="25"/>
    </row>
    <row r="691">
      <c r="B691" s="40"/>
      <c r="C691" s="25"/>
      <c r="D691" s="25"/>
      <c r="E691" s="40"/>
      <c r="F691" s="25"/>
      <c r="G691" s="23"/>
      <c r="H691" s="24"/>
      <c r="I691" s="25"/>
      <c r="J691" s="25"/>
      <c r="K691" s="25"/>
      <c r="L691" s="25"/>
      <c r="M691" s="25"/>
      <c r="N691" s="25"/>
      <c r="O691" s="25"/>
      <c r="P691" s="25"/>
      <c r="Q691" s="25"/>
      <c r="R691" s="25"/>
      <c r="S691" s="25"/>
      <c r="T691" s="25"/>
      <c r="U691" s="25"/>
      <c r="V691" s="25"/>
      <c r="W691" s="25"/>
    </row>
    <row r="692">
      <c r="B692" s="40"/>
      <c r="C692" s="25"/>
      <c r="D692" s="25"/>
      <c r="E692" s="40"/>
      <c r="F692" s="25"/>
      <c r="G692" s="23"/>
      <c r="H692" s="24"/>
      <c r="I692" s="25"/>
      <c r="J692" s="25"/>
      <c r="K692" s="25"/>
      <c r="L692" s="25"/>
      <c r="M692" s="25"/>
      <c r="N692" s="25"/>
      <c r="O692" s="25"/>
      <c r="P692" s="25"/>
      <c r="Q692" s="25"/>
      <c r="R692" s="25"/>
      <c r="S692" s="25"/>
      <c r="T692" s="25"/>
      <c r="U692" s="25"/>
      <c r="V692" s="25"/>
      <c r="W692" s="25"/>
    </row>
    <row r="693">
      <c r="B693" s="40"/>
      <c r="C693" s="25"/>
      <c r="D693" s="25"/>
      <c r="E693" s="40"/>
      <c r="F693" s="25"/>
      <c r="G693" s="23"/>
      <c r="H693" s="24"/>
      <c r="I693" s="25"/>
      <c r="J693" s="25"/>
      <c r="K693" s="25"/>
      <c r="L693" s="25"/>
      <c r="M693" s="25"/>
      <c r="N693" s="25"/>
      <c r="O693" s="25"/>
      <c r="P693" s="25"/>
      <c r="Q693" s="25"/>
      <c r="R693" s="25"/>
      <c r="S693" s="25"/>
      <c r="T693" s="25"/>
      <c r="U693" s="25"/>
      <c r="V693" s="25"/>
      <c r="W693" s="25"/>
    </row>
    <row r="694">
      <c r="B694" s="40"/>
      <c r="C694" s="25"/>
      <c r="D694" s="25"/>
      <c r="E694" s="40"/>
      <c r="F694" s="25"/>
      <c r="G694" s="23"/>
      <c r="H694" s="24"/>
      <c r="I694" s="25"/>
      <c r="J694" s="25"/>
      <c r="K694" s="25"/>
      <c r="L694" s="25"/>
      <c r="M694" s="25"/>
      <c r="N694" s="25"/>
      <c r="O694" s="25"/>
      <c r="P694" s="25"/>
      <c r="Q694" s="25"/>
      <c r="R694" s="25"/>
      <c r="S694" s="25"/>
      <c r="T694" s="25"/>
      <c r="U694" s="25"/>
      <c r="V694" s="25"/>
      <c r="W694" s="25"/>
    </row>
    <row r="695">
      <c r="B695" s="40"/>
      <c r="C695" s="25"/>
      <c r="D695" s="25"/>
      <c r="E695" s="40"/>
      <c r="F695" s="25"/>
      <c r="G695" s="23"/>
      <c r="H695" s="24"/>
      <c r="I695" s="25"/>
      <c r="J695" s="25"/>
      <c r="K695" s="25"/>
      <c r="L695" s="25"/>
      <c r="M695" s="25"/>
      <c r="N695" s="25"/>
      <c r="O695" s="25"/>
      <c r="P695" s="25"/>
      <c r="Q695" s="25"/>
      <c r="R695" s="25"/>
      <c r="S695" s="25"/>
      <c r="T695" s="25"/>
      <c r="U695" s="25"/>
      <c r="V695" s="25"/>
      <c r="W695" s="25"/>
    </row>
    <row r="696">
      <c r="B696" s="40"/>
      <c r="C696" s="25"/>
      <c r="D696" s="25"/>
      <c r="E696" s="40"/>
      <c r="F696" s="25"/>
      <c r="G696" s="23"/>
      <c r="H696" s="24"/>
      <c r="I696" s="25"/>
      <c r="J696" s="25"/>
      <c r="K696" s="25"/>
      <c r="L696" s="25"/>
      <c r="M696" s="25"/>
      <c r="N696" s="25"/>
      <c r="O696" s="25"/>
      <c r="P696" s="25"/>
      <c r="Q696" s="25"/>
      <c r="R696" s="25"/>
      <c r="S696" s="25"/>
      <c r="T696" s="25"/>
      <c r="U696" s="25"/>
      <c r="V696" s="25"/>
      <c r="W696" s="25"/>
    </row>
    <row r="697">
      <c r="B697" s="40"/>
      <c r="C697" s="25"/>
      <c r="D697" s="25"/>
      <c r="E697" s="40"/>
      <c r="F697" s="25"/>
      <c r="G697" s="23"/>
      <c r="H697" s="24"/>
      <c r="I697" s="25"/>
      <c r="J697" s="25"/>
      <c r="K697" s="25"/>
      <c r="L697" s="25"/>
      <c r="M697" s="25"/>
      <c r="N697" s="25"/>
      <c r="O697" s="25"/>
      <c r="P697" s="25"/>
      <c r="Q697" s="25"/>
      <c r="R697" s="25"/>
      <c r="S697" s="25"/>
      <c r="T697" s="25"/>
      <c r="U697" s="25"/>
      <c r="V697" s="25"/>
      <c r="W697" s="25"/>
    </row>
    <row r="698">
      <c r="B698" s="40"/>
      <c r="C698" s="25"/>
      <c r="D698" s="25"/>
      <c r="E698" s="40"/>
      <c r="F698" s="25"/>
      <c r="G698" s="23"/>
      <c r="H698" s="24"/>
      <c r="I698" s="25"/>
      <c r="J698" s="25"/>
      <c r="K698" s="25"/>
      <c r="L698" s="25"/>
      <c r="M698" s="25"/>
      <c r="N698" s="25"/>
      <c r="O698" s="25"/>
      <c r="P698" s="25"/>
      <c r="Q698" s="25"/>
      <c r="R698" s="25"/>
      <c r="S698" s="25"/>
      <c r="T698" s="25"/>
      <c r="U698" s="25"/>
      <c r="V698" s="25"/>
      <c r="W698" s="25"/>
    </row>
    <row r="699">
      <c r="B699" s="40"/>
      <c r="C699" s="25"/>
      <c r="D699" s="25"/>
      <c r="E699" s="40"/>
      <c r="F699" s="25"/>
      <c r="G699" s="23"/>
      <c r="H699" s="24"/>
      <c r="I699" s="25"/>
      <c r="J699" s="25"/>
      <c r="K699" s="25"/>
      <c r="L699" s="25"/>
      <c r="M699" s="25"/>
      <c r="N699" s="25"/>
      <c r="O699" s="25"/>
      <c r="P699" s="25"/>
      <c r="Q699" s="25"/>
      <c r="R699" s="25"/>
      <c r="S699" s="25"/>
      <c r="T699" s="25"/>
      <c r="U699" s="25"/>
      <c r="V699" s="25"/>
      <c r="W699" s="25"/>
    </row>
    <row r="700">
      <c r="B700" s="40"/>
      <c r="C700" s="25"/>
      <c r="D700" s="25"/>
      <c r="E700" s="40"/>
      <c r="F700" s="25"/>
      <c r="G700" s="23"/>
      <c r="H700" s="24"/>
      <c r="I700" s="25"/>
      <c r="J700" s="25"/>
      <c r="K700" s="25"/>
      <c r="L700" s="25"/>
      <c r="M700" s="25"/>
      <c r="N700" s="25"/>
      <c r="O700" s="25"/>
      <c r="P700" s="25"/>
      <c r="Q700" s="25"/>
      <c r="R700" s="25"/>
      <c r="S700" s="25"/>
      <c r="T700" s="25"/>
      <c r="U700" s="25"/>
      <c r="V700" s="25"/>
      <c r="W700" s="25"/>
    </row>
    <row r="701">
      <c r="B701" s="40"/>
      <c r="C701" s="25"/>
      <c r="D701" s="25"/>
      <c r="E701" s="40"/>
      <c r="F701" s="25"/>
      <c r="G701" s="23"/>
      <c r="H701" s="24"/>
      <c r="I701" s="25"/>
      <c r="J701" s="25"/>
      <c r="K701" s="25"/>
      <c r="L701" s="25"/>
      <c r="M701" s="25"/>
      <c r="N701" s="25"/>
      <c r="O701" s="25"/>
      <c r="P701" s="25"/>
      <c r="Q701" s="25"/>
      <c r="R701" s="25"/>
      <c r="S701" s="25"/>
      <c r="T701" s="25"/>
      <c r="U701" s="25"/>
      <c r="V701" s="25"/>
      <c r="W701" s="25"/>
    </row>
    <row r="702">
      <c r="B702" s="40"/>
      <c r="C702" s="25"/>
      <c r="D702" s="25"/>
      <c r="E702" s="40"/>
      <c r="F702" s="25"/>
      <c r="G702" s="23"/>
      <c r="H702" s="24"/>
      <c r="I702" s="25"/>
      <c r="J702" s="25"/>
      <c r="K702" s="25"/>
      <c r="L702" s="25"/>
      <c r="M702" s="25"/>
      <c r="N702" s="25"/>
      <c r="O702" s="25"/>
      <c r="P702" s="25"/>
      <c r="Q702" s="25"/>
      <c r="R702" s="25"/>
      <c r="S702" s="25"/>
      <c r="T702" s="25"/>
      <c r="U702" s="25"/>
      <c r="V702" s="25"/>
      <c r="W702" s="25"/>
    </row>
    <row r="703">
      <c r="B703" s="40"/>
      <c r="C703" s="25"/>
      <c r="D703" s="25"/>
      <c r="E703" s="40"/>
      <c r="F703" s="25"/>
      <c r="G703" s="23"/>
      <c r="H703" s="24"/>
      <c r="I703" s="25"/>
      <c r="J703" s="25"/>
      <c r="K703" s="25"/>
      <c r="L703" s="25"/>
      <c r="M703" s="25"/>
      <c r="N703" s="25"/>
      <c r="O703" s="25"/>
      <c r="P703" s="25"/>
      <c r="Q703" s="25"/>
      <c r="R703" s="25"/>
      <c r="S703" s="25"/>
      <c r="T703" s="25"/>
      <c r="U703" s="25"/>
      <c r="V703" s="25"/>
      <c r="W703" s="25"/>
    </row>
    <row r="704">
      <c r="B704" s="40"/>
      <c r="C704" s="25"/>
      <c r="D704" s="25"/>
      <c r="E704" s="40"/>
      <c r="F704" s="25"/>
      <c r="G704" s="23"/>
      <c r="H704" s="24"/>
      <c r="I704" s="25"/>
      <c r="J704" s="25"/>
      <c r="K704" s="25"/>
      <c r="L704" s="25"/>
      <c r="M704" s="25"/>
      <c r="N704" s="25"/>
      <c r="O704" s="25"/>
      <c r="P704" s="25"/>
      <c r="Q704" s="25"/>
      <c r="R704" s="25"/>
      <c r="S704" s="25"/>
      <c r="T704" s="25"/>
      <c r="U704" s="25"/>
      <c r="V704" s="25"/>
      <c r="W704" s="25"/>
    </row>
    <row r="705">
      <c r="B705" s="40"/>
      <c r="C705" s="25"/>
      <c r="D705" s="25"/>
      <c r="E705" s="40"/>
      <c r="F705" s="25"/>
      <c r="G705" s="23"/>
      <c r="H705" s="24"/>
      <c r="I705" s="25"/>
      <c r="J705" s="25"/>
      <c r="K705" s="25"/>
      <c r="L705" s="25"/>
      <c r="M705" s="25"/>
      <c r="N705" s="25"/>
      <c r="O705" s="25"/>
      <c r="P705" s="25"/>
      <c r="Q705" s="25"/>
      <c r="R705" s="25"/>
      <c r="S705" s="25"/>
      <c r="T705" s="25"/>
      <c r="U705" s="25"/>
      <c r="V705" s="25"/>
      <c r="W705" s="25"/>
    </row>
    <row r="706">
      <c r="B706" s="40"/>
      <c r="C706" s="25"/>
      <c r="D706" s="25"/>
      <c r="E706" s="40"/>
      <c r="F706" s="25"/>
      <c r="G706" s="23"/>
      <c r="H706" s="24"/>
      <c r="I706" s="25"/>
      <c r="J706" s="25"/>
      <c r="K706" s="25"/>
      <c r="L706" s="25"/>
      <c r="M706" s="25"/>
      <c r="N706" s="25"/>
      <c r="O706" s="25"/>
      <c r="P706" s="25"/>
      <c r="Q706" s="25"/>
      <c r="R706" s="25"/>
      <c r="S706" s="25"/>
      <c r="T706" s="25"/>
      <c r="U706" s="25"/>
      <c r="V706" s="25"/>
      <c r="W706" s="25"/>
    </row>
    <row r="707">
      <c r="B707" s="40"/>
      <c r="C707" s="25"/>
      <c r="D707" s="25"/>
      <c r="E707" s="40"/>
      <c r="F707" s="25"/>
      <c r="G707" s="23"/>
      <c r="H707" s="24"/>
      <c r="I707" s="25"/>
      <c r="J707" s="25"/>
      <c r="K707" s="25"/>
      <c r="L707" s="25"/>
      <c r="M707" s="25"/>
      <c r="N707" s="25"/>
      <c r="O707" s="25"/>
      <c r="P707" s="25"/>
      <c r="Q707" s="25"/>
      <c r="R707" s="25"/>
      <c r="S707" s="25"/>
      <c r="T707" s="25"/>
      <c r="U707" s="25"/>
      <c r="V707" s="25"/>
      <c r="W707" s="25"/>
    </row>
    <row r="708">
      <c r="B708" s="40"/>
      <c r="C708" s="25"/>
      <c r="D708" s="25"/>
      <c r="E708" s="40"/>
      <c r="F708" s="25"/>
      <c r="G708" s="23"/>
      <c r="H708" s="24"/>
      <c r="I708" s="25"/>
      <c r="J708" s="25"/>
      <c r="K708" s="25"/>
      <c r="L708" s="25"/>
      <c r="M708" s="25"/>
      <c r="N708" s="25"/>
      <c r="O708" s="25"/>
      <c r="P708" s="25"/>
      <c r="Q708" s="25"/>
      <c r="R708" s="25"/>
      <c r="S708" s="25"/>
      <c r="T708" s="25"/>
      <c r="U708" s="25"/>
      <c r="V708" s="25"/>
      <c r="W708" s="25"/>
    </row>
    <row r="709">
      <c r="B709" s="40"/>
      <c r="C709" s="25"/>
      <c r="D709" s="25"/>
      <c r="E709" s="40"/>
      <c r="F709" s="25"/>
      <c r="G709" s="23"/>
      <c r="H709" s="24"/>
      <c r="I709" s="25"/>
      <c r="J709" s="25"/>
      <c r="K709" s="25"/>
      <c r="L709" s="25"/>
      <c r="M709" s="25"/>
      <c r="N709" s="25"/>
      <c r="O709" s="25"/>
      <c r="P709" s="25"/>
      <c r="Q709" s="25"/>
      <c r="R709" s="25"/>
      <c r="S709" s="25"/>
      <c r="T709" s="25"/>
      <c r="U709" s="25"/>
      <c r="V709" s="25"/>
      <c r="W709" s="25"/>
    </row>
    <row r="710">
      <c r="B710" s="40"/>
      <c r="C710" s="25"/>
      <c r="D710" s="25"/>
      <c r="E710" s="40"/>
      <c r="F710" s="25"/>
      <c r="G710" s="23"/>
      <c r="H710" s="24"/>
      <c r="I710" s="25"/>
      <c r="J710" s="25"/>
      <c r="K710" s="25"/>
      <c r="L710" s="25"/>
      <c r="M710" s="25"/>
      <c r="N710" s="25"/>
      <c r="O710" s="25"/>
      <c r="P710" s="25"/>
      <c r="Q710" s="25"/>
      <c r="R710" s="25"/>
      <c r="S710" s="25"/>
      <c r="T710" s="25"/>
      <c r="U710" s="25"/>
      <c r="V710" s="25"/>
      <c r="W710" s="25"/>
    </row>
    <row r="711">
      <c r="B711" s="40"/>
      <c r="C711" s="25"/>
      <c r="D711" s="25"/>
      <c r="E711" s="40"/>
      <c r="F711" s="25"/>
      <c r="G711" s="23"/>
      <c r="H711" s="24"/>
      <c r="I711" s="25"/>
      <c r="J711" s="25"/>
      <c r="K711" s="25"/>
      <c r="L711" s="25"/>
      <c r="M711" s="25"/>
      <c r="N711" s="25"/>
      <c r="O711" s="25"/>
      <c r="P711" s="25"/>
      <c r="Q711" s="25"/>
      <c r="R711" s="25"/>
      <c r="S711" s="25"/>
      <c r="T711" s="25"/>
      <c r="U711" s="25"/>
      <c r="V711" s="25"/>
      <c r="W711" s="25"/>
    </row>
    <row r="712">
      <c r="B712" s="40"/>
      <c r="C712" s="25"/>
      <c r="D712" s="25"/>
      <c r="E712" s="40"/>
      <c r="F712" s="25"/>
      <c r="G712" s="23"/>
      <c r="H712" s="24"/>
      <c r="I712" s="25"/>
      <c r="J712" s="25"/>
      <c r="K712" s="25"/>
      <c r="L712" s="25"/>
      <c r="M712" s="25"/>
      <c r="N712" s="25"/>
      <c r="O712" s="25"/>
      <c r="P712" s="25"/>
      <c r="Q712" s="25"/>
      <c r="R712" s="25"/>
      <c r="S712" s="25"/>
      <c r="T712" s="25"/>
      <c r="U712" s="25"/>
      <c r="V712" s="25"/>
      <c r="W712" s="25"/>
    </row>
    <row r="713">
      <c r="B713" s="40"/>
      <c r="C713" s="25"/>
      <c r="D713" s="25"/>
      <c r="E713" s="40"/>
      <c r="F713" s="25"/>
      <c r="G713" s="23"/>
      <c r="H713" s="24"/>
      <c r="I713" s="25"/>
      <c r="J713" s="25"/>
      <c r="K713" s="25"/>
      <c r="L713" s="25"/>
      <c r="M713" s="25"/>
      <c r="N713" s="25"/>
      <c r="O713" s="25"/>
      <c r="P713" s="25"/>
      <c r="Q713" s="25"/>
      <c r="R713" s="25"/>
      <c r="S713" s="25"/>
      <c r="T713" s="25"/>
      <c r="U713" s="25"/>
      <c r="V713" s="25"/>
      <c r="W713" s="25"/>
    </row>
    <row r="714">
      <c r="B714" s="40"/>
      <c r="C714" s="25"/>
      <c r="D714" s="25"/>
      <c r="E714" s="40"/>
      <c r="F714" s="25"/>
      <c r="G714" s="23"/>
      <c r="H714" s="24"/>
      <c r="I714" s="25"/>
      <c r="J714" s="25"/>
      <c r="K714" s="25"/>
      <c r="L714" s="25"/>
      <c r="M714" s="25"/>
      <c r="N714" s="25"/>
      <c r="O714" s="25"/>
      <c r="P714" s="25"/>
      <c r="Q714" s="25"/>
      <c r="R714" s="25"/>
      <c r="S714" s="25"/>
      <c r="T714" s="25"/>
      <c r="U714" s="25"/>
      <c r="V714" s="25"/>
      <c r="W714" s="25"/>
    </row>
    <row r="715">
      <c r="B715" s="40"/>
      <c r="C715" s="25"/>
      <c r="D715" s="25"/>
      <c r="E715" s="40"/>
      <c r="F715" s="25"/>
      <c r="G715" s="23"/>
      <c r="H715" s="24"/>
      <c r="I715" s="25"/>
      <c r="J715" s="25"/>
      <c r="K715" s="25"/>
      <c r="L715" s="25"/>
      <c r="M715" s="25"/>
      <c r="N715" s="25"/>
      <c r="O715" s="25"/>
      <c r="P715" s="25"/>
      <c r="Q715" s="25"/>
      <c r="R715" s="25"/>
      <c r="S715" s="25"/>
      <c r="T715" s="25"/>
      <c r="U715" s="25"/>
      <c r="V715" s="25"/>
      <c r="W715" s="25"/>
    </row>
    <row r="716">
      <c r="B716" s="40"/>
      <c r="C716" s="25"/>
      <c r="D716" s="25"/>
      <c r="E716" s="40"/>
      <c r="F716" s="25"/>
      <c r="G716" s="23"/>
      <c r="H716" s="24"/>
      <c r="I716" s="25"/>
      <c r="J716" s="25"/>
      <c r="K716" s="25"/>
      <c r="L716" s="25"/>
      <c r="M716" s="25"/>
      <c r="N716" s="25"/>
      <c r="O716" s="25"/>
      <c r="P716" s="25"/>
      <c r="Q716" s="25"/>
      <c r="R716" s="25"/>
      <c r="S716" s="25"/>
      <c r="T716" s="25"/>
      <c r="U716" s="25"/>
      <c r="V716" s="25"/>
      <c r="W716" s="25"/>
    </row>
    <row r="717">
      <c r="B717" s="40"/>
      <c r="C717" s="25"/>
      <c r="D717" s="25"/>
      <c r="E717" s="40"/>
      <c r="F717" s="25"/>
      <c r="G717" s="23"/>
      <c r="H717" s="24"/>
      <c r="I717" s="25"/>
      <c r="J717" s="25"/>
      <c r="K717" s="25"/>
      <c r="L717" s="25"/>
      <c r="M717" s="25"/>
      <c r="N717" s="25"/>
      <c r="O717" s="25"/>
      <c r="P717" s="25"/>
      <c r="Q717" s="25"/>
      <c r="R717" s="25"/>
      <c r="S717" s="25"/>
      <c r="T717" s="25"/>
      <c r="U717" s="25"/>
      <c r="V717" s="25"/>
      <c r="W717" s="25"/>
    </row>
    <row r="718">
      <c r="B718" s="40"/>
      <c r="C718" s="25"/>
      <c r="D718" s="25"/>
      <c r="E718" s="40"/>
      <c r="F718" s="25"/>
      <c r="G718" s="23"/>
      <c r="H718" s="24"/>
      <c r="I718" s="25"/>
      <c r="J718" s="25"/>
      <c r="K718" s="25"/>
      <c r="L718" s="25"/>
      <c r="M718" s="25"/>
      <c r="N718" s="25"/>
      <c r="O718" s="25"/>
      <c r="P718" s="25"/>
      <c r="Q718" s="25"/>
      <c r="R718" s="25"/>
      <c r="S718" s="25"/>
      <c r="T718" s="25"/>
      <c r="U718" s="25"/>
      <c r="V718" s="25"/>
      <c r="W718" s="25"/>
    </row>
    <row r="719">
      <c r="B719" s="40"/>
      <c r="C719" s="25"/>
      <c r="D719" s="25"/>
      <c r="E719" s="40"/>
      <c r="F719" s="25"/>
      <c r="G719" s="23"/>
      <c r="H719" s="24"/>
      <c r="I719" s="25"/>
      <c r="J719" s="25"/>
      <c r="K719" s="25"/>
      <c r="L719" s="25"/>
      <c r="M719" s="25"/>
      <c r="N719" s="25"/>
      <c r="O719" s="25"/>
      <c r="P719" s="25"/>
      <c r="Q719" s="25"/>
      <c r="R719" s="25"/>
      <c r="S719" s="25"/>
      <c r="T719" s="25"/>
      <c r="U719" s="25"/>
      <c r="V719" s="25"/>
      <c r="W719" s="25"/>
    </row>
    <row r="720">
      <c r="B720" s="40"/>
      <c r="C720" s="25"/>
      <c r="D720" s="25"/>
      <c r="E720" s="40"/>
      <c r="F720" s="25"/>
      <c r="G720" s="23"/>
      <c r="H720" s="24"/>
      <c r="I720" s="25"/>
      <c r="J720" s="25"/>
      <c r="K720" s="25"/>
      <c r="L720" s="25"/>
      <c r="M720" s="25"/>
      <c r="N720" s="25"/>
      <c r="O720" s="25"/>
      <c r="P720" s="25"/>
      <c r="Q720" s="25"/>
      <c r="R720" s="25"/>
      <c r="S720" s="25"/>
      <c r="T720" s="25"/>
      <c r="U720" s="25"/>
      <c r="V720" s="25"/>
      <c r="W720" s="25"/>
    </row>
    <row r="721">
      <c r="B721" s="40"/>
      <c r="C721" s="25"/>
      <c r="D721" s="25"/>
      <c r="E721" s="40"/>
      <c r="F721" s="25"/>
      <c r="G721" s="23"/>
      <c r="H721" s="24"/>
      <c r="I721" s="25"/>
      <c r="J721" s="25"/>
      <c r="K721" s="25"/>
      <c r="L721" s="25"/>
      <c r="M721" s="25"/>
      <c r="N721" s="25"/>
      <c r="O721" s="25"/>
      <c r="P721" s="25"/>
      <c r="Q721" s="25"/>
      <c r="R721" s="25"/>
      <c r="S721" s="25"/>
      <c r="T721" s="25"/>
      <c r="U721" s="25"/>
      <c r="V721" s="25"/>
      <c r="W721" s="25"/>
    </row>
    <row r="722">
      <c r="B722" s="40"/>
      <c r="C722" s="25"/>
      <c r="D722" s="25"/>
      <c r="E722" s="40"/>
      <c r="F722" s="25"/>
      <c r="G722" s="23"/>
      <c r="H722" s="24"/>
      <c r="I722" s="25"/>
      <c r="J722" s="25"/>
      <c r="K722" s="25"/>
      <c r="L722" s="25"/>
      <c r="M722" s="25"/>
      <c r="N722" s="25"/>
      <c r="O722" s="25"/>
      <c r="P722" s="25"/>
      <c r="Q722" s="25"/>
      <c r="R722" s="25"/>
      <c r="S722" s="25"/>
      <c r="T722" s="25"/>
      <c r="U722" s="25"/>
      <c r="V722" s="25"/>
      <c r="W722" s="25"/>
    </row>
    <row r="723">
      <c r="B723" s="40"/>
      <c r="C723" s="25"/>
      <c r="D723" s="25"/>
      <c r="E723" s="40"/>
      <c r="F723" s="25"/>
      <c r="G723" s="23"/>
      <c r="H723" s="24"/>
      <c r="I723" s="25"/>
      <c r="J723" s="25"/>
      <c r="K723" s="25"/>
      <c r="L723" s="25"/>
      <c r="M723" s="25"/>
      <c r="N723" s="25"/>
      <c r="O723" s="25"/>
      <c r="P723" s="25"/>
      <c r="Q723" s="25"/>
      <c r="R723" s="25"/>
      <c r="S723" s="25"/>
      <c r="T723" s="25"/>
      <c r="U723" s="25"/>
      <c r="V723" s="25"/>
      <c r="W723" s="25"/>
    </row>
    <row r="724">
      <c r="B724" s="40"/>
      <c r="C724" s="25"/>
      <c r="D724" s="25"/>
      <c r="E724" s="40"/>
      <c r="F724" s="25"/>
      <c r="G724" s="23"/>
      <c r="H724" s="24"/>
      <c r="I724" s="25"/>
      <c r="J724" s="25"/>
      <c r="K724" s="25"/>
      <c r="L724" s="25"/>
      <c r="M724" s="25"/>
      <c r="N724" s="25"/>
      <c r="O724" s="25"/>
      <c r="P724" s="25"/>
      <c r="Q724" s="25"/>
      <c r="R724" s="25"/>
      <c r="S724" s="25"/>
      <c r="T724" s="25"/>
      <c r="U724" s="25"/>
      <c r="V724" s="25"/>
      <c r="W724" s="25"/>
    </row>
    <row r="725">
      <c r="B725" s="40"/>
      <c r="C725" s="25"/>
      <c r="D725" s="25"/>
      <c r="E725" s="40"/>
      <c r="F725" s="25"/>
      <c r="G725" s="23"/>
      <c r="H725" s="24"/>
      <c r="I725" s="25"/>
      <c r="J725" s="25"/>
      <c r="K725" s="25"/>
      <c r="L725" s="25"/>
      <c r="M725" s="25"/>
      <c r="N725" s="25"/>
      <c r="O725" s="25"/>
      <c r="P725" s="25"/>
      <c r="Q725" s="25"/>
      <c r="R725" s="25"/>
      <c r="S725" s="25"/>
      <c r="T725" s="25"/>
      <c r="U725" s="25"/>
      <c r="V725" s="25"/>
      <c r="W725" s="25"/>
    </row>
    <row r="726">
      <c r="B726" s="40"/>
      <c r="C726" s="25"/>
      <c r="D726" s="25"/>
      <c r="E726" s="40"/>
      <c r="F726" s="25"/>
      <c r="G726" s="23"/>
      <c r="H726" s="24"/>
      <c r="I726" s="25"/>
      <c r="J726" s="25"/>
      <c r="K726" s="25"/>
      <c r="L726" s="25"/>
      <c r="M726" s="25"/>
      <c r="N726" s="25"/>
      <c r="O726" s="25"/>
      <c r="P726" s="25"/>
      <c r="Q726" s="25"/>
      <c r="R726" s="25"/>
      <c r="S726" s="25"/>
      <c r="T726" s="25"/>
      <c r="U726" s="25"/>
      <c r="V726" s="25"/>
      <c r="W726" s="25"/>
    </row>
    <row r="727">
      <c r="B727" s="40"/>
      <c r="C727" s="25"/>
      <c r="D727" s="25"/>
      <c r="E727" s="40"/>
      <c r="F727" s="25"/>
      <c r="G727" s="23"/>
      <c r="H727" s="24"/>
      <c r="I727" s="25"/>
      <c r="J727" s="25"/>
      <c r="K727" s="25"/>
      <c r="L727" s="25"/>
      <c r="M727" s="25"/>
      <c r="N727" s="25"/>
      <c r="O727" s="25"/>
      <c r="P727" s="25"/>
      <c r="Q727" s="25"/>
      <c r="R727" s="25"/>
      <c r="S727" s="25"/>
      <c r="T727" s="25"/>
      <c r="U727" s="25"/>
      <c r="V727" s="25"/>
      <c r="W727" s="25"/>
    </row>
    <row r="728">
      <c r="B728" s="40"/>
      <c r="C728" s="25"/>
      <c r="D728" s="25"/>
      <c r="E728" s="40"/>
      <c r="F728" s="25"/>
      <c r="G728" s="23"/>
      <c r="H728" s="24"/>
      <c r="I728" s="25"/>
      <c r="J728" s="25"/>
      <c r="K728" s="25"/>
      <c r="L728" s="25"/>
      <c r="M728" s="25"/>
      <c r="N728" s="25"/>
      <c r="O728" s="25"/>
      <c r="P728" s="25"/>
      <c r="Q728" s="25"/>
      <c r="R728" s="25"/>
      <c r="S728" s="25"/>
      <c r="T728" s="25"/>
      <c r="U728" s="25"/>
      <c r="V728" s="25"/>
      <c r="W728" s="25"/>
    </row>
    <row r="729">
      <c r="B729" s="40"/>
      <c r="C729" s="25"/>
      <c r="D729" s="25"/>
      <c r="E729" s="40"/>
      <c r="F729" s="25"/>
      <c r="G729" s="23"/>
      <c r="H729" s="24"/>
      <c r="I729" s="25"/>
      <c r="J729" s="25"/>
      <c r="K729" s="25"/>
      <c r="L729" s="25"/>
      <c r="M729" s="25"/>
      <c r="N729" s="25"/>
      <c r="O729" s="25"/>
      <c r="P729" s="25"/>
      <c r="Q729" s="25"/>
      <c r="R729" s="25"/>
      <c r="S729" s="25"/>
      <c r="T729" s="25"/>
      <c r="U729" s="25"/>
      <c r="V729" s="25"/>
      <c r="W729" s="25"/>
    </row>
    <row r="730">
      <c r="B730" s="40"/>
      <c r="C730" s="25"/>
      <c r="D730" s="25"/>
      <c r="E730" s="40"/>
      <c r="F730" s="25"/>
      <c r="G730" s="23"/>
      <c r="H730" s="24"/>
      <c r="I730" s="25"/>
      <c r="J730" s="25"/>
      <c r="K730" s="25"/>
      <c r="L730" s="25"/>
      <c r="M730" s="25"/>
      <c r="N730" s="25"/>
      <c r="O730" s="25"/>
      <c r="P730" s="25"/>
      <c r="Q730" s="25"/>
      <c r="R730" s="25"/>
      <c r="S730" s="25"/>
      <c r="T730" s="25"/>
      <c r="U730" s="25"/>
      <c r="V730" s="25"/>
      <c r="W730" s="25"/>
    </row>
    <row r="731">
      <c r="B731" s="40"/>
      <c r="C731" s="25"/>
      <c r="D731" s="25"/>
      <c r="E731" s="40"/>
      <c r="F731" s="25"/>
      <c r="G731" s="23"/>
      <c r="H731" s="24"/>
      <c r="I731" s="25"/>
      <c r="J731" s="25"/>
      <c r="K731" s="25"/>
      <c r="L731" s="25"/>
      <c r="M731" s="25"/>
      <c r="N731" s="25"/>
      <c r="O731" s="25"/>
      <c r="P731" s="25"/>
      <c r="Q731" s="25"/>
      <c r="R731" s="25"/>
      <c r="S731" s="25"/>
      <c r="T731" s="25"/>
      <c r="U731" s="25"/>
      <c r="V731" s="25"/>
      <c r="W731" s="25"/>
    </row>
    <row r="732">
      <c r="B732" s="40"/>
      <c r="C732" s="25"/>
      <c r="D732" s="25"/>
      <c r="E732" s="40"/>
      <c r="F732" s="25"/>
      <c r="G732" s="23"/>
      <c r="H732" s="24"/>
      <c r="I732" s="25"/>
      <c r="J732" s="25"/>
      <c r="K732" s="25"/>
      <c r="L732" s="25"/>
      <c r="M732" s="25"/>
      <c r="N732" s="25"/>
      <c r="O732" s="25"/>
      <c r="P732" s="25"/>
      <c r="Q732" s="25"/>
      <c r="R732" s="25"/>
      <c r="S732" s="25"/>
      <c r="T732" s="25"/>
      <c r="U732" s="25"/>
      <c r="V732" s="25"/>
      <c r="W732" s="25"/>
    </row>
    <row r="733">
      <c r="B733" s="40"/>
      <c r="C733" s="25"/>
      <c r="D733" s="25"/>
      <c r="E733" s="40"/>
      <c r="F733" s="25"/>
      <c r="G733" s="23"/>
      <c r="H733" s="24"/>
      <c r="I733" s="25"/>
      <c r="J733" s="25"/>
      <c r="K733" s="25"/>
      <c r="L733" s="25"/>
      <c r="M733" s="25"/>
      <c r="N733" s="25"/>
      <c r="O733" s="25"/>
      <c r="P733" s="25"/>
      <c r="Q733" s="25"/>
      <c r="R733" s="25"/>
      <c r="S733" s="25"/>
      <c r="T733" s="25"/>
      <c r="U733" s="25"/>
      <c r="V733" s="25"/>
      <c r="W733" s="25"/>
    </row>
    <row r="734">
      <c r="B734" s="40"/>
      <c r="C734" s="25"/>
      <c r="D734" s="25"/>
      <c r="E734" s="40"/>
      <c r="F734" s="25"/>
      <c r="G734" s="23"/>
      <c r="H734" s="24"/>
      <c r="I734" s="25"/>
      <c r="J734" s="25"/>
      <c r="K734" s="25"/>
      <c r="L734" s="25"/>
      <c r="M734" s="25"/>
      <c r="N734" s="25"/>
      <c r="O734" s="25"/>
      <c r="P734" s="25"/>
      <c r="Q734" s="25"/>
      <c r="R734" s="25"/>
      <c r="S734" s="25"/>
      <c r="T734" s="25"/>
      <c r="U734" s="25"/>
      <c r="V734" s="25"/>
      <c r="W734" s="25"/>
    </row>
    <row r="735">
      <c r="B735" s="40"/>
      <c r="C735" s="25"/>
      <c r="D735" s="25"/>
      <c r="E735" s="40"/>
      <c r="F735" s="25"/>
      <c r="G735" s="23"/>
      <c r="H735" s="24"/>
      <c r="I735" s="25"/>
      <c r="J735" s="25"/>
      <c r="K735" s="25"/>
      <c r="L735" s="25"/>
      <c r="M735" s="25"/>
      <c r="N735" s="25"/>
      <c r="O735" s="25"/>
      <c r="P735" s="25"/>
      <c r="Q735" s="25"/>
      <c r="R735" s="25"/>
      <c r="S735" s="25"/>
      <c r="T735" s="25"/>
      <c r="U735" s="25"/>
      <c r="V735" s="25"/>
      <c r="W735" s="25"/>
    </row>
    <row r="736">
      <c r="B736" s="40"/>
      <c r="C736" s="25"/>
      <c r="D736" s="25"/>
      <c r="E736" s="40"/>
      <c r="F736" s="25"/>
      <c r="G736" s="23"/>
      <c r="H736" s="24"/>
      <c r="I736" s="25"/>
      <c r="J736" s="25"/>
      <c r="K736" s="25"/>
      <c r="L736" s="25"/>
      <c r="M736" s="25"/>
      <c r="N736" s="25"/>
      <c r="O736" s="25"/>
      <c r="P736" s="25"/>
      <c r="Q736" s="25"/>
      <c r="R736" s="25"/>
      <c r="S736" s="25"/>
      <c r="T736" s="25"/>
      <c r="U736" s="25"/>
      <c r="V736" s="25"/>
      <c r="W736" s="25"/>
    </row>
    <row r="737">
      <c r="B737" s="40"/>
      <c r="C737" s="25"/>
      <c r="D737" s="25"/>
      <c r="E737" s="40"/>
      <c r="F737" s="25"/>
      <c r="G737" s="23"/>
      <c r="H737" s="24"/>
      <c r="I737" s="25"/>
      <c r="J737" s="25"/>
      <c r="K737" s="25"/>
      <c r="L737" s="25"/>
      <c r="M737" s="25"/>
      <c r="N737" s="25"/>
      <c r="O737" s="25"/>
      <c r="P737" s="25"/>
      <c r="Q737" s="25"/>
      <c r="R737" s="25"/>
      <c r="S737" s="25"/>
      <c r="T737" s="25"/>
      <c r="U737" s="25"/>
      <c r="V737" s="25"/>
      <c r="W737" s="25"/>
    </row>
    <row r="738">
      <c r="B738" s="40"/>
      <c r="C738" s="25"/>
      <c r="D738" s="25"/>
      <c r="E738" s="40"/>
      <c r="F738" s="25"/>
      <c r="G738" s="23"/>
      <c r="H738" s="24"/>
      <c r="I738" s="25"/>
      <c r="J738" s="25"/>
      <c r="K738" s="25"/>
      <c r="L738" s="25"/>
      <c r="M738" s="25"/>
      <c r="N738" s="25"/>
      <c r="O738" s="25"/>
      <c r="P738" s="25"/>
      <c r="Q738" s="25"/>
      <c r="R738" s="25"/>
      <c r="S738" s="25"/>
      <c r="T738" s="25"/>
      <c r="U738" s="25"/>
      <c r="V738" s="25"/>
      <c r="W738" s="25"/>
    </row>
    <row r="739">
      <c r="B739" s="40"/>
      <c r="C739" s="25"/>
      <c r="D739" s="25"/>
      <c r="E739" s="40"/>
      <c r="F739" s="25"/>
      <c r="G739" s="23"/>
      <c r="H739" s="24"/>
      <c r="I739" s="25"/>
      <c r="J739" s="25"/>
      <c r="K739" s="25"/>
      <c r="L739" s="25"/>
      <c r="M739" s="25"/>
      <c r="N739" s="25"/>
      <c r="O739" s="25"/>
      <c r="P739" s="25"/>
      <c r="Q739" s="25"/>
      <c r="R739" s="25"/>
      <c r="S739" s="25"/>
      <c r="T739" s="25"/>
      <c r="U739" s="25"/>
      <c r="V739" s="25"/>
      <c r="W739" s="25"/>
    </row>
    <row r="740">
      <c r="B740" s="40"/>
      <c r="C740" s="25"/>
      <c r="D740" s="25"/>
      <c r="E740" s="40"/>
      <c r="F740" s="25"/>
      <c r="G740" s="23"/>
      <c r="H740" s="24"/>
      <c r="I740" s="25"/>
      <c r="J740" s="25"/>
      <c r="K740" s="25"/>
      <c r="L740" s="25"/>
      <c r="M740" s="25"/>
      <c r="N740" s="25"/>
      <c r="O740" s="25"/>
      <c r="P740" s="25"/>
      <c r="Q740" s="25"/>
      <c r="R740" s="25"/>
      <c r="S740" s="25"/>
      <c r="T740" s="25"/>
      <c r="U740" s="25"/>
      <c r="V740" s="25"/>
      <c r="W740" s="25"/>
    </row>
    <row r="741">
      <c r="B741" s="40"/>
      <c r="C741" s="25"/>
      <c r="D741" s="25"/>
      <c r="E741" s="40"/>
      <c r="F741" s="25"/>
      <c r="G741" s="23"/>
      <c r="H741" s="24"/>
      <c r="I741" s="25"/>
      <c r="J741" s="25"/>
      <c r="K741" s="25"/>
      <c r="L741" s="25"/>
      <c r="M741" s="25"/>
      <c r="N741" s="25"/>
      <c r="O741" s="25"/>
      <c r="P741" s="25"/>
      <c r="Q741" s="25"/>
      <c r="R741" s="25"/>
      <c r="S741" s="25"/>
      <c r="T741" s="25"/>
      <c r="U741" s="25"/>
      <c r="V741" s="25"/>
      <c r="W741" s="25"/>
    </row>
    <row r="742">
      <c r="B742" s="40"/>
      <c r="C742" s="25"/>
      <c r="D742" s="25"/>
      <c r="E742" s="40"/>
      <c r="F742" s="25"/>
      <c r="G742" s="23"/>
      <c r="H742" s="24"/>
      <c r="I742" s="25"/>
      <c r="J742" s="25"/>
      <c r="K742" s="25"/>
      <c r="L742" s="25"/>
      <c r="M742" s="25"/>
      <c r="N742" s="25"/>
      <c r="O742" s="25"/>
      <c r="P742" s="25"/>
      <c r="Q742" s="25"/>
      <c r="R742" s="25"/>
      <c r="S742" s="25"/>
      <c r="T742" s="25"/>
      <c r="U742" s="25"/>
      <c r="V742" s="25"/>
      <c r="W742" s="25"/>
    </row>
    <row r="743">
      <c r="B743" s="40"/>
      <c r="C743" s="25"/>
      <c r="D743" s="25"/>
      <c r="E743" s="40"/>
      <c r="F743" s="25"/>
      <c r="G743" s="23"/>
      <c r="H743" s="24"/>
      <c r="I743" s="25"/>
      <c r="J743" s="25"/>
      <c r="K743" s="25"/>
      <c r="L743" s="25"/>
      <c r="M743" s="25"/>
      <c r="N743" s="25"/>
      <c r="O743" s="25"/>
      <c r="P743" s="25"/>
      <c r="Q743" s="25"/>
      <c r="R743" s="25"/>
      <c r="S743" s="25"/>
      <c r="T743" s="25"/>
      <c r="U743" s="25"/>
      <c r="V743" s="25"/>
      <c r="W743" s="25"/>
    </row>
    <row r="744">
      <c r="B744" s="40"/>
      <c r="C744" s="25"/>
      <c r="D744" s="25"/>
      <c r="E744" s="40"/>
      <c r="F744" s="25"/>
      <c r="G744" s="23"/>
      <c r="H744" s="24"/>
      <c r="I744" s="25"/>
      <c r="J744" s="25"/>
      <c r="K744" s="25"/>
      <c r="L744" s="25"/>
      <c r="M744" s="25"/>
      <c r="N744" s="25"/>
      <c r="O744" s="25"/>
      <c r="P744" s="25"/>
      <c r="Q744" s="25"/>
      <c r="R744" s="25"/>
      <c r="S744" s="25"/>
      <c r="T744" s="25"/>
      <c r="U744" s="25"/>
      <c r="V744" s="25"/>
      <c r="W744" s="25"/>
    </row>
    <row r="745">
      <c r="B745" s="40"/>
      <c r="C745" s="25"/>
      <c r="D745" s="25"/>
      <c r="E745" s="40"/>
      <c r="F745" s="25"/>
      <c r="G745" s="23"/>
      <c r="H745" s="24"/>
      <c r="I745" s="25"/>
      <c r="J745" s="25"/>
      <c r="K745" s="25"/>
      <c r="L745" s="25"/>
      <c r="M745" s="25"/>
      <c r="N745" s="25"/>
      <c r="O745" s="25"/>
      <c r="P745" s="25"/>
      <c r="Q745" s="25"/>
      <c r="R745" s="25"/>
      <c r="S745" s="25"/>
      <c r="T745" s="25"/>
      <c r="U745" s="25"/>
      <c r="V745" s="25"/>
      <c r="W745" s="25"/>
    </row>
    <row r="746">
      <c r="B746" s="40"/>
      <c r="C746" s="25"/>
      <c r="D746" s="25"/>
      <c r="E746" s="40"/>
      <c r="F746" s="25"/>
      <c r="G746" s="23"/>
      <c r="H746" s="24"/>
      <c r="I746" s="25"/>
      <c r="J746" s="25"/>
      <c r="K746" s="25"/>
      <c r="L746" s="25"/>
      <c r="M746" s="25"/>
      <c r="N746" s="25"/>
      <c r="O746" s="25"/>
      <c r="P746" s="25"/>
      <c r="Q746" s="25"/>
      <c r="R746" s="25"/>
      <c r="S746" s="25"/>
      <c r="T746" s="25"/>
      <c r="U746" s="25"/>
      <c r="V746" s="25"/>
      <c r="W746" s="25"/>
    </row>
    <row r="747">
      <c r="B747" s="40"/>
      <c r="C747" s="25"/>
      <c r="D747" s="25"/>
      <c r="E747" s="40"/>
      <c r="F747" s="25"/>
      <c r="G747" s="23"/>
      <c r="H747" s="24"/>
      <c r="I747" s="25"/>
      <c r="J747" s="25"/>
      <c r="K747" s="25"/>
      <c r="L747" s="25"/>
      <c r="M747" s="25"/>
      <c r="N747" s="25"/>
      <c r="O747" s="25"/>
      <c r="P747" s="25"/>
      <c r="Q747" s="25"/>
      <c r="R747" s="25"/>
      <c r="S747" s="25"/>
      <c r="T747" s="25"/>
      <c r="U747" s="25"/>
      <c r="V747" s="25"/>
      <c r="W747" s="25"/>
    </row>
    <row r="748">
      <c r="B748" s="40"/>
      <c r="C748" s="25"/>
      <c r="D748" s="25"/>
      <c r="E748" s="40"/>
      <c r="F748" s="25"/>
      <c r="G748" s="23"/>
      <c r="H748" s="24"/>
      <c r="I748" s="25"/>
      <c r="J748" s="25"/>
      <c r="K748" s="25"/>
      <c r="L748" s="25"/>
      <c r="M748" s="25"/>
      <c r="N748" s="25"/>
      <c r="O748" s="25"/>
      <c r="P748" s="25"/>
      <c r="Q748" s="25"/>
      <c r="R748" s="25"/>
      <c r="S748" s="25"/>
      <c r="T748" s="25"/>
      <c r="U748" s="25"/>
      <c r="V748" s="25"/>
      <c r="W748" s="25"/>
    </row>
    <row r="749">
      <c r="B749" s="40"/>
      <c r="C749" s="25"/>
      <c r="D749" s="25"/>
      <c r="E749" s="40"/>
      <c r="F749" s="25"/>
      <c r="G749" s="23"/>
      <c r="H749" s="24"/>
      <c r="I749" s="25"/>
      <c r="J749" s="25"/>
      <c r="K749" s="25"/>
      <c r="L749" s="25"/>
      <c r="M749" s="25"/>
      <c r="N749" s="25"/>
      <c r="O749" s="25"/>
      <c r="P749" s="25"/>
      <c r="Q749" s="25"/>
      <c r="R749" s="25"/>
      <c r="S749" s="25"/>
      <c r="T749" s="25"/>
      <c r="U749" s="25"/>
      <c r="V749" s="25"/>
      <c r="W749" s="25"/>
    </row>
    <row r="750">
      <c r="B750" s="40"/>
      <c r="C750" s="25"/>
      <c r="D750" s="25"/>
      <c r="E750" s="40"/>
      <c r="F750" s="25"/>
      <c r="G750" s="23"/>
      <c r="H750" s="24"/>
      <c r="I750" s="25"/>
      <c r="J750" s="25"/>
      <c r="K750" s="25"/>
      <c r="L750" s="25"/>
      <c r="M750" s="25"/>
      <c r="N750" s="25"/>
      <c r="O750" s="25"/>
      <c r="P750" s="25"/>
      <c r="Q750" s="25"/>
      <c r="R750" s="25"/>
      <c r="S750" s="25"/>
      <c r="T750" s="25"/>
      <c r="U750" s="25"/>
      <c r="V750" s="25"/>
      <c r="W750" s="25"/>
    </row>
    <row r="751">
      <c r="B751" s="40"/>
      <c r="C751" s="25"/>
      <c r="D751" s="25"/>
      <c r="E751" s="40"/>
      <c r="F751" s="25"/>
      <c r="G751" s="23"/>
      <c r="H751" s="24"/>
      <c r="I751" s="25"/>
      <c r="J751" s="25"/>
      <c r="K751" s="25"/>
      <c r="L751" s="25"/>
      <c r="M751" s="25"/>
      <c r="N751" s="25"/>
      <c r="O751" s="25"/>
      <c r="P751" s="25"/>
      <c r="Q751" s="25"/>
      <c r="R751" s="25"/>
      <c r="S751" s="25"/>
      <c r="T751" s="25"/>
      <c r="U751" s="25"/>
      <c r="V751" s="25"/>
      <c r="W751" s="25"/>
    </row>
    <row r="752">
      <c r="B752" s="40"/>
      <c r="C752" s="25"/>
      <c r="D752" s="25"/>
      <c r="E752" s="40"/>
      <c r="F752" s="25"/>
      <c r="G752" s="23"/>
      <c r="H752" s="24"/>
      <c r="I752" s="25"/>
      <c r="J752" s="25"/>
      <c r="K752" s="25"/>
      <c r="L752" s="25"/>
      <c r="M752" s="25"/>
      <c r="N752" s="25"/>
      <c r="O752" s="25"/>
      <c r="P752" s="25"/>
      <c r="Q752" s="25"/>
      <c r="R752" s="25"/>
      <c r="S752" s="25"/>
      <c r="T752" s="25"/>
      <c r="U752" s="25"/>
      <c r="V752" s="25"/>
      <c r="W752" s="25"/>
    </row>
    <row r="753">
      <c r="B753" s="40"/>
      <c r="C753" s="25"/>
      <c r="D753" s="25"/>
      <c r="E753" s="40"/>
      <c r="F753" s="25"/>
      <c r="G753" s="23"/>
      <c r="H753" s="24"/>
      <c r="I753" s="25"/>
      <c r="J753" s="25"/>
      <c r="K753" s="25"/>
      <c r="L753" s="25"/>
      <c r="M753" s="25"/>
      <c r="N753" s="25"/>
      <c r="O753" s="25"/>
      <c r="P753" s="25"/>
      <c r="Q753" s="25"/>
      <c r="R753" s="25"/>
      <c r="S753" s="25"/>
      <c r="T753" s="25"/>
      <c r="U753" s="25"/>
      <c r="V753" s="25"/>
      <c r="W753" s="25"/>
    </row>
    <row r="754">
      <c r="B754" s="40"/>
      <c r="C754" s="25"/>
      <c r="D754" s="25"/>
      <c r="E754" s="40"/>
      <c r="F754" s="25"/>
      <c r="G754" s="23"/>
      <c r="H754" s="24"/>
      <c r="I754" s="25"/>
      <c r="J754" s="25"/>
      <c r="K754" s="25"/>
      <c r="L754" s="25"/>
      <c r="M754" s="25"/>
      <c r="N754" s="25"/>
      <c r="O754" s="25"/>
      <c r="P754" s="25"/>
      <c r="Q754" s="25"/>
      <c r="R754" s="25"/>
      <c r="S754" s="25"/>
      <c r="T754" s="25"/>
      <c r="U754" s="25"/>
      <c r="V754" s="25"/>
      <c r="W754" s="25"/>
    </row>
    <row r="755">
      <c r="B755" s="40"/>
      <c r="C755" s="25"/>
      <c r="D755" s="25"/>
      <c r="E755" s="40"/>
      <c r="F755" s="25"/>
      <c r="G755" s="23"/>
      <c r="H755" s="24"/>
      <c r="I755" s="25"/>
      <c r="J755" s="25"/>
      <c r="K755" s="25"/>
      <c r="L755" s="25"/>
      <c r="M755" s="25"/>
      <c r="N755" s="25"/>
      <c r="O755" s="25"/>
      <c r="P755" s="25"/>
      <c r="Q755" s="25"/>
      <c r="R755" s="25"/>
      <c r="S755" s="25"/>
      <c r="T755" s="25"/>
      <c r="U755" s="25"/>
      <c r="V755" s="25"/>
      <c r="W755" s="25"/>
    </row>
    <row r="756">
      <c r="B756" s="40"/>
      <c r="C756" s="25"/>
      <c r="D756" s="25"/>
      <c r="E756" s="40"/>
      <c r="F756" s="25"/>
      <c r="G756" s="23"/>
      <c r="H756" s="24"/>
      <c r="I756" s="25"/>
      <c r="J756" s="25"/>
      <c r="K756" s="25"/>
      <c r="L756" s="25"/>
      <c r="M756" s="25"/>
      <c r="N756" s="25"/>
      <c r="O756" s="25"/>
      <c r="P756" s="25"/>
      <c r="Q756" s="25"/>
      <c r="R756" s="25"/>
      <c r="S756" s="25"/>
      <c r="T756" s="25"/>
      <c r="U756" s="25"/>
      <c r="V756" s="25"/>
      <c r="W756" s="25"/>
    </row>
    <row r="757">
      <c r="B757" s="40"/>
      <c r="C757" s="25"/>
      <c r="D757" s="25"/>
      <c r="E757" s="40"/>
      <c r="F757" s="25"/>
      <c r="G757" s="23"/>
      <c r="H757" s="24"/>
      <c r="I757" s="25"/>
      <c r="J757" s="25"/>
      <c r="K757" s="25"/>
      <c r="L757" s="25"/>
      <c r="M757" s="25"/>
      <c r="N757" s="25"/>
      <c r="O757" s="25"/>
      <c r="P757" s="25"/>
      <c r="Q757" s="25"/>
      <c r="R757" s="25"/>
      <c r="S757" s="25"/>
      <c r="T757" s="25"/>
      <c r="U757" s="25"/>
      <c r="V757" s="25"/>
      <c r="W757" s="25"/>
    </row>
    <row r="758">
      <c r="B758" s="40"/>
      <c r="C758" s="25"/>
      <c r="D758" s="25"/>
      <c r="E758" s="40"/>
      <c r="F758" s="25"/>
      <c r="G758" s="23"/>
      <c r="H758" s="24"/>
      <c r="I758" s="25"/>
      <c r="J758" s="25"/>
      <c r="K758" s="25"/>
      <c r="L758" s="25"/>
      <c r="M758" s="25"/>
      <c r="N758" s="25"/>
      <c r="O758" s="25"/>
      <c r="P758" s="25"/>
      <c r="Q758" s="25"/>
      <c r="R758" s="25"/>
      <c r="S758" s="25"/>
      <c r="T758" s="25"/>
      <c r="U758" s="25"/>
      <c r="V758" s="25"/>
      <c r="W758" s="25"/>
    </row>
    <row r="759">
      <c r="B759" s="40"/>
      <c r="C759" s="25"/>
      <c r="D759" s="25"/>
      <c r="E759" s="40"/>
      <c r="F759" s="25"/>
      <c r="G759" s="23"/>
      <c r="H759" s="24"/>
      <c r="I759" s="25"/>
      <c r="J759" s="25"/>
      <c r="K759" s="25"/>
      <c r="L759" s="25"/>
      <c r="M759" s="25"/>
      <c r="N759" s="25"/>
      <c r="O759" s="25"/>
      <c r="P759" s="25"/>
      <c r="Q759" s="25"/>
      <c r="R759" s="25"/>
      <c r="S759" s="25"/>
      <c r="T759" s="25"/>
      <c r="U759" s="25"/>
      <c r="V759" s="25"/>
      <c r="W759" s="25"/>
    </row>
    <row r="760">
      <c r="B760" s="40"/>
      <c r="C760" s="25"/>
      <c r="D760" s="25"/>
      <c r="E760" s="40"/>
      <c r="F760" s="25"/>
      <c r="G760" s="23"/>
      <c r="H760" s="24"/>
      <c r="I760" s="25"/>
      <c r="J760" s="25"/>
      <c r="K760" s="25"/>
      <c r="L760" s="25"/>
      <c r="M760" s="25"/>
      <c r="N760" s="25"/>
      <c r="O760" s="25"/>
      <c r="P760" s="25"/>
      <c r="Q760" s="25"/>
      <c r="R760" s="25"/>
      <c r="S760" s="25"/>
      <c r="T760" s="25"/>
      <c r="U760" s="25"/>
      <c r="V760" s="25"/>
      <c r="W760" s="25"/>
    </row>
    <row r="761">
      <c r="B761" s="40"/>
      <c r="C761" s="25"/>
      <c r="D761" s="25"/>
      <c r="E761" s="40"/>
      <c r="F761" s="25"/>
      <c r="G761" s="23"/>
      <c r="H761" s="24"/>
      <c r="I761" s="25"/>
      <c r="J761" s="25"/>
      <c r="K761" s="25"/>
      <c r="L761" s="25"/>
      <c r="M761" s="25"/>
      <c r="N761" s="25"/>
      <c r="O761" s="25"/>
      <c r="P761" s="25"/>
      <c r="Q761" s="25"/>
      <c r="R761" s="25"/>
      <c r="S761" s="25"/>
      <c r="T761" s="25"/>
      <c r="U761" s="25"/>
      <c r="V761" s="25"/>
      <c r="W761" s="25"/>
    </row>
    <row r="762">
      <c r="B762" s="40"/>
      <c r="C762" s="25"/>
      <c r="D762" s="25"/>
      <c r="E762" s="40"/>
      <c r="F762" s="25"/>
      <c r="G762" s="23"/>
      <c r="H762" s="24"/>
      <c r="I762" s="25"/>
      <c r="J762" s="25"/>
      <c r="K762" s="25"/>
      <c r="L762" s="25"/>
      <c r="M762" s="25"/>
      <c r="N762" s="25"/>
      <c r="O762" s="25"/>
      <c r="P762" s="25"/>
      <c r="Q762" s="25"/>
      <c r="R762" s="25"/>
      <c r="S762" s="25"/>
      <c r="T762" s="25"/>
      <c r="U762" s="25"/>
      <c r="V762" s="25"/>
      <c r="W762" s="25"/>
    </row>
    <row r="763">
      <c r="B763" s="40"/>
      <c r="C763" s="25"/>
      <c r="D763" s="25"/>
      <c r="E763" s="40"/>
      <c r="F763" s="25"/>
      <c r="G763" s="23"/>
      <c r="H763" s="24"/>
      <c r="I763" s="25"/>
      <c r="J763" s="25"/>
      <c r="K763" s="25"/>
      <c r="L763" s="25"/>
      <c r="M763" s="25"/>
      <c r="N763" s="25"/>
      <c r="O763" s="25"/>
      <c r="P763" s="25"/>
      <c r="Q763" s="25"/>
      <c r="R763" s="25"/>
      <c r="S763" s="25"/>
      <c r="T763" s="25"/>
      <c r="U763" s="25"/>
      <c r="V763" s="25"/>
      <c r="W763" s="25"/>
    </row>
    <row r="764">
      <c r="B764" s="40"/>
      <c r="C764" s="25"/>
      <c r="D764" s="25"/>
      <c r="E764" s="40"/>
      <c r="F764" s="25"/>
      <c r="G764" s="23"/>
      <c r="H764" s="24"/>
      <c r="I764" s="25"/>
      <c r="J764" s="25"/>
      <c r="K764" s="25"/>
      <c r="L764" s="25"/>
      <c r="M764" s="25"/>
      <c r="N764" s="25"/>
      <c r="O764" s="25"/>
      <c r="P764" s="25"/>
      <c r="Q764" s="25"/>
      <c r="R764" s="25"/>
      <c r="S764" s="25"/>
      <c r="T764" s="25"/>
      <c r="U764" s="25"/>
      <c r="V764" s="25"/>
      <c r="W764" s="25"/>
    </row>
    <row r="765">
      <c r="B765" s="40"/>
      <c r="C765" s="25"/>
      <c r="D765" s="25"/>
      <c r="E765" s="40"/>
      <c r="F765" s="25"/>
      <c r="G765" s="23"/>
      <c r="H765" s="24"/>
      <c r="I765" s="25"/>
      <c r="J765" s="25"/>
      <c r="K765" s="25"/>
      <c r="L765" s="25"/>
      <c r="M765" s="25"/>
      <c r="N765" s="25"/>
      <c r="O765" s="25"/>
      <c r="P765" s="25"/>
      <c r="Q765" s="25"/>
      <c r="R765" s="25"/>
      <c r="S765" s="25"/>
      <c r="T765" s="25"/>
      <c r="U765" s="25"/>
      <c r="V765" s="25"/>
      <c r="W765" s="25"/>
    </row>
    <row r="766">
      <c r="B766" s="40"/>
      <c r="C766" s="25"/>
      <c r="D766" s="25"/>
      <c r="E766" s="40"/>
      <c r="F766" s="25"/>
      <c r="G766" s="23"/>
      <c r="H766" s="24"/>
      <c r="I766" s="25"/>
      <c r="J766" s="25"/>
      <c r="K766" s="25"/>
      <c r="L766" s="25"/>
      <c r="M766" s="25"/>
      <c r="N766" s="25"/>
      <c r="O766" s="25"/>
      <c r="P766" s="25"/>
      <c r="Q766" s="25"/>
      <c r="R766" s="25"/>
      <c r="S766" s="25"/>
      <c r="T766" s="25"/>
      <c r="U766" s="25"/>
      <c r="V766" s="25"/>
      <c r="W766" s="25"/>
    </row>
    <row r="767">
      <c r="B767" s="40"/>
      <c r="C767" s="25"/>
      <c r="D767" s="25"/>
      <c r="E767" s="40"/>
      <c r="F767" s="25"/>
      <c r="G767" s="23"/>
      <c r="H767" s="24"/>
      <c r="I767" s="25"/>
      <c r="J767" s="25"/>
      <c r="K767" s="25"/>
      <c r="L767" s="25"/>
      <c r="M767" s="25"/>
      <c r="N767" s="25"/>
      <c r="O767" s="25"/>
      <c r="P767" s="25"/>
      <c r="Q767" s="25"/>
      <c r="R767" s="25"/>
      <c r="S767" s="25"/>
      <c r="T767" s="25"/>
      <c r="U767" s="25"/>
      <c r="V767" s="25"/>
      <c r="W767" s="25"/>
    </row>
    <row r="768">
      <c r="B768" s="40"/>
      <c r="C768" s="25"/>
      <c r="D768" s="25"/>
      <c r="E768" s="40"/>
      <c r="F768" s="25"/>
      <c r="G768" s="23"/>
      <c r="H768" s="24"/>
      <c r="I768" s="25"/>
      <c r="J768" s="25"/>
      <c r="K768" s="25"/>
      <c r="L768" s="25"/>
      <c r="M768" s="25"/>
      <c r="N768" s="25"/>
      <c r="O768" s="25"/>
      <c r="P768" s="25"/>
      <c r="Q768" s="25"/>
      <c r="R768" s="25"/>
      <c r="S768" s="25"/>
      <c r="T768" s="25"/>
      <c r="U768" s="25"/>
      <c r="V768" s="25"/>
      <c r="W768" s="25"/>
    </row>
    <row r="769">
      <c r="B769" s="40"/>
      <c r="C769" s="25"/>
      <c r="D769" s="25"/>
      <c r="E769" s="40"/>
      <c r="F769" s="25"/>
      <c r="G769" s="23"/>
      <c r="H769" s="24"/>
      <c r="I769" s="25"/>
      <c r="J769" s="25"/>
      <c r="K769" s="25"/>
      <c r="L769" s="25"/>
      <c r="M769" s="25"/>
      <c r="N769" s="25"/>
      <c r="O769" s="25"/>
      <c r="P769" s="25"/>
      <c r="Q769" s="25"/>
      <c r="R769" s="25"/>
      <c r="S769" s="25"/>
      <c r="T769" s="25"/>
      <c r="U769" s="25"/>
      <c r="V769" s="25"/>
      <c r="W769" s="25"/>
    </row>
    <row r="770">
      <c r="B770" s="40"/>
      <c r="C770" s="25"/>
      <c r="D770" s="25"/>
      <c r="E770" s="40"/>
      <c r="F770" s="25"/>
      <c r="G770" s="23"/>
      <c r="H770" s="24"/>
      <c r="I770" s="25"/>
      <c r="J770" s="25"/>
      <c r="K770" s="25"/>
      <c r="L770" s="25"/>
      <c r="M770" s="25"/>
      <c r="N770" s="25"/>
      <c r="O770" s="25"/>
      <c r="P770" s="25"/>
      <c r="Q770" s="25"/>
      <c r="R770" s="25"/>
      <c r="S770" s="25"/>
      <c r="T770" s="25"/>
      <c r="U770" s="25"/>
      <c r="V770" s="25"/>
      <c r="W770" s="25"/>
    </row>
    <row r="771">
      <c r="B771" s="40"/>
      <c r="C771" s="25"/>
      <c r="D771" s="25"/>
      <c r="E771" s="40"/>
      <c r="F771" s="25"/>
      <c r="G771" s="23"/>
      <c r="H771" s="24"/>
      <c r="I771" s="25"/>
      <c r="J771" s="25"/>
      <c r="K771" s="25"/>
      <c r="L771" s="25"/>
      <c r="M771" s="25"/>
      <c r="N771" s="25"/>
      <c r="O771" s="25"/>
      <c r="P771" s="25"/>
      <c r="Q771" s="25"/>
      <c r="R771" s="25"/>
      <c r="S771" s="25"/>
      <c r="T771" s="25"/>
      <c r="U771" s="25"/>
      <c r="V771" s="25"/>
      <c r="W771" s="25"/>
    </row>
    <row r="772">
      <c r="B772" s="40"/>
      <c r="C772" s="25"/>
      <c r="D772" s="25"/>
      <c r="E772" s="40"/>
      <c r="F772" s="25"/>
      <c r="G772" s="23"/>
      <c r="H772" s="24"/>
      <c r="I772" s="25"/>
      <c r="J772" s="25"/>
      <c r="K772" s="25"/>
      <c r="L772" s="25"/>
      <c r="M772" s="25"/>
      <c r="N772" s="25"/>
      <c r="O772" s="25"/>
      <c r="P772" s="25"/>
      <c r="Q772" s="25"/>
      <c r="R772" s="25"/>
      <c r="S772" s="25"/>
      <c r="T772" s="25"/>
      <c r="U772" s="25"/>
      <c r="V772" s="25"/>
      <c r="W772" s="25"/>
    </row>
    <row r="773">
      <c r="B773" s="40"/>
      <c r="C773" s="25"/>
      <c r="D773" s="25"/>
      <c r="E773" s="40"/>
      <c r="F773" s="25"/>
      <c r="G773" s="23"/>
      <c r="H773" s="24"/>
      <c r="I773" s="25"/>
      <c r="J773" s="25"/>
      <c r="K773" s="25"/>
      <c r="L773" s="25"/>
      <c r="M773" s="25"/>
      <c r="N773" s="25"/>
      <c r="O773" s="25"/>
      <c r="P773" s="25"/>
      <c r="Q773" s="25"/>
      <c r="R773" s="25"/>
      <c r="S773" s="25"/>
      <c r="T773" s="25"/>
      <c r="U773" s="25"/>
      <c r="V773" s="25"/>
      <c r="W773" s="25"/>
    </row>
    <row r="774">
      <c r="B774" s="40"/>
      <c r="C774" s="25"/>
      <c r="D774" s="25"/>
      <c r="E774" s="40"/>
      <c r="F774" s="25"/>
      <c r="G774" s="23"/>
      <c r="H774" s="24"/>
      <c r="I774" s="25"/>
      <c r="J774" s="25"/>
      <c r="K774" s="25"/>
      <c r="L774" s="25"/>
      <c r="M774" s="25"/>
      <c r="N774" s="25"/>
      <c r="O774" s="25"/>
      <c r="P774" s="25"/>
      <c r="Q774" s="25"/>
      <c r="R774" s="25"/>
      <c r="S774" s="25"/>
      <c r="T774" s="25"/>
      <c r="U774" s="25"/>
      <c r="V774" s="25"/>
      <c r="W774" s="25"/>
    </row>
    <row r="775">
      <c r="B775" s="40"/>
      <c r="C775" s="25"/>
      <c r="D775" s="25"/>
      <c r="E775" s="40"/>
      <c r="F775" s="25"/>
      <c r="G775" s="23"/>
      <c r="H775" s="24"/>
      <c r="I775" s="25"/>
      <c r="J775" s="25"/>
      <c r="K775" s="25"/>
      <c r="L775" s="25"/>
      <c r="M775" s="25"/>
      <c r="N775" s="25"/>
      <c r="O775" s="25"/>
      <c r="P775" s="25"/>
      <c r="Q775" s="25"/>
      <c r="R775" s="25"/>
      <c r="S775" s="25"/>
      <c r="T775" s="25"/>
      <c r="U775" s="25"/>
      <c r="V775" s="25"/>
      <c r="W775" s="25"/>
    </row>
    <row r="776">
      <c r="B776" s="40"/>
      <c r="C776" s="25"/>
      <c r="D776" s="25"/>
      <c r="E776" s="40"/>
      <c r="F776" s="25"/>
      <c r="G776" s="23"/>
      <c r="H776" s="24"/>
      <c r="I776" s="25"/>
      <c r="J776" s="25"/>
      <c r="K776" s="25"/>
      <c r="L776" s="25"/>
      <c r="M776" s="25"/>
      <c r="N776" s="25"/>
      <c r="O776" s="25"/>
      <c r="P776" s="25"/>
      <c r="Q776" s="25"/>
      <c r="R776" s="25"/>
      <c r="S776" s="25"/>
      <c r="T776" s="25"/>
      <c r="U776" s="25"/>
      <c r="V776" s="25"/>
      <c r="W776" s="25"/>
    </row>
    <row r="777">
      <c r="B777" s="40"/>
      <c r="C777" s="25"/>
      <c r="D777" s="25"/>
      <c r="E777" s="40"/>
      <c r="F777" s="25"/>
      <c r="G777" s="23"/>
      <c r="H777" s="24"/>
      <c r="I777" s="25"/>
      <c r="J777" s="25"/>
      <c r="K777" s="25"/>
      <c r="L777" s="25"/>
      <c r="M777" s="25"/>
      <c r="N777" s="25"/>
      <c r="O777" s="25"/>
      <c r="P777" s="25"/>
      <c r="Q777" s="25"/>
      <c r="R777" s="25"/>
      <c r="S777" s="25"/>
      <c r="T777" s="25"/>
      <c r="U777" s="25"/>
      <c r="V777" s="25"/>
      <c r="W777" s="25"/>
    </row>
    <row r="778">
      <c r="B778" s="40"/>
      <c r="C778" s="25"/>
      <c r="D778" s="25"/>
      <c r="E778" s="40"/>
      <c r="F778" s="25"/>
      <c r="G778" s="23"/>
      <c r="H778" s="24"/>
      <c r="I778" s="25"/>
      <c r="J778" s="25"/>
      <c r="K778" s="25"/>
      <c r="L778" s="25"/>
      <c r="M778" s="25"/>
      <c r="N778" s="25"/>
      <c r="O778" s="25"/>
      <c r="P778" s="25"/>
      <c r="Q778" s="25"/>
      <c r="R778" s="25"/>
      <c r="S778" s="25"/>
      <c r="T778" s="25"/>
      <c r="U778" s="25"/>
      <c r="V778" s="25"/>
      <c r="W778" s="25"/>
    </row>
    <row r="779">
      <c r="B779" s="40"/>
      <c r="C779" s="25"/>
      <c r="D779" s="25"/>
      <c r="E779" s="40"/>
      <c r="F779" s="25"/>
      <c r="G779" s="23"/>
      <c r="H779" s="24"/>
      <c r="I779" s="25"/>
      <c r="J779" s="25"/>
      <c r="K779" s="25"/>
      <c r="L779" s="25"/>
      <c r="M779" s="25"/>
      <c r="N779" s="25"/>
      <c r="O779" s="25"/>
      <c r="P779" s="25"/>
      <c r="Q779" s="25"/>
      <c r="R779" s="25"/>
      <c r="S779" s="25"/>
      <c r="T779" s="25"/>
      <c r="U779" s="25"/>
      <c r="V779" s="25"/>
      <c r="W779" s="25"/>
    </row>
    <row r="780">
      <c r="B780" s="40"/>
      <c r="C780" s="25"/>
      <c r="D780" s="25"/>
      <c r="E780" s="40"/>
      <c r="F780" s="25"/>
      <c r="G780" s="23"/>
      <c r="H780" s="24"/>
      <c r="I780" s="25"/>
      <c r="J780" s="25"/>
      <c r="K780" s="25"/>
      <c r="L780" s="25"/>
      <c r="M780" s="25"/>
      <c r="N780" s="25"/>
      <c r="O780" s="25"/>
      <c r="P780" s="25"/>
      <c r="Q780" s="25"/>
      <c r="R780" s="25"/>
      <c r="S780" s="25"/>
      <c r="T780" s="25"/>
      <c r="U780" s="25"/>
      <c r="V780" s="25"/>
      <c r="W780" s="25"/>
    </row>
    <row r="781">
      <c r="B781" s="40"/>
      <c r="C781" s="25"/>
      <c r="D781" s="25"/>
      <c r="E781" s="40"/>
      <c r="F781" s="25"/>
      <c r="G781" s="23"/>
      <c r="H781" s="24"/>
      <c r="I781" s="25"/>
      <c r="J781" s="25"/>
      <c r="K781" s="25"/>
      <c r="L781" s="25"/>
      <c r="M781" s="25"/>
      <c r="N781" s="25"/>
      <c r="O781" s="25"/>
      <c r="P781" s="25"/>
      <c r="Q781" s="25"/>
      <c r="R781" s="25"/>
      <c r="S781" s="25"/>
      <c r="T781" s="25"/>
      <c r="U781" s="25"/>
      <c r="V781" s="25"/>
      <c r="W781" s="25"/>
    </row>
    <row r="782">
      <c r="B782" s="40"/>
      <c r="C782" s="25"/>
      <c r="D782" s="25"/>
      <c r="E782" s="40"/>
      <c r="F782" s="25"/>
      <c r="G782" s="23"/>
      <c r="H782" s="24"/>
      <c r="I782" s="25"/>
      <c r="J782" s="25"/>
      <c r="K782" s="25"/>
      <c r="L782" s="25"/>
      <c r="M782" s="25"/>
      <c r="N782" s="25"/>
      <c r="O782" s="25"/>
      <c r="P782" s="25"/>
      <c r="Q782" s="25"/>
      <c r="R782" s="25"/>
      <c r="S782" s="25"/>
      <c r="T782" s="25"/>
      <c r="U782" s="25"/>
      <c r="V782" s="25"/>
      <c r="W782" s="25"/>
    </row>
    <row r="783">
      <c r="B783" s="40"/>
      <c r="C783" s="25"/>
      <c r="D783" s="25"/>
      <c r="E783" s="40"/>
      <c r="F783" s="25"/>
      <c r="G783" s="23"/>
      <c r="H783" s="24"/>
      <c r="I783" s="25"/>
      <c r="J783" s="25"/>
      <c r="K783" s="25"/>
      <c r="L783" s="25"/>
      <c r="M783" s="25"/>
      <c r="N783" s="25"/>
      <c r="O783" s="25"/>
      <c r="P783" s="25"/>
      <c r="Q783" s="25"/>
      <c r="R783" s="25"/>
      <c r="S783" s="25"/>
      <c r="T783" s="25"/>
      <c r="U783" s="25"/>
      <c r="V783" s="25"/>
      <c r="W783" s="25"/>
    </row>
    <row r="784">
      <c r="B784" s="40"/>
      <c r="C784" s="25"/>
      <c r="D784" s="25"/>
      <c r="E784" s="40"/>
      <c r="F784" s="25"/>
      <c r="G784" s="23"/>
      <c r="H784" s="24"/>
      <c r="I784" s="25"/>
      <c r="J784" s="25"/>
      <c r="K784" s="25"/>
      <c r="L784" s="25"/>
      <c r="M784" s="25"/>
      <c r="N784" s="25"/>
      <c r="O784" s="25"/>
      <c r="P784" s="25"/>
      <c r="Q784" s="25"/>
      <c r="R784" s="25"/>
      <c r="S784" s="25"/>
      <c r="T784" s="25"/>
      <c r="U784" s="25"/>
      <c r="V784" s="25"/>
      <c r="W784" s="25"/>
    </row>
    <row r="785">
      <c r="B785" s="40"/>
      <c r="C785" s="25"/>
      <c r="D785" s="25"/>
      <c r="E785" s="40"/>
      <c r="F785" s="25"/>
      <c r="G785" s="23"/>
      <c r="H785" s="24"/>
      <c r="I785" s="25"/>
      <c r="J785" s="25"/>
      <c r="K785" s="25"/>
      <c r="L785" s="25"/>
      <c r="M785" s="25"/>
      <c r="N785" s="25"/>
      <c r="O785" s="25"/>
      <c r="P785" s="25"/>
      <c r="Q785" s="25"/>
      <c r="R785" s="25"/>
      <c r="S785" s="25"/>
      <c r="T785" s="25"/>
      <c r="U785" s="25"/>
      <c r="V785" s="25"/>
      <c r="W785" s="25"/>
    </row>
    <row r="786">
      <c r="B786" s="40"/>
      <c r="C786" s="25"/>
      <c r="D786" s="25"/>
      <c r="E786" s="40"/>
      <c r="F786" s="25"/>
      <c r="G786" s="23"/>
      <c r="H786" s="24"/>
      <c r="I786" s="25"/>
      <c r="J786" s="25"/>
      <c r="K786" s="25"/>
      <c r="L786" s="25"/>
      <c r="M786" s="25"/>
      <c r="N786" s="25"/>
      <c r="O786" s="25"/>
      <c r="P786" s="25"/>
      <c r="Q786" s="25"/>
      <c r="R786" s="25"/>
      <c r="S786" s="25"/>
      <c r="T786" s="25"/>
      <c r="U786" s="25"/>
      <c r="V786" s="25"/>
      <c r="W786" s="25"/>
    </row>
    <row r="787">
      <c r="B787" s="40"/>
      <c r="C787" s="25"/>
      <c r="D787" s="25"/>
      <c r="E787" s="40"/>
      <c r="F787" s="25"/>
      <c r="G787" s="23"/>
      <c r="H787" s="24"/>
      <c r="I787" s="25"/>
      <c r="J787" s="25"/>
      <c r="K787" s="25"/>
      <c r="L787" s="25"/>
      <c r="M787" s="25"/>
      <c r="N787" s="25"/>
      <c r="O787" s="25"/>
      <c r="P787" s="25"/>
      <c r="Q787" s="25"/>
      <c r="R787" s="25"/>
      <c r="S787" s="25"/>
      <c r="T787" s="25"/>
      <c r="U787" s="25"/>
      <c r="V787" s="25"/>
      <c r="W787" s="25"/>
    </row>
    <row r="788">
      <c r="B788" s="40"/>
      <c r="C788" s="25"/>
      <c r="D788" s="25"/>
      <c r="E788" s="40"/>
      <c r="F788" s="25"/>
      <c r="G788" s="23"/>
      <c r="H788" s="24"/>
      <c r="I788" s="25"/>
      <c r="J788" s="25"/>
      <c r="K788" s="25"/>
      <c r="L788" s="25"/>
      <c r="M788" s="25"/>
      <c r="N788" s="25"/>
      <c r="O788" s="25"/>
      <c r="P788" s="25"/>
      <c r="Q788" s="25"/>
      <c r="R788" s="25"/>
      <c r="S788" s="25"/>
      <c r="T788" s="25"/>
      <c r="U788" s="25"/>
      <c r="V788" s="25"/>
      <c r="W788" s="25"/>
    </row>
    <row r="789">
      <c r="B789" s="40"/>
      <c r="C789" s="25"/>
      <c r="D789" s="25"/>
      <c r="E789" s="40"/>
      <c r="F789" s="25"/>
      <c r="G789" s="23"/>
      <c r="H789" s="24"/>
      <c r="I789" s="25"/>
      <c r="J789" s="25"/>
      <c r="K789" s="25"/>
      <c r="L789" s="25"/>
      <c r="M789" s="25"/>
      <c r="N789" s="25"/>
      <c r="O789" s="25"/>
      <c r="P789" s="25"/>
      <c r="Q789" s="25"/>
      <c r="R789" s="25"/>
      <c r="S789" s="25"/>
      <c r="T789" s="25"/>
      <c r="U789" s="25"/>
      <c r="V789" s="25"/>
      <c r="W789" s="25"/>
    </row>
    <row r="790">
      <c r="B790" s="40"/>
      <c r="C790" s="25"/>
      <c r="D790" s="25"/>
      <c r="E790" s="40"/>
      <c r="F790" s="25"/>
      <c r="G790" s="23"/>
      <c r="H790" s="24"/>
      <c r="I790" s="25"/>
      <c r="J790" s="25"/>
      <c r="K790" s="25"/>
      <c r="L790" s="25"/>
      <c r="M790" s="25"/>
      <c r="N790" s="25"/>
      <c r="O790" s="25"/>
      <c r="P790" s="25"/>
      <c r="Q790" s="25"/>
      <c r="R790" s="25"/>
      <c r="S790" s="25"/>
      <c r="T790" s="25"/>
      <c r="U790" s="25"/>
      <c r="V790" s="25"/>
      <c r="W790" s="25"/>
    </row>
    <row r="791">
      <c r="B791" s="40"/>
      <c r="C791" s="25"/>
      <c r="D791" s="25"/>
      <c r="E791" s="40"/>
      <c r="F791" s="25"/>
      <c r="G791" s="23"/>
      <c r="H791" s="24"/>
      <c r="I791" s="25"/>
      <c r="J791" s="25"/>
      <c r="K791" s="25"/>
      <c r="L791" s="25"/>
      <c r="M791" s="25"/>
      <c r="N791" s="25"/>
      <c r="O791" s="25"/>
      <c r="P791" s="25"/>
      <c r="Q791" s="25"/>
      <c r="R791" s="25"/>
      <c r="S791" s="25"/>
      <c r="T791" s="25"/>
      <c r="U791" s="25"/>
      <c r="V791" s="25"/>
      <c r="W791" s="25"/>
    </row>
    <row r="792">
      <c r="B792" s="40"/>
      <c r="C792" s="25"/>
      <c r="D792" s="25"/>
      <c r="E792" s="40"/>
      <c r="F792" s="25"/>
      <c r="G792" s="23"/>
      <c r="H792" s="24"/>
      <c r="I792" s="25"/>
      <c r="J792" s="25"/>
      <c r="K792" s="25"/>
      <c r="L792" s="25"/>
      <c r="M792" s="25"/>
      <c r="N792" s="25"/>
      <c r="O792" s="25"/>
      <c r="P792" s="25"/>
      <c r="Q792" s="25"/>
      <c r="R792" s="25"/>
      <c r="S792" s="25"/>
      <c r="T792" s="25"/>
      <c r="U792" s="25"/>
      <c r="V792" s="25"/>
      <c r="W792" s="25"/>
    </row>
    <row r="793">
      <c r="B793" s="40"/>
      <c r="C793" s="25"/>
      <c r="D793" s="25"/>
      <c r="E793" s="40"/>
      <c r="F793" s="25"/>
      <c r="G793" s="23"/>
      <c r="H793" s="24"/>
      <c r="I793" s="25"/>
      <c r="J793" s="25"/>
      <c r="K793" s="25"/>
      <c r="L793" s="25"/>
      <c r="M793" s="25"/>
      <c r="N793" s="25"/>
      <c r="O793" s="25"/>
      <c r="P793" s="25"/>
      <c r="Q793" s="25"/>
      <c r="R793" s="25"/>
      <c r="S793" s="25"/>
      <c r="T793" s="25"/>
      <c r="U793" s="25"/>
      <c r="V793" s="25"/>
      <c r="W793" s="25"/>
    </row>
    <row r="794">
      <c r="B794" s="40"/>
      <c r="C794" s="25"/>
      <c r="D794" s="25"/>
      <c r="E794" s="40"/>
      <c r="F794" s="25"/>
      <c r="G794" s="23"/>
      <c r="H794" s="24"/>
      <c r="I794" s="25"/>
      <c r="J794" s="25"/>
      <c r="K794" s="25"/>
      <c r="L794" s="25"/>
      <c r="M794" s="25"/>
      <c r="N794" s="25"/>
      <c r="O794" s="25"/>
      <c r="P794" s="25"/>
      <c r="Q794" s="25"/>
      <c r="R794" s="25"/>
      <c r="S794" s="25"/>
      <c r="T794" s="25"/>
      <c r="U794" s="25"/>
      <c r="V794" s="25"/>
      <c r="W794" s="25"/>
    </row>
    <row r="795">
      <c r="B795" s="40"/>
      <c r="C795" s="25"/>
      <c r="D795" s="25"/>
      <c r="E795" s="40"/>
      <c r="F795" s="25"/>
      <c r="G795" s="23"/>
      <c r="H795" s="24"/>
      <c r="I795" s="25"/>
      <c r="J795" s="25"/>
      <c r="K795" s="25"/>
      <c r="L795" s="25"/>
      <c r="M795" s="25"/>
      <c r="N795" s="25"/>
      <c r="O795" s="25"/>
      <c r="P795" s="25"/>
      <c r="Q795" s="25"/>
      <c r="R795" s="25"/>
      <c r="S795" s="25"/>
      <c r="T795" s="25"/>
      <c r="U795" s="25"/>
      <c r="V795" s="25"/>
      <c r="W795" s="25"/>
    </row>
    <row r="796">
      <c r="B796" s="40"/>
      <c r="C796" s="25"/>
      <c r="D796" s="25"/>
      <c r="E796" s="40"/>
      <c r="F796" s="25"/>
      <c r="G796" s="23"/>
      <c r="H796" s="24"/>
      <c r="I796" s="25"/>
      <c r="J796" s="25"/>
      <c r="K796" s="25"/>
      <c r="L796" s="25"/>
      <c r="M796" s="25"/>
      <c r="N796" s="25"/>
      <c r="O796" s="25"/>
      <c r="P796" s="25"/>
      <c r="Q796" s="25"/>
      <c r="R796" s="25"/>
      <c r="S796" s="25"/>
      <c r="T796" s="25"/>
      <c r="U796" s="25"/>
      <c r="V796" s="25"/>
      <c r="W796" s="25"/>
    </row>
    <row r="797">
      <c r="B797" s="40"/>
      <c r="C797" s="25"/>
      <c r="D797" s="25"/>
      <c r="E797" s="40"/>
      <c r="F797" s="25"/>
      <c r="G797" s="23"/>
      <c r="H797" s="24"/>
      <c r="I797" s="25"/>
      <c r="J797" s="25"/>
      <c r="K797" s="25"/>
      <c r="L797" s="25"/>
      <c r="M797" s="25"/>
      <c r="N797" s="25"/>
      <c r="O797" s="25"/>
      <c r="P797" s="25"/>
      <c r="Q797" s="25"/>
      <c r="R797" s="25"/>
      <c r="S797" s="25"/>
      <c r="T797" s="25"/>
      <c r="U797" s="25"/>
      <c r="V797" s="25"/>
      <c r="W797" s="25"/>
    </row>
    <row r="798">
      <c r="B798" s="40"/>
      <c r="C798" s="25"/>
      <c r="D798" s="25"/>
      <c r="E798" s="40"/>
      <c r="F798" s="25"/>
      <c r="G798" s="23"/>
      <c r="H798" s="24"/>
      <c r="I798" s="25"/>
      <c r="J798" s="25"/>
      <c r="K798" s="25"/>
      <c r="L798" s="25"/>
      <c r="M798" s="25"/>
      <c r="N798" s="25"/>
      <c r="O798" s="25"/>
      <c r="P798" s="25"/>
      <c r="Q798" s="25"/>
      <c r="R798" s="25"/>
      <c r="S798" s="25"/>
      <c r="T798" s="25"/>
      <c r="U798" s="25"/>
      <c r="V798" s="25"/>
      <c r="W798" s="25"/>
    </row>
    <row r="799">
      <c r="B799" s="40"/>
      <c r="C799" s="25"/>
      <c r="D799" s="25"/>
      <c r="E799" s="40"/>
      <c r="F799" s="25"/>
      <c r="G799" s="23"/>
      <c r="H799" s="24"/>
      <c r="I799" s="25"/>
      <c r="J799" s="25"/>
      <c r="K799" s="25"/>
      <c r="L799" s="25"/>
      <c r="M799" s="25"/>
      <c r="N799" s="25"/>
      <c r="O799" s="25"/>
      <c r="P799" s="25"/>
      <c r="Q799" s="25"/>
      <c r="R799" s="25"/>
      <c r="S799" s="25"/>
      <c r="T799" s="25"/>
      <c r="U799" s="25"/>
      <c r="V799" s="25"/>
      <c r="W799" s="25"/>
    </row>
    <row r="800">
      <c r="B800" s="40"/>
      <c r="C800" s="25"/>
      <c r="D800" s="25"/>
      <c r="E800" s="40"/>
      <c r="F800" s="25"/>
      <c r="G800" s="23"/>
      <c r="H800" s="24"/>
      <c r="I800" s="25"/>
      <c r="J800" s="25"/>
      <c r="K800" s="25"/>
      <c r="L800" s="25"/>
      <c r="M800" s="25"/>
      <c r="N800" s="25"/>
      <c r="O800" s="25"/>
      <c r="P800" s="25"/>
      <c r="Q800" s="25"/>
      <c r="R800" s="25"/>
      <c r="S800" s="25"/>
      <c r="T800" s="25"/>
      <c r="U800" s="25"/>
      <c r="V800" s="25"/>
      <c r="W800" s="25"/>
    </row>
    <row r="801">
      <c r="B801" s="40"/>
      <c r="C801" s="25"/>
      <c r="D801" s="25"/>
      <c r="E801" s="40"/>
      <c r="F801" s="25"/>
      <c r="G801" s="23"/>
      <c r="H801" s="24"/>
      <c r="I801" s="25"/>
      <c r="J801" s="25"/>
      <c r="K801" s="25"/>
      <c r="L801" s="25"/>
      <c r="M801" s="25"/>
      <c r="N801" s="25"/>
      <c r="O801" s="25"/>
      <c r="P801" s="25"/>
      <c r="Q801" s="25"/>
      <c r="R801" s="25"/>
      <c r="S801" s="25"/>
      <c r="T801" s="25"/>
      <c r="U801" s="25"/>
      <c r="V801" s="25"/>
      <c r="W801" s="25"/>
    </row>
    <row r="802">
      <c r="B802" s="40"/>
      <c r="C802" s="25"/>
      <c r="D802" s="25"/>
      <c r="E802" s="40"/>
      <c r="F802" s="25"/>
      <c r="G802" s="23"/>
      <c r="H802" s="24"/>
      <c r="I802" s="25"/>
      <c r="J802" s="25"/>
      <c r="K802" s="25"/>
      <c r="L802" s="25"/>
      <c r="M802" s="25"/>
      <c r="N802" s="25"/>
      <c r="O802" s="25"/>
      <c r="P802" s="25"/>
      <c r="Q802" s="25"/>
      <c r="R802" s="25"/>
      <c r="S802" s="25"/>
      <c r="T802" s="25"/>
      <c r="U802" s="25"/>
      <c r="V802" s="25"/>
      <c r="W802" s="25"/>
    </row>
    <row r="803">
      <c r="B803" s="40"/>
      <c r="C803" s="25"/>
      <c r="D803" s="25"/>
      <c r="E803" s="40"/>
      <c r="F803" s="25"/>
      <c r="G803" s="23"/>
      <c r="H803" s="24"/>
      <c r="I803" s="25"/>
      <c r="J803" s="25"/>
      <c r="K803" s="25"/>
      <c r="L803" s="25"/>
      <c r="M803" s="25"/>
      <c r="N803" s="25"/>
      <c r="O803" s="25"/>
      <c r="P803" s="25"/>
      <c r="Q803" s="25"/>
      <c r="R803" s="25"/>
      <c r="S803" s="25"/>
      <c r="T803" s="25"/>
      <c r="U803" s="25"/>
      <c r="V803" s="25"/>
      <c r="W803" s="25"/>
    </row>
    <row r="804">
      <c r="B804" s="40"/>
      <c r="C804" s="25"/>
      <c r="D804" s="25"/>
      <c r="E804" s="40"/>
      <c r="F804" s="25"/>
      <c r="G804" s="23"/>
      <c r="H804" s="24"/>
      <c r="I804" s="25"/>
      <c r="J804" s="25"/>
      <c r="K804" s="25"/>
      <c r="L804" s="25"/>
      <c r="M804" s="25"/>
      <c r="N804" s="25"/>
      <c r="O804" s="25"/>
      <c r="P804" s="25"/>
      <c r="Q804" s="25"/>
      <c r="R804" s="25"/>
      <c r="S804" s="25"/>
      <c r="T804" s="25"/>
      <c r="U804" s="25"/>
      <c r="V804" s="25"/>
      <c r="W804" s="25"/>
    </row>
    <row r="805">
      <c r="B805" s="40"/>
      <c r="C805" s="25"/>
      <c r="D805" s="25"/>
      <c r="E805" s="40"/>
      <c r="F805" s="25"/>
      <c r="G805" s="23"/>
      <c r="H805" s="24"/>
      <c r="I805" s="25"/>
      <c r="J805" s="25"/>
      <c r="K805" s="25"/>
      <c r="L805" s="25"/>
      <c r="M805" s="25"/>
      <c r="N805" s="25"/>
      <c r="O805" s="25"/>
      <c r="P805" s="25"/>
      <c r="Q805" s="25"/>
      <c r="R805" s="25"/>
      <c r="S805" s="25"/>
      <c r="T805" s="25"/>
      <c r="U805" s="25"/>
      <c r="V805" s="25"/>
      <c r="W805" s="25"/>
    </row>
    <row r="806">
      <c r="B806" s="40"/>
      <c r="C806" s="25"/>
      <c r="D806" s="25"/>
      <c r="E806" s="40"/>
      <c r="F806" s="25"/>
      <c r="G806" s="23"/>
      <c r="H806" s="24"/>
      <c r="I806" s="25"/>
      <c r="J806" s="25"/>
      <c r="K806" s="25"/>
      <c r="L806" s="25"/>
      <c r="M806" s="25"/>
      <c r="N806" s="25"/>
      <c r="O806" s="25"/>
      <c r="P806" s="25"/>
      <c r="Q806" s="25"/>
      <c r="R806" s="25"/>
      <c r="S806" s="25"/>
      <c r="T806" s="25"/>
      <c r="U806" s="25"/>
      <c r="V806" s="25"/>
      <c r="W806" s="25"/>
    </row>
    <row r="807">
      <c r="B807" s="40"/>
      <c r="C807" s="25"/>
      <c r="D807" s="25"/>
      <c r="E807" s="40"/>
      <c r="F807" s="25"/>
      <c r="G807" s="23"/>
      <c r="H807" s="24"/>
      <c r="I807" s="25"/>
      <c r="J807" s="25"/>
      <c r="K807" s="25"/>
      <c r="L807" s="25"/>
      <c r="M807" s="25"/>
      <c r="N807" s="25"/>
      <c r="O807" s="25"/>
      <c r="P807" s="25"/>
      <c r="Q807" s="25"/>
      <c r="R807" s="25"/>
      <c r="S807" s="25"/>
      <c r="T807" s="25"/>
      <c r="U807" s="25"/>
      <c r="V807" s="25"/>
      <c r="W807" s="25"/>
    </row>
    <row r="808">
      <c r="B808" s="40"/>
      <c r="C808" s="25"/>
      <c r="D808" s="25"/>
      <c r="E808" s="40"/>
      <c r="F808" s="25"/>
      <c r="G808" s="23"/>
      <c r="H808" s="24"/>
      <c r="I808" s="25"/>
      <c r="J808" s="25"/>
      <c r="K808" s="25"/>
      <c r="L808" s="25"/>
      <c r="M808" s="25"/>
      <c r="N808" s="25"/>
      <c r="O808" s="25"/>
      <c r="P808" s="25"/>
      <c r="Q808" s="25"/>
      <c r="R808" s="25"/>
      <c r="S808" s="25"/>
      <c r="T808" s="25"/>
      <c r="U808" s="25"/>
      <c r="V808" s="25"/>
      <c r="W808" s="25"/>
    </row>
    <row r="809">
      <c r="B809" s="40"/>
      <c r="C809" s="25"/>
      <c r="D809" s="25"/>
      <c r="E809" s="40"/>
      <c r="F809" s="25"/>
      <c r="G809" s="23"/>
      <c r="H809" s="24"/>
      <c r="I809" s="25"/>
      <c r="J809" s="25"/>
      <c r="K809" s="25"/>
      <c r="L809" s="25"/>
      <c r="M809" s="25"/>
      <c r="N809" s="25"/>
      <c r="O809" s="25"/>
      <c r="P809" s="25"/>
      <c r="Q809" s="25"/>
      <c r="R809" s="25"/>
      <c r="S809" s="25"/>
      <c r="T809" s="25"/>
      <c r="U809" s="25"/>
      <c r="V809" s="25"/>
      <c r="W809" s="25"/>
    </row>
    <row r="810">
      <c r="B810" s="40"/>
      <c r="C810" s="25"/>
      <c r="D810" s="25"/>
      <c r="E810" s="40"/>
      <c r="F810" s="25"/>
      <c r="G810" s="23"/>
      <c r="H810" s="24"/>
      <c r="I810" s="25"/>
      <c r="J810" s="25"/>
      <c r="K810" s="25"/>
      <c r="L810" s="25"/>
      <c r="M810" s="25"/>
      <c r="N810" s="25"/>
      <c r="O810" s="25"/>
      <c r="P810" s="25"/>
      <c r="Q810" s="25"/>
      <c r="R810" s="25"/>
      <c r="S810" s="25"/>
      <c r="T810" s="25"/>
      <c r="U810" s="25"/>
      <c r="V810" s="25"/>
      <c r="W810" s="25"/>
    </row>
    <row r="811">
      <c r="B811" s="40"/>
      <c r="C811" s="25"/>
      <c r="D811" s="25"/>
      <c r="E811" s="40"/>
      <c r="F811" s="25"/>
      <c r="G811" s="23"/>
      <c r="H811" s="24"/>
      <c r="I811" s="25"/>
      <c r="J811" s="25"/>
      <c r="K811" s="25"/>
      <c r="L811" s="25"/>
      <c r="M811" s="25"/>
      <c r="N811" s="25"/>
      <c r="O811" s="25"/>
      <c r="P811" s="25"/>
      <c r="Q811" s="25"/>
      <c r="R811" s="25"/>
      <c r="S811" s="25"/>
      <c r="T811" s="25"/>
      <c r="U811" s="25"/>
      <c r="V811" s="25"/>
      <c r="W811" s="25"/>
    </row>
    <row r="812">
      <c r="B812" s="40"/>
      <c r="C812" s="25"/>
      <c r="D812" s="25"/>
      <c r="E812" s="40"/>
      <c r="F812" s="25"/>
      <c r="G812" s="23"/>
      <c r="H812" s="24"/>
      <c r="I812" s="25"/>
      <c r="J812" s="25"/>
      <c r="K812" s="25"/>
      <c r="L812" s="25"/>
      <c r="M812" s="25"/>
      <c r="N812" s="25"/>
      <c r="O812" s="25"/>
      <c r="P812" s="25"/>
      <c r="Q812" s="25"/>
      <c r="R812" s="25"/>
      <c r="S812" s="25"/>
      <c r="T812" s="25"/>
      <c r="U812" s="25"/>
      <c r="V812" s="25"/>
      <c r="W812" s="25"/>
    </row>
    <row r="813">
      <c r="B813" s="40"/>
      <c r="C813" s="25"/>
      <c r="D813" s="25"/>
      <c r="E813" s="40"/>
      <c r="F813" s="25"/>
      <c r="G813" s="23"/>
      <c r="H813" s="24"/>
      <c r="I813" s="25"/>
      <c r="J813" s="25"/>
      <c r="K813" s="25"/>
      <c r="L813" s="25"/>
      <c r="M813" s="25"/>
      <c r="N813" s="25"/>
      <c r="O813" s="25"/>
      <c r="P813" s="25"/>
      <c r="Q813" s="25"/>
      <c r="R813" s="25"/>
      <c r="S813" s="25"/>
      <c r="T813" s="25"/>
      <c r="U813" s="25"/>
      <c r="V813" s="25"/>
      <c r="W813" s="25"/>
    </row>
    <row r="814">
      <c r="B814" s="40"/>
      <c r="C814" s="25"/>
      <c r="D814" s="25"/>
      <c r="E814" s="40"/>
      <c r="F814" s="25"/>
      <c r="G814" s="23"/>
      <c r="H814" s="24"/>
      <c r="I814" s="25"/>
      <c r="J814" s="25"/>
      <c r="K814" s="25"/>
      <c r="L814" s="25"/>
      <c r="M814" s="25"/>
      <c r="N814" s="25"/>
      <c r="O814" s="25"/>
      <c r="P814" s="25"/>
      <c r="Q814" s="25"/>
      <c r="R814" s="25"/>
      <c r="S814" s="25"/>
      <c r="T814" s="25"/>
      <c r="U814" s="25"/>
      <c r="V814" s="25"/>
      <c r="W814" s="25"/>
    </row>
    <row r="815">
      <c r="B815" s="40"/>
      <c r="C815" s="25"/>
      <c r="D815" s="25"/>
      <c r="E815" s="40"/>
      <c r="F815" s="25"/>
      <c r="G815" s="23"/>
      <c r="H815" s="24"/>
      <c r="I815" s="25"/>
      <c r="J815" s="25"/>
      <c r="K815" s="25"/>
      <c r="L815" s="25"/>
      <c r="M815" s="25"/>
      <c r="N815" s="25"/>
      <c r="O815" s="25"/>
      <c r="P815" s="25"/>
      <c r="Q815" s="25"/>
      <c r="R815" s="25"/>
      <c r="S815" s="25"/>
      <c r="T815" s="25"/>
      <c r="U815" s="25"/>
      <c r="V815" s="25"/>
      <c r="W815" s="25"/>
    </row>
    <row r="816">
      <c r="B816" s="40"/>
      <c r="C816" s="25"/>
      <c r="D816" s="25"/>
      <c r="E816" s="40"/>
      <c r="F816" s="25"/>
      <c r="G816" s="23"/>
      <c r="H816" s="24"/>
      <c r="I816" s="25"/>
      <c r="J816" s="25"/>
      <c r="K816" s="25"/>
      <c r="L816" s="25"/>
      <c r="M816" s="25"/>
      <c r="N816" s="25"/>
      <c r="O816" s="25"/>
      <c r="P816" s="25"/>
      <c r="Q816" s="25"/>
      <c r="R816" s="25"/>
      <c r="S816" s="25"/>
      <c r="T816" s="25"/>
      <c r="U816" s="25"/>
      <c r="V816" s="25"/>
      <c r="W816" s="25"/>
    </row>
    <row r="817">
      <c r="B817" s="40"/>
      <c r="C817" s="25"/>
      <c r="D817" s="25"/>
      <c r="E817" s="40"/>
      <c r="F817" s="25"/>
      <c r="G817" s="23"/>
      <c r="H817" s="24"/>
      <c r="I817" s="25"/>
      <c r="J817" s="25"/>
      <c r="K817" s="25"/>
      <c r="L817" s="25"/>
      <c r="M817" s="25"/>
      <c r="N817" s="25"/>
      <c r="O817" s="25"/>
      <c r="P817" s="25"/>
      <c r="Q817" s="25"/>
      <c r="R817" s="25"/>
      <c r="S817" s="25"/>
      <c r="T817" s="25"/>
      <c r="U817" s="25"/>
      <c r="V817" s="25"/>
      <c r="W817" s="25"/>
    </row>
    <row r="818">
      <c r="B818" s="40"/>
      <c r="C818" s="25"/>
      <c r="D818" s="25"/>
      <c r="E818" s="40"/>
      <c r="F818" s="25"/>
      <c r="G818" s="23"/>
      <c r="H818" s="24"/>
      <c r="I818" s="25"/>
      <c r="J818" s="25"/>
      <c r="K818" s="25"/>
      <c r="L818" s="25"/>
      <c r="M818" s="25"/>
      <c r="N818" s="25"/>
      <c r="O818" s="25"/>
      <c r="P818" s="25"/>
      <c r="Q818" s="25"/>
      <c r="R818" s="25"/>
      <c r="S818" s="25"/>
      <c r="T818" s="25"/>
      <c r="U818" s="25"/>
      <c r="V818" s="25"/>
      <c r="W818" s="25"/>
    </row>
    <row r="819">
      <c r="B819" s="40"/>
      <c r="C819" s="25"/>
      <c r="D819" s="25"/>
      <c r="E819" s="40"/>
      <c r="F819" s="25"/>
      <c r="G819" s="23"/>
      <c r="H819" s="24"/>
      <c r="I819" s="25"/>
      <c r="J819" s="25"/>
      <c r="K819" s="25"/>
      <c r="L819" s="25"/>
      <c r="M819" s="25"/>
      <c r="N819" s="25"/>
      <c r="O819" s="25"/>
      <c r="P819" s="25"/>
      <c r="Q819" s="25"/>
      <c r="R819" s="25"/>
      <c r="S819" s="25"/>
      <c r="T819" s="25"/>
      <c r="U819" s="25"/>
      <c r="V819" s="25"/>
      <c r="W819" s="25"/>
    </row>
    <row r="820">
      <c r="B820" s="40"/>
      <c r="C820" s="25"/>
      <c r="D820" s="25"/>
      <c r="E820" s="40"/>
      <c r="F820" s="25"/>
      <c r="G820" s="23"/>
      <c r="H820" s="24"/>
      <c r="I820" s="25"/>
      <c r="J820" s="25"/>
      <c r="K820" s="25"/>
      <c r="L820" s="25"/>
      <c r="M820" s="25"/>
      <c r="N820" s="25"/>
      <c r="O820" s="25"/>
      <c r="P820" s="25"/>
      <c r="Q820" s="25"/>
      <c r="R820" s="25"/>
      <c r="S820" s="25"/>
      <c r="T820" s="25"/>
      <c r="U820" s="25"/>
      <c r="V820" s="25"/>
      <c r="W820" s="25"/>
    </row>
    <row r="821">
      <c r="B821" s="40"/>
      <c r="C821" s="25"/>
      <c r="D821" s="25"/>
      <c r="E821" s="40"/>
      <c r="F821" s="25"/>
      <c r="G821" s="23"/>
      <c r="H821" s="24"/>
      <c r="I821" s="25"/>
      <c r="J821" s="25"/>
      <c r="K821" s="25"/>
      <c r="L821" s="25"/>
      <c r="M821" s="25"/>
      <c r="N821" s="25"/>
      <c r="O821" s="25"/>
      <c r="P821" s="25"/>
      <c r="Q821" s="25"/>
      <c r="R821" s="25"/>
      <c r="S821" s="25"/>
      <c r="T821" s="25"/>
      <c r="U821" s="25"/>
      <c r="V821" s="25"/>
      <c r="W821" s="25"/>
    </row>
    <row r="822">
      <c r="B822" s="40"/>
      <c r="C822" s="25"/>
      <c r="D822" s="25"/>
      <c r="E822" s="40"/>
      <c r="F822" s="25"/>
      <c r="G822" s="23"/>
      <c r="H822" s="24"/>
      <c r="I822" s="25"/>
      <c r="J822" s="25"/>
      <c r="K822" s="25"/>
      <c r="L822" s="25"/>
      <c r="M822" s="25"/>
      <c r="N822" s="25"/>
      <c r="O822" s="25"/>
      <c r="P822" s="25"/>
      <c r="Q822" s="25"/>
      <c r="R822" s="25"/>
      <c r="S822" s="25"/>
      <c r="T822" s="25"/>
      <c r="U822" s="25"/>
      <c r="V822" s="25"/>
      <c r="W822" s="25"/>
    </row>
    <row r="823">
      <c r="B823" s="40"/>
      <c r="C823" s="25"/>
      <c r="D823" s="25"/>
      <c r="E823" s="40"/>
      <c r="F823" s="25"/>
      <c r="G823" s="23"/>
      <c r="H823" s="24"/>
      <c r="I823" s="25"/>
      <c r="J823" s="25"/>
      <c r="K823" s="25"/>
      <c r="L823" s="25"/>
      <c r="M823" s="25"/>
      <c r="N823" s="25"/>
      <c r="O823" s="25"/>
      <c r="P823" s="25"/>
      <c r="Q823" s="25"/>
      <c r="R823" s="25"/>
      <c r="S823" s="25"/>
      <c r="T823" s="25"/>
      <c r="U823" s="25"/>
      <c r="V823" s="25"/>
      <c r="W823" s="25"/>
    </row>
    <row r="824">
      <c r="B824" s="40"/>
      <c r="C824" s="25"/>
      <c r="D824" s="25"/>
      <c r="E824" s="40"/>
      <c r="F824" s="25"/>
      <c r="G824" s="23"/>
      <c r="H824" s="24"/>
      <c r="I824" s="25"/>
      <c r="J824" s="25"/>
      <c r="K824" s="25"/>
      <c r="L824" s="25"/>
      <c r="M824" s="25"/>
      <c r="N824" s="25"/>
      <c r="O824" s="25"/>
      <c r="P824" s="25"/>
      <c r="Q824" s="25"/>
      <c r="R824" s="25"/>
      <c r="S824" s="25"/>
      <c r="T824" s="25"/>
      <c r="U824" s="25"/>
      <c r="V824" s="25"/>
      <c r="W824" s="25"/>
    </row>
    <row r="825">
      <c r="B825" s="40"/>
      <c r="C825" s="25"/>
      <c r="D825" s="25"/>
      <c r="E825" s="40"/>
      <c r="F825" s="25"/>
      <c r="G825" s="23"/>
      <c r="H825" s="24"/>
      <c r="I825" s="25"/>
      <c r="J825" s="25"/>
      <c r="K825" s="25"/>
      <c r="L825" s="25"/>
      <c r="M825" s="25"/>
      <c r="N825" s="25"/>
      <c r="O825" s="25"/>
      <c r="P825" s="25"/>
      <c r="Q825" s="25"/>
      <c r="R825" s="25"/>
      <c r="S825" s="25"/>
      <c r="T825" s="25"/>
      <c r="U825" s="25"/>
      <c r="V825" s="25"/>
      <c r="W825" s="25"/>
    </row>
    <row r="826">
      <c r="B826" s="40"/>
      <c r="C826" s="25"/>
      <c r="D826" s="25"/>
      <c r="E826" s="40"/>
      <c r="F826" s="25"/>
      <c r="G826" s="23"/>
      <c r="H826" s="24"/>
      <c r="I826" s="25"/>
      <c r="J826" s="25"/>
      <c r="K826" s="25"/>
      <c r="L826" s="25"/>
      <c r="M826" s="25"/>
      <c r="N826" s="25"/>
      <c r="O826" s="25"/>
      <c r="P826" s="25"/>
      <c r="Q826" s="25"/>
      <c r="R826" s="25"/>
      <c r="S826" s="25"/>
      <c r="T826" s="25"/>
      <c r="U826" s="25"/>
      <c r="V826" s="25"/>
      <c r="W826" s="25"/>
    </row>
    <row r="827">
      <c r="B827" s="40"/>
      <c r="C827" s="25"/>
      <c r="D827" s="25"/>
      <c r="E827" s="40"/>
      <c r="F827" s="25"/>
      <c r="G827" s="23"/>
      <c r="H827" s="24"/>
      <c r="I827" s="25"/>
      <c r="J827" s="25"/>
      <c r="K827" s="25"/>
      <c r="L827" s="25"/>
      <c r="M827" s="25"/>
      <c r="N827" s="25"/>
      <c r="O827" s="25"/>
      <c r="P827" s="25"/>
      <c r="Q827" s="25"/>
      <c r="R827" s="25"/>
      <c r="S827" s="25"/>
      <c r="T827" s="25"/>
      <c r="U827" s="25"/>
      <c r="V827" s="25"/>
      <c r="W827" s="25"/>
    </row>
    <row r="828">
      <c r="B828" s="40"/>
      <c r="C828" s="25"/>
      <c r="D828" s="25"/>
      <c r="E828" s="40"/>
      <c r="F828" s="25"/>
      <c r="G828" s="23"/>
      <c r="H828" s="24"/>
      <c r="I828" s="25"/>
      <c r="J828" s="25"/>
      <c r="K828" s="25"/>
      <c r="L828" s="25"/>
      <c r="M828" s="25"/>
      <c r="N828" s="25"/>
      <c r="O828" s="25"/>
      <c r="P828" s="25"/>
      <c r="Q828" s="25"/>
      <c r="R828" s="25"/>
      <c r="S828" s="25"/>
      <c r="T828" s="25"/>
      <c r="U828" s="25"/>
      <c r="V828" s="25"/>
      <c r="W828" s="25"/>
    </row>
    <row r="829">
      <c r="B829" s="40"/>
      <c r="C829" s="25"/>
      <c r="D829" s="25"/>
      <c r="E829" s="40"/>
      <c r="F829" s="25"/>
      <c r="G829" s="23"/>
      <c r="H829" s="24"/>
      <c r="I829" s="25"/>
      <c r="J829" s="25"/>
      <c r="K829" s="25"/>
      <c r="L829" s="25"/>
      <c r="M829" s="25"/>
      <c r="N829" s="25"/>
      <c r="O829" s="25"/>
      <c r="P829" s="25"/>
      <c r="Q829" s="25"/>
      <c r="R829" s="25"/>
      <c r="S829" s="25"/>
      <c r="T829" s="25"/>
      <c r="U829" s="25"/>
      <c r="V829" s="25"/>
      <c r="W829" s="25"/>
    </row>
    <row r="830">
      <c r="B830" s="40"/>
      <c r="C830" s="25"/>
      <c r="D830" s="25"/>
      <c r="E830" s="40"/>
      <c r="F830" s="25"/>
      <c r="G830" s="23"/>
      <c r="H830" s="24"/>
      <c r="I830" s="25"/>
      <c r="J830" s="25"/>
      <c r="K830" s="25"/>
      <c r="L830" s="25"/>
      <c r="M830" s="25"/>
      <c r="N830" s="25"/>
      <c r="O830" s="25"/>
      <c r="P830" s="25"/>
      <c r="Q830" s="25"/>
      <c r="R830" s="25"/>
      <c r="S830" s="25"/>
      <c r="T830" s="25"/>
      <c r="U830" s="25"/>
      <c r="V830" s="25"/>
      <c r="W830" s="25"/>
    </row>
    <row r="831">
      <c r="B831" s="40"/>
      <c r="C831" s="25"/>
      <c r="D831" s="25"/>
      <c r="E831" s="40"/>
      <c r="F831" s="25"/>
      <c r="G831" s="23"/>
      <c r="H831" s="24"/>
      <c r="I831" s="25"/>
      <c r="J831" s="25"/>
      <c r="K831" s="25"/>
      <c r="L831" s="25"/>
      <c r="M831" s="25"/>
      <c r="N831" s="25"/>
      <c r="O831" s="25"/>
      <c r="P831" s="25"/>
      <c r="Q831" s="25"/>
      <c r="R831" s="25"/>
      <c r="S831" s="25"/>
      <c r="T831" s="25"/>
      <c r="U831" s="25"/>
      <c r="V831" s="25"/>
      <c r="W831" s="25"/>
    </row>
    <row r="832">
      <c r="B832" s="40"/>
      <c r="C832" s="25"/>
      <c r="D832" s="25"/>
      <c r="E832" s="40"/>
      <c r="F832" s="25"/>
      <c r="G832" s="23"/>
      <c r="H832" s="24"/>
      <c r="I832" s="25"/>
      <c r="J832" s="25"/>
      <c r="K832" s="25"/>
      <c r="L832" s="25"/>
      <c r="M832" s="25"/>
      <c r="N832" s="25"/>
      <c r="O832" s="25"/>
      <c r="P832" s="25"/>
      <c r="Q832" s="25"/>
      <c r="R832" s="25"/>
      <c r="S832" s="25"/>
      <c r="T832" s="25"/>
      <c r="U832" s="25"/>
      <c r="V832" s="25"/>
      <c r="W832" s="25"/>
    </row>
    <row r="833">
      <c r="B833" s="40"/>
      <c r="C833" s="25"/>
      <c r="D833" s="25"/>
      <c r="E833" s="40"/>
      <c r="F833" s="25"/>
      <c r="G833" s="23"/>
      <c r="H833" s="24"/>
      <c r="I833" s="25"/>
      <c r="J833" s="25"/>
      <c r="K833" s="25"/>
      <c r="L833" s="25"/>
      <c r="M833" s="25"/>
      <c r="N833" s="25"/>
      <c r="O833" s="25"/>
      <c r="P833" s="25"/>
      <c r="Q833" s="25"/>
      <c r="R833" s="25"/>
      <c r="S833" s="25"/>
      <c r="T833" s="25"/>
      <c r="U833" s="25"/>
      <c r="V833" s="25"/>
      <c r="W833" s="25"/>
    </row>
    <row r="834">
      <c r="B834" s="40"/>
      <c r="C834" s="25"/>
      <c r="D834" s="25"/>
      <c r="E834" s="40"/>
      <c r="F834" s="25"/>
      <c r="G834" s="23"/>
      <c r="H834" s="24"/>
      <c r="I834" s="25"/>
      <c r="J834" s="25"/>
      <c r="K834" s="25"/>
      <c r="L834" s="25"/>
      <c r="M834" s="25"/>
      <c r="N834" s="25"/>
      <c r="O834" s="25"/>
      <c r="P834" s="25"/>
      <c r="Q834" s="25"/>
      <c r="R834" s="25"/>
      <c r="S834" s="25"/>
      <c r="T834" s="25"/>
      <c r="U834" s="25"/>
      <c r="V834" s="25"/>
      <c r="W834" s="25"/>
    </row>
    <row r="835">
      <c r="B835" s="40"/>
      <c r="C835" s="25"/>
      <c r="D835" s="25"/>
      <c r="E835" s="40"/>
      <c r="F835" s="25"/>
      <c r="G835" s="23"/>
      <c r="H835" s="24"/>
      <c r="I835" s="25"/>
      <c r="J835" s="25"/>
      <c r="K835" s="25"/>
      <c r="L835" s="25"/>
      <c r="M835" s="25"/>
      <c r="N835" s="25"/>
      <c r="O835" s="25"/>
      <c r="P835" s="25"/>
      <c r="Q835" s="25"/>
      <c r="R835" s="25"/>
      <c r="S835" s="25"/>
      <c r="T835" s="25"/>
      <c r="U835" s="25"/>
      <c r="V835" s="25"/>
      <c r="W835" s="25"/>
    </row>
    <row r="836">
      <c r="B836" s="40"/>
      <c r="C836" s="25"/>
      <c r="D836" s="25"/>
      <c r="E836" s="40"/>
      <c r="F836" s="25"/>
      <c r="G836" s="23"/>
      <c r="H836" s="24"/>
      <c r="I836" s="25"/>
      <c r="J836" s="25"/>
      <c r="K836" s="25"/>
      <c r="L836" s="25"/>
      <c r="M836" s="25"/>
      <c r="N836" s="25"/>
      <c r="O836" s="25"/>
      <c r="P836" s="25"/>
      <c r="Q836" s="25"/>
      <c r="R836" s="25"/>
      <c r="S836" s="25"/>
      <c r="T836" s="25"/>
      <c r="U836" s="25"/>
      <c r="V836" s="25"/>
      <c r="W836" s="25"/>
    </row>
    <row r="837">
      <c r="B837" s="40"/>
      <c r="C837" s="25"/>
      <c r="D837" s="25"/>
      <c r="E837" s="40"/>
      <c r="F837" s="25"/>
      <c r="G837" s="23"/>
      <c r="H837" s="24"/>
      <c r="I837" s="25"/>
      <c r="J837" s="25"/>
      <c r="K837" s="25"/>
      <c r="L837" s="25"/>
      <c r="M837" s="25"/>
      <c r="N837" s="25"/>
      <c r="O837" s="25"/>
      <c r="P837" s="25"/>
      <c r="Q837" s="25"/>
      <c r="R837" s="25"/>
      <c r="S837" s="25"/>
      <c r="T837" s="25"/>
      <c r="U837" s="25"/>
      <c r="V837" s="25"/>
      <c r="W837" s="25"/>
    </row>
    <row r="838">
      <c r="B838" s="40"/>
      <c r="C838" s="25"/>
      <c r="D838" s="25"/>
      <c r="E838" s="40"/>
      <c r="F838" s="25"/>
      <c r="G838" s="23"/>
      <c r="H838" s="24"/>
      <c r="I838" s="25"/>
      <c r="J838" s="25"/>
      <c r="K838" s="25"/>
      <c r="L838" s="25"/>
      <c r="M838" s="25"/>
      <c r="N838" s="25"/>
      <c r="O838" s="25"/>
      <c r="P838" s="25"/>
      <c r="Q838" s="25"/>
      <c r="R838" s="25"/>
      <c r="S838" s="25"/>
      <c r="T838" s="25"/>
      <c r="U838" s="25"/>
      <c r="V838" s="25"/>
      <c r="W838" s="25"/>
    </row>
    <row r="839">
      <c r="B839" s="40"/>
      <c r="C839" s="25"/>
      <c r="D839" s="25"/>
      <c r="E839" s="40"/>
      <c r="F839" s="25"/>
      <c r="G839" s="23"/>
      <c r="H839" s="24"/>
      <c r="I839" s="25"/>
      <c r="J839" s="25"/>
      <c r="K839" s="25"/>
      <c r="L839" s="25"/>
      <c r="M839" s="25"/>
      <c r="N839" s="25"/>
      <c r="O839" s="25"/>
      <c r="P839" s="25"/>
      <c r="Q839" s="25"/>
      <c r="R839" s="25"/>
      <c r="S839" s="25"/>
      <c r="T839" s="25"/>
      <c r="U839" s="25"/>
      <c r="V839" s="25"/>
      <c r="W839" s="25"/>
    </row>
    <row r="840">
      <c r="B840" s="40"/>
      <c r="C840" s="25"/>
      <c r="D840" s="25"/>
      <c r="E840" s="40"/>
      <c r="F840" s="25"/>
      <c r="G840" s="23"/>
      <c r="H840" s="24"/>
      <c r="I840" s="25"/>
      <c r="J840" s="25"/>
      <c r="K840" s="25"/>
      <c r="L840" s="25"/>
      <c r="M840" s="25"/>
      <c r="N840" s="25"/>
      <c r="O840" s="25"/>
      <c r="P840" s="25"/>
      <c r="Q840" s="25"/>
      <c r="R840" s="25"/>
      <c r="S840" s="25"/>
      <c r="T840" s="25"/>
      <c r="U840" s="25"/>
      <c r="V840" s="25"/>
      <c r="W840" s="25"/>
    </row>
    <row r="841">
      <c r="B841" s="40"/>
      <c r="C841" s="25"/>
      <c r="D841" s="25"/>
      <c r="E841" s="40"/>
      <c r="F841" s="25"/>
      <c r="G841" s="23"/>
      <c r="H841" s="24"/>
      <c r="I841" s="25"/>
      <c r="J841" s="25"/>
      <c r="K841" s="25"/>
      <c r="L841" s="25"/>
      <c r="M841" s="25"/>
      <c r="N841" s="25"/>
      <c r="O841" s="25"/>
      <c r="P841" s="25"/>
      <c r="Q841" s="25"/>
      <c r="R841" s="25"/>
      <c r="S841" s="25"/>
      <c r="T841" s="25"/>
      <c r="U841" s="25"/>
      <c r="V841" s="25"/>
      <c r="W841" s="25"/>
    </row>
    <row r="842">
      <c r="B842" s="40"/>
      <c r="C842" s="25"/>
      <c r="D842" s="25"/>
      <c r="E842" s="40"/>
      <c r="F842" s="25"/>
      <c r="G842" s="23"/>
      <c r="H842" s="24"/>
      <c r="I842" s="25"/>
      <c r="J842" s="25"/>
      <c r="K842" s="25"/>
      <c r="L842" s="25"/>
      <c r="M842" s="25"/>
      <c r="N842" s="25"/>
      <c r="O842" s="25"/>
      <c r="P842" s="25"/>
      <c r="Q842" s="25"/>
      <c r="R842" s="25"/>
      <c r="S842" s="25"/>
      <c r="T842" s="25"/>
      <c r="U842" s="25"/>
      <c r="V842" s="25"/>
      <c r="W842" s="25"/>
    </row>
    <row r="843">
      <c r="B843" s="40"/>
      <c r="C843" s="25"/>
      <c r="D843" s="25"/>
      <c r="E843" s="40"/>
      <c r="F843" s="25"/>
      <c r="G843" s="23"/>
      <c r="H843" s="24"/>
      <c r="I843" s="25"/>
      <c r="J843" s="25"/>
      <c r="K843" s="25"/>
      <c r="L843" s="25"/>
      <c r="M843" s="25"/>
      <c r="N843" s="25"/>
      <c r="O843" s="25"/>
      <c r="P843" s="25"/>
      <c r="Q843" s="25"/>
      <c r="R843" s="25"/>
      <c r="S843" s="25"/>
      <c r="T843" s="25"/>
      <c r="U843" s="25"/>
      <c r="V843" s="25"/>
      <c r="W843" s="25"/>
    </row>
    <row r="844">
      <c r="B844" s="40"/>
      <c r="C844" s="25"/>
      <c r="D844" s="25"/>
      <c r="E844" s="40"/>
      <c r="F844" s="25"/>
      <c r="G844" s="23"/>
      <c r="H844" s="24"/>
      <c r="I844" s="25"/>
      <c r="J844" s="25"/>
      <c r="K844" s="25"/>
      <c r="L844" s="25"/>
      <c r="M844" s="25"/>
      <c r="N844" s="25"/>
      <c r="O844" s="25"/>
      <c r="P844" s="25"/>
      <c r="Q844" s="25"/>
      <c r="R844" s="25"/>
      <c r="S844" s="25"/>
      <c r="T844" s="25"/>
      <c r="U844" s="25"/>
      <c r="V844" s="25"/>
      <c r="W844" s="25"/>
    </row>
    <row r="845">
      <c r="B845" s="40"/>
      <c r="C845" s="25"/>
      <c r="D845" s="25"/>
      <c r="E845" s="40"/>
      <c r="F845" s="25"/>
      <c r="G845" s="23"/>
      <c r="H845" s="24"/>
      <c r="I845" s="25"/>
      <c r="J845" s="25"/>
      <c r="K845" s="25"/>
      <c r="L845" s="25"/>
      <c r="M845" s="25"/>
      <c r="N845" s="25"/>
      <c r="O845" s="25"/>
      <c r="P845" s="25"/>
      <c r="Q845" s="25"/>
      <c r="R845" s="25"/>
      <c r="S845" s="25"/>
      <c r="T845" s="25"/>
      <c r="U845" s="25"/>
      <c r="V845" s="25"/>
      <c r="W845" s="25"/>
    </row>
    <row r="846">
      <c r="B846" s="40"/>
      <c r="C846" s="25"/>
      <c r="D846" s="25"/>
      <c r="E846" s="40"/>
      <c r="F846" s="25"/>
      <c r="G846" s="23"/>
      <c r="H846" s="24"/>
      <c r="I846" s="25"/>
      <c r="J846" s="25"/>
      <c r="K846" s="25"/>
      <c r="L846" s="25"/>
      <c r="M846" s="25"/>
      <c r="N846" s="25"/>
      <c r="O846" s="25"/>
      <c r="P846" s="25"/>
      <c r="Q846" s="25"/>
      <c r="R846" s="25"/>
      <c r="S846" s="25"/>
      <c r="T846" s="25"/>
      <c r="U846" s="25"/>
      <c r="V846" s="25"/>
      <c r="W846" s="25"/>
    </row>
    <row r="847">
      <c r="B847" s="40"/>
      <c r="C847" s="25"/>
      <c r="D847" s="25"/>
      <c r="E847" s="40"/>
      <c r="F847" s="25"/>
      <c r="G847" s="23"/>
      <c r="H847" s="24"/>
      <c r="I847" s="25"/>
      <c r="J847" s="25"/>
      <c r="K847" s="25"/>
      <c r="L847" s="25"/>
      <c r="M847" s="25"/>
      <c r="N847" s="25"/>
      <c r="O847" s="25"/>
      <c r="P847" s="25"/>
      <c r="Q847" s="25"/>
      <c r="R847" s="25"/>
      <c r="S847" s="25"/>
      <c r="T847" s="25"/>
      <c r="U847" s="25"/>
      <c r="V847" s="25"/>
      <c r="W847" s="25"/>
    </row>
    <row r="848">
      <c r="B848" s="40"/>
      <c r="C848" s="25"/>
      <c r="D848" s="25"/>
      <c r="E848" s="40"/>
      <c r="F848" s="25"/>
      <c r="G848" s="23"/>
      <c r="H848" s="24"/>
      <c r="I848" s="25"/>
      <c r="J848" s="25"/>
      <c r="K848" s="25"/>
      <c r="L848" s="25"/>
      <c r="M848" s="25"/>
      <c r="N848" s="25"/>
      <c r="O848" s="25"/>
      <c r="P848" s="25"/>
      <c r="Q848" s="25"/>
      <c r="R848" s="25"/>
      <c r="S848" s="25"/>
      <c r="T848" s="25"/>
      <c r="U848" s="25"/>
      <c r="V848" s="25"/>
      <c r="W848" s="25"/>
    </row>
    <row r="849">
      <c r="B849" s="40"/>
      <c r="C849" s="25"/>
      <c r="D849" s="25"/>
      <c r="E849" s="40"/>
      <c r="F849" s="25"/>
      <c r="G849" s="23"/>
      <c r="H849" s="24"/>
      <c r="I849" s="25"/>
      <c r="J849" s="25"/>
      <c r="K849" s="25"/>
      <c r="L849" s="25"/>
      <c r="M849" s="25"/>
      <c r="N849" s="25"/>
      <c r="O849" s="25"/>
      <c r="P849" s="25"/>
      <c r="Q849" s="25"/>
      <c r="R849" s="25"/>
      <c r="S849" s="25"/>
      <c r="T849" s="25"/>
      <c r="U849" s="25"/>
      <c r="V849" s="25"/>
      <c r="W849" s="25"/>
    </row>
    <row r="850">
      <c r="B850" s="40"/>
      <c r="C850" s="25"/>
      <c r="D850" s="25"/>
      <c r="E850" s="40"/>
      <c r="F850" s="25"/>
      <c r="G850" s="23"/>
      <c r="H850" s="24"/>
      <c r="I850" s="25"/>
      <c r="J850" s="25"/>
      <c r="K850" s="25"/>
      <c r="L850" s="25"/>
      <c r="M850" s="25"/>
      <c r="N850" s="25"/>
      <c r="O850" s="25"/>
      <c r="P850" s="25"/>
      <c r="Q850" s="25"/>
      <c r="R850" s="25"/>
      <c r="S850" s="25"/>
      <c r="T850" s="25"/>
      <c r="U850" s="25"/>
      <c r="V850" s="25"/>
      <c r="W850" s="25"/>
    </row>
    <row r="851">
      <c r="B851" s="40"/>
      <c r="C851" s="25"/>
      <c r="D851" s="25"/>
      <c r="E851" s="40"/>
      <c r="F851" s="25"/>
      <c r="G851" s="23"/>
      <c r="H851" s="24"/>
      <c r="I851" s="25"/>
      <c r="J851" s="25"/>
      <c r="K851" s="25"/>
      <c r="L851" s="25"/>
      <c r="M851" s="25"/>
      <c r="N851" s="25"/>
      <c r="O851" s="25"/>
      <c r="P851" s="25"/>
      <c r="Q851" s="25"/>
      <c r="R851" s="25"/>
      <c r="S851" s="25"/>
      <c r="T851" s="25"/>
      <c r="U851" s="25"/>
      <c r="V851" s="25"/>
      <c r="W851" s="25"/>
    </row>
    <row r="852">
      <c r="B852" s="40"/>
      <c r="C852" s="25"/>
      <c r="D852" s="25"/>
      <c r="E852" s="40"/>
      <c r="F852" s="25"/>
      <c r="G852" s="23"/>
      <c r="H852" s="24"/>
      <c r="I852" s="25"/>
      <c r="J852" s="25"/>
      <c r="K852" s="25"/>
      <c r="L852" s="25"/>
      <c r="M852" s="25"/>
      <c r="N852" s="25"/>
      <c r="O852" s="25"/>
      <c r="P852" s="25"/>
      <c r="Q852" s="25"/>
      <c r="R852" s="25"/>
      <c r="S852" s="25"/>
      <c r="T852" s="25"/>
      <c r="U852" s="25"/>
      <c r="V852" s="25"/>
      <c r="W852" s="25"/>
    </row>
    <row r="853">
      <c r="B853" s="40"/>
      <c r="C853" s="25"/>
      <c r="D853" s="25"/>
      <c r="E853" s="40"/>
      <c r="F853" s="25"/>
      <c r="G853" s="23"/>
      <c r="H853" s="24"/>
      <c r="I853" s="25"/>
      <c r="J853" s="25"/>
      <c r="K853" s="25"/>
      <c r="L853" s="25"/>
      <c r="M853" s="25"/>
      <c r="N853" s="25"/>
      <c r="O853" s="25"/>
      <c r="P853" s="25"/>
      <c r="Q853" s="25"/>
      <c r="R853" s="25"/>
      <c r="S853" s="25"/>
      <c r="T853" s="25"/>
      <c r="U853" s="25"/>
      <c r="V853" s="25"/>
      <c r="W853" s="25"/>
    </row>
    <row r="854">
      <c r="B854" s="40"/>
      <c r="C854" s="25"/>
      <c r="D854" s="25"/>
      <c r="E854" s="40"/>
      <c r="F854" s="25"/>
      <c r="G854" s="23"/>
      <c r="H854" s="24"/>
      <c r="I854" s="25"/>
      <c r="J854" s="25"/>
      <c r="K854" s="25"/>
      <c r="L854" s="25"/>
      <c r="M854" s="25"/>
      <c r="N854" s="25"/>
      <c r="O854" s="25"/>
      <c r="P854" s="25"/>
      <c r="Q854" s="25"/>
      <c r="R854" s="25"/>
      <c r="S854" s="25"/>
      <c r="T854" s="25"/>
      <c r="U854" s="25"/>
      <c r="V854" s="25"/>
      <c r="W854" s="25"/>
    </row>
    <row r="855">
      <c r="B855" s="40"/>
      <c r="C855" s="25"/>
      <c r="D855" s="25"/>
      <c r="E855" s="40"/>
      <c r="F855" s="25"/>
      <c r="G855" s="23"/>
      <c r="H855" s="24"/>
      <c r="I855" s="25"/>
      <c r="J855" s="25"/>
      <c r="K855" s="25"/>
      <c r="L855" s="25"/>
      <c r="M855" s="25"/>
      <c r="N855" s="25"/>
      <c r="O855" s="25"/>
      <c r="P855" s="25"/>
      <c r="Q855" s="25"/>
      <c r="R855" s="25"/>
      <c r="S855" s="25"/>
      <c r="T855" s="25"/>
      <c r="U855" s="25"/>
      <c r="V855" s="25"/>
      <c r="W855" s="25"/>
    </row>
    <row r="856">
      <c r="B856" s="40"/>
      <c r="C856" s="25"/>
      <c r="D856" s="25"/>
      <c r="E856" s="40"/>
      <c r="F856" s="25"/>
      <c r="G856" s="23"/>
      <c r="H856" s="24"/>
      <c r="I856" s="25"/>
      <c r="J856" s="25"/>
      <c r="K856" s="25"/>
      <c r="L856" s="25"/>
      <c r="M856" s="25"/>
      <c r="N856" s="25"/>
      <c r="O856" s="25"/>
      <c r="P856" s="25"/>
      <c r="Q856" s="25"/>
      <c r="R856" s="25"/>
      <c r="S856" s="25"/>
      <c r="T856" s="25"/>
      <c r="U856" s="25"/>
      <c r="V856" s="25"/>
      <c r="W856" s="25"/>
    </row>
    <row r="857">
      <c r="B857" s="40"/>
      <c r="C857" s="25"/>
      <c r="D857" s="25"/>
      <c r="E857" s="40"/>
      <c r="F857" s="25"/>
      <c r="G857" s="23"/>
      <c r="H857" s="24"/>
      <c r="I857" s="25"/>
      <c r="J857" s="25"/>
      <c r="K857" s="25"/>
      <c r="L857" s="25"/>
      <c r="M857" s="25"/>
      <c r="N857" s="25"/>
      <c r="O857" s="25"/>
      <c r="P857" s="25"/>
      <c r="Q857" s="25"/>
      <c r="R857" s="25"/>
      <c r="S857" s="25"/>
      <c r="T857" s="25"/>
      <c r="U857" s="25"/>
      <c r="V857" s="25"/>
      <c r="W857" s="25"/>
    </row>
    <row r="858">
      <c r="B858" s="40"/>
      <c r="C858" s="25"/>
      <c r="D858" s="25"/>
      <c r="E858" s="40"/>
      <c r="F858" s="25"/>
      <c r="G858" s="23"/>
      <c r="H858" s="24"/>
      <c r="I858" s="25"/>
      <c r="J858" s="25"/>
      <c r="K858" s="25"/>
      <c r="L858" s="25"/>
      <c r="M858" s="25"/>
      <c r="N858" s="25"/>
      <c r="O858" s="25"/>
      <c r="P858" s="25"/>
      <c r="Q858" s="25"/>
      <c r="R858" s="25"/>
      <c r="S858" s="25"/>
      <c r="T858" s="25"/>
      <c r="U858" s="25"/>
      <c r="V858" s="25"/>
      <c r="W858" s="25"/>
    </row>
    <row r="859">
      <c r="B859" s="40"/>
      <c r="C859" s="25"/>
      <c r="D859" s="25"/>
      <c r="E859" s="40"/>
      <c r="F859" s="25"/>
      <c r="G859" s="23"/>
      <c r="H859" s="24"/>
      <c r="I859" s="25"/>
      <c r="J859" s="25"/>
      <c r="K859" s="25"/>
      <c r="L859" s="25"/>
      <c r="M859" s="25"/>
      <c r="N859" s="25"/>
      <c r="O859" s="25"/>
      <c r="P859" s="25"/>
      <c r="Q859" s="25"/>
      <c r="R859" s="25"/>
      <c r="S859" s="25"/>
      <c r="T859" s="25"/>
      <c r="U859" s="25"/>
      <c r="V859" s="25"/>
      <c r="W859" s="25"/>
    </row>
    <row r="860">
      <c r="B860" s="40"/>
      <c r="C860" s="25"/>
      <c r="D860" s="25"/>
      <c r="E860" s="40"/>
      <c r="F860" s="25"/>
      <c r="G860" s="23"/>
      <c r="H860" s="24"/>
      <c r="I860" s="25"/>
      <c r="J860" s="25"/>
      <c r="K860" s="25"/>
      <c r="L860" s="25"/>
      <c r="M860" s="25"/>
      <c r="N860" s="25"/>
      <c r="O860" s="25"/>
      <c r="P860" s="25"/>
      <c r="Q860" s="25"/>
      <c r="R860" s="25"/>
      <c r="S860" s="25"/>
      <c r="T860" s="25"/>
      <c r="U860" s="25"/>
      <c r="V860" s="25"/>
      <c r="W860" s="25"/>
    </row>
    <row r="861">
      <c r="B861" s="40"/>
      <c r="C861" s="25"/>
      <c r="D861" s="25"/>
      <c r="E861" s="40"/>
      <c r="F861" s="25"/>
      <c r="G861" s="23"/>
      <c r="H861" s="24"/>
      <c r="I861" s="25"/>
      <c r="J861" s="25"/>
      <c r="K861" s="25"/>
      <c r="L861" s="25"/>
      <c r="M861" s="25"/>
      <c r="N861" s="25"/>
      <c r="O861" s="25"/>
      <c r="P861" s="25"/>
      <c r="Q861" s="25"/>
      <c r="R861" s="25"/>
      <c r="S861" s="25"/>
      <c r="T861" s="25"/>
      <c r="U861" s="25"/>
      <c r="V861" s="25"/>
      <c r="W861" s="25"/>
    </row>
    <row r="862">
      <c r="B862" s="40"/>
      <c r="C862" s="25"/>
      <c r="D862" s="25"/>
      <c r="E862" s="40"/>
      <c r="F862" s="25"/>
      <c r="G862" s="23"/>
      <c r="H862" s="24"/>
      <c r="I862" s="25"/>
      <c r="J862" s="25"/>
      <c r="K862" s="25"/>
      <c r="L862" s="25"/>
      <c r="M862" s="25"/>
      <c r="N862" s="25"/>
      <c r="O862" s="25"/>
      <c r="P862" s="25"/>
      <c r="Q862" s="25"/>
      <c r="R862" s="25"/>
      <c r="S862" s="25"/>
      <c r="T862" s="25"/>
      <c r="U862" s="25"/>
      <c r="V862" s="25"/>
      <c r="W862" s="25"/>
    </row>
    <row r="863">
      <c r="B863" s="40"/>
      <c r="C863" s="25"/>
      <c r="D863" s="25"/>
      <c r="E863" s="40"/>
      <c r="F863" s="25"/>
      <c r="G863" s="23"/>
      <c r="H863" s="24"/>
      <c r="I863" s="25"/>
      <c r="J863" s="25"/>
      <c r="K863" s="25"/>
      <c r="L863" s="25"/>
      <c r="M863" s="25"/>
      <c r="N863" s="25"/>
      <c r="O863" s="25"/>
      <c r="P863" s="25"/>
      <c r="Q863" s="25"/>
      <c r="R863" s="25"/>
      <c r="S863" s="25"/>
      <c r="T863" s="25"/>
      <c r="U863" s="25"/>
      <c r="V863" s="25"/>
      <c r="W863" s="25"/>
    </row>
    <row r="864">
      <c r="B864" s="40"/>
      <c r="C864" s="25"/>
      <c r="D864" s="25"/>
      <c r="E864" s="40"/>
      <c r="F864" s="25"/>
      <c r="G864" s="23"/>
      <c r="H864" s="24"/>
      <c r="I864" s="25"/>
      <c r="J864" s="25"/>
      <c r="K864" s="25"/>
      <c r="L864" s="25"/>
      <c r="M864" s="25"/>
      <c r="N864" s="25"/>
      <c r="O864" s="25"/>
      <c r="P864" s="25"/>
      <c r="Q864" s="25"/>
      <c r="R864" s="25"/>
      <c r="S864" s="25"/>
      <c r="T864" s="25"/>
      <c r="U864" s="25"/>
      <c r="V864" s="25"/>
      <c r="W864" s="25"/>
    </row>
    <row r="865">
      <c r="B865" s="40"/>
      <c r="C865" s="25"/>
      <c r="D865" s="25"/>
      <c r="E865" s="40"/>
      <c r="F865" s="25"/>
      <c r="G865" s="23"/>
      <c r="H865" s="24"/>
      <c r="I865" s="25"/>
      <c r="J865" s="25"/>
      <c r="K865" s="25"/>
      <c r="L865" s="25"/>
      <c r="M865" s="25"/>
      <c r="N865" s="25"/>
      <c r="O865" s="25"/>
      <c r="P865" s="25"/>
      <c r="Q865" s="25"/>
      <c r="R865" s="25"/>
      <c r="S865" s="25"/>
      <c r="T865" s="25"/>
      <c r="U865" s="25"/>
      <c r="V865" s="25"/>
      <c r="W865" s="25"/>
    </row>
    <row r="866">
      <c r="B866" s="40"/>
      <c r="C866" s="25"/>
      <c r="D866" s="25"/>
      <c r="E866" s="40"/>
      <c r="F866" s="25"/>
      <c r="G866" s="23"/>
      <c r="H866" s="24"/>
      <c r="I866" s="25"/>
      <c r="J866" s="25"/>
      <c r="K866" s="25"/>
      <c r="L866" s="25"/>
      <c r="M866" s="25"/>
      <c r="N866" s="25"/>
      <c r="O866" s="25"/>
      <c r="P866" s="25"/>
      <c r="Q866" s="25"/>
      <c r="R866" s="25"/>
      <c r="S866" s="25"/>
      <c r="T866" s="25"/>
      <c r="U866" s="25"/>
      <c r="V866" s="25"/>
      <c r="W866" s="25"/>
    </row>
    <row r="867">
      <c r="B867" s="40"/>
      <c r="C867" s="25"/>
      <c r="D867" s="25"/>
      <c r="E867" s="40"/>
      <c r="F867" s="25"/>
      <c r="G867" s="23"/>
      <c r="H867" s="24"/>
      <c r="I867" s="25"/>
      <c r="J867" s="25"/>
      <c r="K867" s="25"/>
      <c r="L867" s="25"/>
      <c r="M867" s="25"/>
      <c r="N867" s="25"/>
      <c r="O867" s="25"/>
      <c r="P867" s="25"/>
      <c r="Q867" s="25"/>
      <c r="R867" s="25"/>
      <c r="S867" s="25"/>
      <c r="T867" s="25"/>
      <c r="U867" s="25"/>
      <c r="V867" s="25"/>
      <c r="W867" s="25"/>
    </row>
    <row r="868">
      <c r="B868" s="40"/>
      <c r="C868" s="25"/>
      <c r="D868" s="25"/>
      <c r="E868" s="40"/>
      <c r="F868" s="25"/>
      <c r="G868" s="23"/>
      <c r="H868" s="24"/>
      <c r="I868" s="25"/>
      <c r="J868" s="25"/>
      <c r="K868" s="25"/>
      <c r="L868" s="25"/>
      <c r="M868" s="25"/>
      <c r="N868" s="25"/>
      <c r="O868" s="25"/>
      <c r="P868" s="25"/>
      <c r="Q868" s="25"/>
      <c r="R868" s="25"/>
      <c r="S868" s="25"/>
      <c r="T868" s="25"/>
      <c r="U868" s="25"/>
      <c r="V868" s="25"/>
      <c r="W868" s="25"/>
    </row>
    <row r="869">
      <c r="B869" s="40"/>
      <c r="C869" s="25"/>
      <c r="D869" s="25"/>
      <c r="E869" s="40"/>
      <c r="F869" s="25"/>
      <c r="G869" s="23"/>
      <c r="H869" s="24"/>
      <c r="I869" s="25"/>
      <c r="J869" s="25"/>
      <c r="K869" s="25"/>
      <c r="L869" s="25"/>
      <c r="M869" s="25"/>
      <c r="N869" s="25"/>
      <c r="O869" s="25"/>
      <c r="P869" s="25"/>
      <c r="Q869" s="25"/>
      <c r="R869" s="25"/>
      <c r="S869" s="25"/>
      <c r="T869" s="25"/>
      <c r="U869" s="25"/>
      <c r="V869" s="25"/>
      <c r="W869" s="25"/>
    </row>
    <row r="870">
      <c r="B870" s="40"/>
      <c r="C870" s="25"/>
      <c r="D870" s="25"/>
      <c r="E870" s="40"/>
      <c r="F870" s="25"/>
      <c r="G870" s="23"/>
      <c r="H870" s="24"/>
      <c r="I870" s="25"/>
      <c r="J870" s="25"/>
      <c r="K870" s="25"/>
      <c r="L870" s="25"/>
      <c r="M870" s="25"/>
      <c r="N870" s="25"/>
      <c r="O870" s="25"/>
      <c r="P870" s="25"/>
      <c r="Q870" s="25"/>
      <c r="R870" s="25"/>
      <c r="S870" s="25"/>
      <c r="T870" s="25"/>
      <c r="U870" s="25"/>
      <c r="V870" s="25"/>
      <c r="W870" s="25"/>
    </row>
    <row r="871">
      <c r="B871" s="40"/>
      <c r="C871" s="25"/>
      <c r="D871" s="25"/>
      <c r="E871" s="40"/>
      <c r="F871" s="25"/>
      <c r="G871" s="23"/>
      <c r="H871" s="24"/>
      <c r="I871" s="25"/>
      <c r="J871" s="25"/>
      <c r="K871" s="25"/>
      <c r="L871" s="25"/>
      <c r="M871" s="25"/>
      <c r="N871" s="25"/>
      <c r="O871" s="25"/>
      <c r="P871" s="25"/>
      <c r="Q871" s="25"/>
      <c r="R871" s="25"/>
      <c r="S871" s="25"/>
      <c r="T871" s="25"/>
      <c r="U871" s="25"/>
      <c r="V871" s="25"/>
      <c r="W871" s="25"/>
    </row>
    <row r="872">
      <c r="B872" s="40"/>
      <c r="C872" s="25"/>
      <c r="D872" s="25"/>
      <c r="E872" s="40"/>
      <c r="F872" s="25"/>
      <c r="G872" s="23"/>
      <c r="H872" s="24"/>
      <c r="I872" s="25"/>
      <c r="J872" s="25"/>
      <c r="K872" s="25"/>
      <c r="L872" s="25"/>
      <c r="M872" s="25"/>
      <c r="N872" s="25"/>
      <c r="O872" s="25"/>
      <c r="P872" s="25"/>
      <c r="Q872" s="25"/>
      <c r="R872" s="25"/>
      <c r="S872" s="25"/>
      <c r="T872" s="25"/>
      <c r="U872" s="25"/>
      <c r="V872" s="25"/>
      <c r="W872" s="25"/>
    </row>
    <row r="873">
      <c r="B873" s="40"/>
      <c r="C873" s="25"/>
      <c r="D873" s="25"/>
      <c r="E873" s="40"/>
      <c r="F873" s="25"/>
      <c r="G873" s="23"/>
      <c r="H873" s="24"/>
      <c r="I873" s="25"/>
      <c r="J873" s="25"/>
      <c r="K873" s="25"/>
      <c r="L873" s="25"/>
      <c r="M873" s="25"/>
      <c r="N873" s="25"/>
      <c r="O873" s="25"/>
      <c r="P873" s="25"/>
      <c r="Q873" s="25"/>
      <c r="R873" s="25"/>
      <c r="S873" s="25"/>
      <c r="T873" s="25"/>
      <c r="U873" s="25"/>
      <c r="V873" s="25"/>
      <c r="W873" s="25"/>
    </row>
    <row r="874">
      <c r="B874" s="40"/>
      <c r="C874" s="25"/>
      <c r="D874" s="25"/>
      <c r="E874" s="40"/>
      <c r="F874" s="25"/>
      <c r="G874" s="23"/>
      <c r="H874" s="24"/>
      <c r="I874" s="25"/>
      <c r="J874" s="25"/>
      <c r="K874" s="25"/>
      <c r="L874" s="25"/>
      <c r="M874" s="25"/>
      <c r="N874" s="25"/>
      <c r="O874" s="25"/>
      <c r="P874" s="25"/>
      <c r="Q874" s="25"/>
      <c r="R874" s="25"/>
      <c r="S874" s="25"/>
      <c r="T874" s="25"/>
      <c r="U874" s="25"/>
      <c r="V874" s="25"/>
      <c r="W874" s="25"/>
    </row>
    <row r="875">
      <c r="B875" s="40"/>
      <c r="C875" s="25"/>
      <c r="D875" s="25"/>
      <c r="E875" s="40"/>
      <c r="F875" s="25"/>
      <c r="G875" s="23"/>
      <c r="H875" s="24"/>
      <c r="I875" s="25"/>
      <c r="J875" s="25"/>
      <c r="K875" s="25"/>
      <c r="L875" s="25"/>
      <c r="M875" s="25"/>
      <c r="N875" s="25"/>
      <c r="O875" s="25"/>
      <c r="P875" s="25"/>
      <c r="Q875" s="25"/>
      <c r="R875" s="25"/>
      <c r="S875" s="25"/>
      <c r="T875" s="25"/>
      <c r="U875" s="25"/>
      <c r="V875" s="25"/>
      <c r="W875" s="25"/>
    </row>
    <row r="876">
      <c r="B876" s="40"/>
      <c r="C876" s="25"/>
      <c r="D876" s="25"/>
      <c r="E876" s="40"/>
      <c r="F876" s="25"/>
      <c r="G876" s="23"/>
      <c r="H876" s="24"/>
      <c r="I876" s="25"/>
      <c r="J876" s="25"/>
      <c r="K876" s="25"/>
      <c r="L876" s="25"/>
      <c r="M876" s="25"/>
      <c r="N876" s="25"/>
      <c r="O876" s="25"/>
      <c r="P876" s="25"/>
      <c r="Q876" s="25"/>
      <c r="R876" s="25"/>
      <c r="S876" s="25"/>
      <c r="T876" s="25"/>
      <c r="U876" s="25"/>
      <c r="V876" s="25"/>
      <c r="W876" s="25"/>
    </row>
    <row r="877">
      <c r="B877" s="40"/>
      <c r="C877" s="25"/>
      <c r="D877" s="25"/>
      <c r="E877" s="40"/>
      <c r="F877" s="25"/>
      <c r="G877" s="23"/>
      <c r="H877" s="24"/>
      <c r="I877" s="25"/>
      <c r="J877" s="25"/>
      <c r="K877" s="25"/>
      <c r="L877" s="25"/>
      <c r="M877" s="25"/>
      <c r="N877" s="25"/>
      <c r="O877" s="25"/>
      <c r="P877" s="25"/>
      <c r="Q877" s="25"/>
      <c r="R877" s="25"/>
      <c r="S877" s="25"/>
      <c r="T877" s="25"/>
      <c r="U877" s="25"/>
      <c r="V877" s="25"/>
      <c r="W877" s="25"/>
    </row>
    <row r="878">
      <c r="B878" s="40"/>
      <c r="C878" s="25"/>
      <c r="D878" s="25"/>
      <c r="E878" s="40"/>
      <c r="F878" s="25"/>
      <c r="G878" s="23"/>
      <c r="H878" s="24"/>
      <c r="I878" s="25"/>
      <c r="J878" s="25"/>
      <c r="K878" s="25"/>
      <c r="L878" s="25"/>
      <c r="M878" s="25"/>
      <c r="N878" s="25"/>
      <c r="O878" s="25"/>
      <c r="P878" s="25"/>
      <c r="Q878" s="25"/>
      <c r="R878" s="25"/>
      <c r="S878" s="25"/>
      <c r="T878" s="25"/>
      <c r="U878" s="25"/>
      <c r="V878" s="25"/>
      <c r="W878" s="25"/>
    </row>
    <row r="879">
      <c r="B879" s="40"/>
      <c r="C879" s="25"/>
      <c r="D879" s="25"/>
      <c r="E879" s="40"/>
      <c r="F879" s="25"/>
      <c r="G879" s="23"/>
      <c r="H879" s="24"/>
      <c r="I879" s="25"/>
      <c r="J879" s="25"/>
      <c r="K879" s="25"/>
      <c r="L879" s="25"/>
      <c r="M879" s="25"/>
      <c r="N879" s="25"/>
      <c r="O879" s="25"/>
      <c r="P879" s="25"/>
      <c r="Q879" s="25"/>
      <c r="R879" s="25"/>
      <c r="S879" s="25"/>
      <c r="T879" s="25"/>
      <c r="U879" s="25"/>
      <c r="V879" s="25"/>
      <c r="W879" s="25"/>
    </row>
    <row r="880">
      <c r="B880" s="40"/>
      <c r="C880" s="25"/>
      <c r="D880" s="25"/>
      <c r="E880" s="40"/>
      <c r="F880" s="25"/>
      <c r="G880" s="23"/>
      <c r="H880" s="24"/>
      <c r="I880" s="25"/>
      <c r="J880" s="25"/>
      <c r="K880" s="25"/>
      <c r="L880" s="25"/>
      <c r="M880" s="25"/>
      <c r="N880" s="25"/>
      <c r="O880" s="25"/>
      <c r="P880" s="25"/>
      <c r="Q880" s="25"/>
      <c r="R880" s="25"/>
      <c r="S880" s="25"/>
      <c r="T880" s="25"/>
      <c r="U880" s="25"/>
      <c r="V880" s="25"/>
      <c r="W880" s="25"/>
    </row>
    <row r="881">
      <c r="B881" s="40"/>
      <c r="C881" s="25"/>
      <c r="D881" s="25"/>
      <c r="E881" s="40"/>
      <c r="F881" s="25"/>
      <c r="G881" s="23"/>
      <c r="H881" s="24"/>
      <c r="I881" s="25"/>
      <c r="J881" s="25"/>
      <c r="K881" s="25"/>
      <c r="L881" s="25"/>
      <c r="M881" s="25"/>
      <c r="N881" s="25"/>
      <c r="O881" s="25"/>
      <c r="P881" s="25"/>
      <c r="Q881" s="25"/>
      <c r="R881" s="25"/>
      <c r="S881" s="25"/>
      <c r="T881" s="25"/>
      <c r="U881" s="25"/>
      <c r="V881" s="25"/>
      <c r="W881" s="25"/>
    </row>
    <row r="882">
      <c r="B882" s="40"/>
      <c r="C882" s="25"/>
      <c r="D882" s="25"/>
      <c r="E882" s="40"/>
      <c r="F882" s="25"/>
      <c r="G882" s="23"/>
      <c r="H882" s="24"/>
      <c r="I882" s="25"/>
      <c r="J882" s="25"/>
      <c r="K882" s="25"/>
      <c r="L882" s="25"/>
      <c r="M882" s="25"/>
      <c r="N882" s="25"/>
      <c r="O882" s="25"/>
      <c r="P882" s="25"/>
      <c r="Q882" s="25"/>
      <c r="R882" s="25"/>
      <c r="S882" s="25"/>
      <c r="T882" s="25"/>
      <c r="U882" s="25"/>
      <c r="V882" s="25"/>
      <c r="W882" s="25"/>
    </row>
    <row r="883">
      <c r="B883" s="40"/>
      <c r="C883" s="25"/>
      <c r="D883" s="25"/>
      <c r="E883" s="40"/>
      <c r="F883" s="25"/>
      <c r="G883" s="23"/>
      <c r="H883" s="24"/>
      <c r="I883" s="25"/>
      <c r="J883" s="25"/>
      <c r="K883" s="25"/>
      <c r="L883" s="25"/>
      <c r="M883" s="25"/>
      <c r="N883" s="25"/>
      <c r="O883" s="25"/>
      <c r="P883" s="25"/>
      <c r="Q883" s="25"/>
      <c r="R883" s="25"/>
      <c r="S883" s="25"/>
      <c r="T883" s="25"/>
      <c r="U883" s="25"/>
      <c r="V883" s="25"/>
      <c r="W883" s="25"/>
    </row>
    <row r="884">
      <c r="B884" s="40"/>
      <c r="C884" s="25"/>
      <c r="D884" s="25"/>
      <c r="E884" s="40"/>
      <c r="F884" s="25"/>
      <c r="G884" s="23"/>
      <c r="H884" s="24"/>
      <c r="I884" s="25"/>
      <c r="J884" s="25"/>
      <c r="K884" s="25"/>
      <c r="L884" s="25"/>
      <c r="M884" s="25"/>
      <c r="N884" s="25"/>
      <c r="O884" s="25"/>
      <c r="P884" s="25"/>
      <c r="Q884" s="25"/>
      <c r="R884" s="25"/>
      <c r="S884" s="25"/>
      <c r="T884" s="25"/>
      <c r="U884" s="25"/>
      <c r="V884" s="25"/>
      <c r="W884" s="25"/>
    </row>
    <row r="885">
      <c r="B885" s="40"/>
      <c r="C885" s="25"/>
      <c r="D885" s="25"/>
      <c r="E885" s="40"/>
      <c r="F885" s="25"/>
      <c r="G885" s="23"/>
      <c r="H885" s="24"/>
      <c r="I885" s="25"/>
      <c r="J885" s="25"/>
      <c r="K885" s="25"/>
      <c r="L885" s="25"/>
      <c r="M885" s="25"/>
      <c r="N885" s="25"/>
      <c r="O885" s="25"/>
      <c r="P885" s="25"/>
      <c r="Q885" s="25"/>
      <c r="R885" s="25"/>
      <c r="S885" s="25"/>
      <c r="T885" s="25"/>
      <c r="U885" s="25"/>
      <c r="V885" s="25"/>
      <c r="W885" s="25"/>
    </row>
    <row r="886">
      <c r="B886" s="40"/>
      <c r="C886" s="25"/>
      <c r="D886" s="25"/>
      <c r="E886" s="40"/>
      <c r="F886" s="25"/>
      <c r="G886" s="23"/>
      <c r="H886" s="24"/>
      <c r="I886" s="25"/>
      <c r="J886" s="25"/>
      <c r="K886" s="25"/>
      <c r="L886" s="25"/>
      <c r="M886" s="25"/>
      <c r="N886" s="25"/>
      <c r="O886" s="25"/>
      <c r="P886" s="25"/>
      <c r="Q886" s="25"/>
      <c r="R886" s="25"/>
      <c r="S886" s="25"/>
      <c r="T886" s="25"/>
      <c r="U886" s="25"/>
      <c r="V886" s="25"/>
      <c r="W886" s="25"/>
    </row>
    <row r="887">
      <c r="B887" s="40"/>
      <c r="C887" s="25"/>
      <c r="D887" s="25"/>
      <c r="E887" s="40"/>
      <c r="F887" s="25"/>
      <c r="G887" s="23"/>
      <c r="H887" s="24"/>
      <c r="I887" s="25"/>
      <c r="J887" s="25"/>
      <c r="K887" s="25"/>
      <c r="L887" s="25"/>
      <c r="M887" s="25"/>
      <c r="N887" s="25"/>
      <c r="O887" s="25"/>
      <c r="P887" s="25"/>
      <c r="Q887" s="25"/>
      <c r="R887" s="25"/>
      <c r="S887" s="25"/>
      <c r="T887" s="25"/>
      <c r="U887" s="25"/>
      <c r="V887" s="25"/>
      <c r="W887" s="25"/>
    </row>
    <row r="888">
      <c r="B888" s="40"/>
      <c r="C888" s="25"/>
      <c r="D888" s="25"/>
      <c r="E888" s="40"/>
      <c r="F888" s="25"/>
      <c r="G888" s="23"/>
      <c r="H888" s="24"/>
      <c r="I888" s="25"/>
      <c r="J888" s="25"/>
      <c r="K888" s="25"/>
      <c r="L888" s="25"/>
      <c r="M888" s="25"/>
      <c r="N888" s="25"/>
      <c r="O888" s="25"/>
      <c r="P888" s="25"/>
      <c r="Q888" s="25"/>
      <c r="R888" s="25"/>
      <c r="S888" s="25"/>
      <c r="T888" s="25"/>
      <c r="U888" s="25"/>
      <c r="V888" s="25"/>
      <c r="W888" s="25"/>
    </row>
    <row r="889">
      <c r="B889" s="40"/>
      <c r="C889" s="25"/>
      <c r="D889" s="25"/>
      <c r="E889" s="40"/>
      <c r="F889" s="25"/>
      <c r="G889" s="23"/>
      <c r="H889" s="24"/>
      <c r="I889" s="25"/>
      <c r="J889" s="25"/>
      <c r="K889" s="25"/>
      <c r="L889" s="25"/>
      <c r="M889" s="25"/>
      <c r="N889" s="25"/>
      <c r="O889" s="25"/>
      <c r="P889" s="25"/>
      <c r="Q889" s="25"/>
      <c r="R889" s="25"/>
      <c r="S889" s="25"/>
      <c r="T889" s="25"/>
      <c r="U889" s="25"/>
      <c r="V889" s="25"/>
      <c r="W889" s="25"/>
    </row>
    <row r="890">
      <c r="B890" s="40"/>
      <c r="C890" s="25"/>
      <c r="D890" s="25"/>
      <c r="E890" s="40"/>
      <c r="F890" s="25"/>
      <c r="G890" s="23"/>
      <c r="H890" s="24"/>
      <c r="I890" s="25"/>
      <c r="J890" s="25"/>
      <c r="K890" s="25"/>
      <c r="L890" s="25"/>
      <c r="M890" s="25"/>
      <c r="N890" s="25"/>
      <c r="O890" s="25"/>
      <c r="P890" s="25"/>
      <c r="Q890" s="25"/>
      <c r="R890" s="25"/>
      <c r="S890" s="25"/>
      <c r="T890" s="25"/>
      <c r="U890" s="25"/>
      <c r="V890" s="25"/>
      <c r="W890" s="25"/>
    </row>
    <row r="891">
      <c r="B891" s="40"/>
      <c r="C891" s="25"/>
      <c r="D891" s="25"/>
      <c r="E891" s="40"/>
      <c r="F891" s="25"/>
      <c r="G891" s="23"/>
      <c r="H891" s="24"/>
      <c r="I891" s="25"/>
      <c r="J891" s="25"/>
      <c r="K891" s="25"/>
      <c r="L891" s="25"/>
      <c r="M891" s="25"/>
      <c r="N891" s="25"/>
      <c r="O891" s="25"/>
      <c r="P891" s="25"/>
      <c r="Q891" s="25"/>
      <c r="R891" s="25"/>
      <c r="S891" s="25"/>
      <c r="T891" s="25"/>
      <c r="U891" s="25"/>
      <c r="V891" s="25"/>
      <c r="W891" s="25"/>
    </row>
    <row r="892">
      <c r="B892" s="40"/>
      <c r="C892" s="25"/>
      <c r="D892" s="25"/>
      <c r="E892" s="40"/>
      <c r="F892" s="25"/>
      <c r="G892" s="23"/>
      <c r="H892" s="24"/>
      <c r="I892" s="25"/>
      <c r="J892" s="25"/>
      <c r="K892" s="25"/>
      <c r="L892" s="25"/>
      <c r="M892" s="25"/>
      <c r="N892" s="25"/>
      <c r="O892" s="25"/>
      <c r="P892" s="25"/>
      <c r="Q892" s="25"/>
      <c r="R892" s="25"/>
      <c r="S892" s="25"/>
      <c r="T892" s="25"/>
      <c r="U892" s="25"/>
      <c r="V892" s="25"/>
      <c r="W892" s="25"/>
    </row>
    <row r="893">
      <c r="B893" s="40"/>
      <c r="C893" s="25"/>
      <c r="D893" s="25"/>
      <c r="E893" s="40"/>
      <c r="F893" s="25"/>
      <c r="G893" s="23"/>
      <c r="H893" s="24"/>
      <c r="I893" s="25"/>
      <c r="J893" s="25"/>
      <c r="K893" s="25"/>
      <c r="L893" s="25"/>
      <c r="M893" s="25"/>
      <c r="N893" s="25"/>
      <c r="O893" s="25"/>
      <c r="P893" s="25"/>
      <c r="Q893" s="25"/>
      <c r="R893" s="25"/>
      <c r="S893" s="25"/>
      <c r="T893" s="25"/>
      <c r="U893" s="25"/>
      <c r="V893" s="25"/>
      <c r="W893" s="25"/>
    </row>
    <row r="894">
      <c r="B894" s="40"/>
      <c r="C894" s="25"/>
      <c r="D894" s="25"/>
      <c r="E894" s="40"/>
      <c r="F894" s="25"/>
      <c r="G894" s="23"/>
      <c r="H894" s="24"/>
      <c r="I894" s="25"/>
      <c r="J894" s="25"/>
      <c r="K894" s="25"/>
      <c r="L894" s="25"/>
      <c r="M894" s="25"/>
      <c r="N894" s="25"/>
      <c r="O894" s="25"/>
      <c r="P894" s="25"/>
      <c r="Q894" s="25"/>
      <c r="R894" s="25"/>
      <c r="S894" s="25"/>
      <c r="T894" s="25"/>
      <c r="U894" s="25"/>
      <c r="V894" s="25"/>
      <c r="W894" s="25"/>
    </row>
    <row r="895">
      <c r="B895" s="40"/>
      <c r="C895" s="25"/>
      <c r="D895" s="25"/>
      <c r="E895" s="40"/>
      <c r="F895" s="25"/>
      <c r="G895" s="23"/>
      <c r="H895" s="24"/>
      <c r="I895" s="25"/>
      <c r="J895" s="25"/>
      <c r="K895" s="25"/>
      <c r="L895" s="25"/>
      <c r="M895" s="25"/>
      <c r="N895" s="25"/>
      <c r="O895" s="25"/>
      <c r="P895" s="25"/>
      <c r="Q895" s="25"/>
      <c r="R895" s="25"/>
      <c r="S895" s="25"/>
      <c r="T895" s="25"/>
      <c r="U895" s="25"/>
      <c r="V895" s="25"/>
      <c r="W895" s="25"/>
    </row>
    <row r="896">
      <c r="B896" s="40"/>
      <c r="C896" s="25"/>
      <c r="D896" s="25"/>
      <c r="E896" s="40"/>
      <c r="F896" s="25"/>
      <c r="G896" s="23"/>
      <c r="H896" s="24"/>
      <c r="I896" s="25"/>
      <c r="J896" s="25"/>
      <c r="K896" s="25"/>
      <c r="L896" s="25"/>
      <c r="M896" s="25"/>
      <c r="N896" s="25"/>
      <c r="O896" s="25"/>
      <c r="P896" s="25"/>
      <c r="Q896" s="25"/>
      <c r="R896" s="25"/>
      <c r="S896" s="25"/>
      <c r="T896" s="25"/>
      <c r="U896" s="25"/>
      <c r="V896" s="25"/>
      <c r="W896" s="25"/>
    </row>
    <row r="897">
      <c r="B897" s="40"/>
      <c r="C897" s="25"/>
      <c r="D897" s="25"/>
      <c r="E897" s="40"/>
      <c r="F897" s="25"/>
      <c r="G897" s="23"/>
      <c r="H897" s="24"/>
      <c r="I897" s="25"/>
      <c r="J897" s="25"/>
      <c r="K897" s="25"/>
      <c r="L897" s="25"/>
      <c r="M897" s="25"/>
      <c r="N897" s="25"/>
      <c r="O897" s="25"/>
      <c r="P897" s="25"/>
      <c r="Q897" s="25"/>
      <c r="R897" s="25"/>
      <c r="S897" s="25"/>
      <c r="T897" s="25"/>
      <c r="U897" s="25"/>
      <c r="V897" s="25"/>
      <c r="W897" s="25"/>
    </row>
    <row r="898">
      <c r="B898" s="40"/>
      <c r="C898" s="25"/>
      <c r="D898" s="25"/>
      <c r="E898" s="40"/>
      <c r="F898" s="25"/>
      <c r="G898" s="23"/>
      <c r="H898" s="24"/>
      <c r="I898" s="25"/>
      <c r="J898" s="25"/>
      <c r="K898" s="25"/>
      <c r="L898" s="25"/>
      <c r="M898" s="25"/>
      <c r="N898" s="25"/>
      <c r="O898" s="25"/>
      <c r="P898" s="25"/>
      <c r="Q898" s="25"/>
      <c r="R898" s="25"/>
      <c r="S898" s="25"/>
      <c r="T898" s="25"/>
      <c r="U898" s="25"/>
      <c r="V898" s="25"/>
      <c r="W898" s="25"/>
    </row>
    <row r="899">
      <c r="B899" s="40"/>
      <c r="C899" s="25"/>
      <c r="D899" s="25"/>
      <c r="E899" s="40"/>
      <c r="F899" s="25"/>
      <c r="G899" s="23"/>
      <c r="H899" s="24"/>
      <c r="I899" s="25"/>
      <c r="J899" s="25"/>
      <c r="K899" s="25"/>
      <c r="L899" s="25"/>
      <c r="M899" s="25"/>
      <c r="N899" s="25"/>
      <c r="O899" s="25"/>
      <c r="P899" s="25"/>
      <c r="Q899" s="25"/>
      <c r="R899" s="25"/>
      <c r="S899" s="25"/>
      <c r="T899" s="25"/>
      <c r="U899" s="25"/>
      <c r="V899" s="25"/>
      <c r="W899" s="25"/>
    </row>
    <row r="900">
      <c r="B900" s="40"/>
      <c r="C900" s="25"/>
      <c r="D900" s="25"/>
      <c r="E900" s="40"/>
      <c r="F900" s="25"/>
      <c r="G900" s="23"/>
      <c r="H900" s="24"/>
      <c r="I900" s="25"/>
      <c r="J900" s="25"/>
      <c r="K900" s="25"/>
      <c r="L900" s="25"/>
      <c r="M900" s="25"/>
      <c r="N900" s="25"/>
      <c r="O900" s="25"/>
      <c r="P900" s="25"/>
      <c r="Q900" s="25"/>
      <c r="R900" s="25"/>
      <c r="S900" s="25"/>
      <c r="T900" s="25"/>
      <c r="U900" s="25"/>
      <c r="V900" s="25"/>
      <c r="W900" s="25"/>
    </row>
    <row r="901">
      <c r="B901" s="40"/>
      <c r="C901" s="25"/>
      <c r="D901" s="25"/>
      <c r="E901" s="40"/>
      <c r="F901" s="25"/>
      <c r="G901" s="23"/>
      <c r="H901" s="24"/>
      <c r="I901" s="25"/>
      <c r="J901" s="25"/>
      <c r="K901" s="25"/>
      <c r="L901" s="25"/>
      <c r="M901" s="25"/>
      <c r="N901" s="25"/>
      <c r="O901" s="25"/>
      <c r="P901" s="25"/>
      <c r="Q901" s="25"/>
      <c r="R901" s="25"/>
      <c r="S901" s="25"/>
      <c r="T901" s="25"/>
      <c r="U901" s="25"/>
      <c r="V901" s="25"/>
      <c r="W901" s="25"/>
    </row>
    <row r="902">
      <c r="B902" s="40"/>
      <c r="C902" s="25"/>
      <c r="D902" s="25"/>
      <c r="E902" s="40"/>
      <c r="F902" s="25"/>
      <c r="G902" s="23"/>
      <c r="H902" s="24"/>
      <c r="I902" s="25"/>
      <c r="J902" s="25"/>
      <c r="K902" s="25"/>
      <c r="L902" s="25"/>
      <c r="M902" s="25"/>
      <c r="N902" s="25"/>
      <c r="O902" s="25"/>
      <c r="P902" s="25"/>
      <c r="Q902" s="25"/>
      <c r="R902" s="25"/>
      <c r="S902" s="25"/>
      <c r="T902" s="25"/>
      <c r="U902" s="25"/>
      <c r="V902" s="25"/>
      <c r="W902" s="25"/>
    </row>
    <row r="903">
      <c r="B903" s="40"/>
      <c r="C903" s="25"/>
      <c r="D903" s="25"/>
      <c r="E903" s="40"/>
      <c r="F903" s="25"/>
      <c r="G903" s="23"/>
      <c r="H903" s="24"/>
      <c r="I903" s="25"/>
      <c r="J903" s="25"/>
      <c r="K903" s="25"/>
      <c r="L903" s="25"/>
      <c r="M903" s="25"/>
      <c r="N903" s="25"/>
      <c r="O903" s="25"/>
      <c r="P903" s="25"/>
      <c r="Q903" s="25"/>
      <c r="R903" s="25"/>
      <c r="S903" s="25"/>
      <c r="T903" s="25"/>
      <c r="U903" s="25"/>
      <c r="V903" s="25"/>
      <c r="W903" s="25"/>
    </row>
    <row r="904">
      <c r="B904" s="40"/>
      <c r="C904" s="25"/>
      <c r="D904" s="25"/>
      <c r="E904" s="40"/>
      <c r="F904" s="25"/>
      <c r="G904" s="23"/>
      <c r="H904" s="24"/>
      <c r="I904" s="25"/>
      <c r="J904" s="25"/>
      <c r="K904" s="25"/>
      <c r="L904" s="25"/>
      <c r="M904" s="25"/>
      <c r="N904" s="25"/>
      <c r="O904" s="25"/>
      <c r="P904" s="25"/>
      <c r="Q904" s="25"/>
      <c r="R904" s="25"/>
      <c r="S904" s="25"/>
      <c r="T904" s="25"/>
      <c r="U904" s="25"/>
      <c r="V904" s="25"/>
      <c r="W904" s="25"/>
    </row>
    <row r="905">
      <c r="B905" s="40"/>
      <c r="C905" s="25"/>
      <c r="D905" s="25"/>
      <c r="E905" s="40"/>
      <c r="F905" s="25"/>
      <c r="G905" s="23"/>
      <c r="H905" s="24"/>
      <c r="I905" s="25"/>
      <c r="J905" s="25"/>
      <c r="K905" s="25"/>
      <c r="L905" s="25"/>
      <c r="M905" s="25"/>
      <c r="N905" s="25"/>
      <c r="O905" s="25"/>
      <c r="P905" s="25"/>
      <c r="Q905" s="25"/>
      <c r="R905" s="25"/>
      <c r="S905" s="25"/>
      <c r="T905" s="25"/>
      <c r="U905" s="25"/>
      <c r="V905" s="25"/>
      <c r="W905" s="25"/>
    </row>
    <row r="906">
      <c r="B906" s="40"/>
      <c r="C906" s="25"/>
      <c r="D906" s="25"/>
      <c r="E906" s="40"/>
      <c r="F906" s="25"/>
      <c r="G906" s="23"/>
      <c r="H906" s="24"/>
      <c r="I906" s="25"/>
      <c r="J906" s="25"/>
      <c r="K906" s="25"/>
      <c r="L906" s="25"/>
      <c r="M906" s="25"/>
      <c r="N906" s="25"/>
      <c r="O906" s="25"/>
      <c r="P906" s="25"/>
      <c r="Q906" s="25"/>
      <c r="R906" s="25"/>
      <c r="S906" s="25"/>
      <c r="T906" s="25"/>
      <c r="U906" s="25"/>
      <c r="V906" s="25"/>
      <c r="W906" s="25"/>
    </row>
    <row r="907">
      <c r="B907" s="40"/>
      <c r="C907" s="25"/>
      <c r="D907" s="25"/>
      <c r="E907" s="40"/>
      <c r="F907" s="25"/>
      <c r="G907" s="23"/>
      <c r="H907" s="24"/>
      <c r="I907" s="25"/>
      <c r="J907" s="25"/>
      <c r="K907" s="25"/>
      <c r="L907" s="25"/>
      <c r="M907" s="25"/>
      <c r="N907" s="25"/>
      <c r="O907" s="25"/>
      <c r="P907" s="25"/>
      <c r="Q907" s="25"/>
      <c r="R907" s="25"/>
      <c r="S907" s="25"/>
      <c r="T907" s="25"/>
      <c r="U907" s="25"/>
      <c r="V907" s="25"/>
      <c r="W907" s="25"/>
    </row>
    <row r="908">
      <c r="B908" s="40"/>
      <c r="C908" s="25"/>
      <c r="D908" s="25"/>
      <c r="E908" s="40"/>
      <c r="F908" s="25"/>
      <c r="G908" s="23"/>
      <c r="H908" s="24"/>
      <c r="I908" s="25"/>
      <c r="J908" s="25"/>
      <c r="K908" s="25"/>
      <c r="L908" s="25"/>
      <c r="M908" s="25"/>
      <c r="N908" s="25"/>
      <c r="O908" s="25"/>
      <c r="P908" s="25"/>
      <c r="Q908" s="25"/>
      <c r="R908" s="25"/>
      <c r="S908" s="25"/>
      <c r="T908" s="25"/>
      <c r="U908" s="25"/>
      <c r="V908" s="25"/>
      <c r="W908" s="25"/>
    </row>
    <row r="909">
      <c r="B909" s="40"/>
      <c r="C909" s="25"/>
      <c r="D909" s="25"/>
      <c r="E909" s="40"/>
      <c r="F909" s="25"/>
      <c r="G909" s="23"/>
      <c r="H909" s="24"/>
      <c r="I909" s="25"/>
      <c r="J909" s="25"/>
      <c r="K909" s="25"/>
      <c r="L909" s="25"/>
      <c r="M909" s="25"/>
      <c r="N909" s="25"/>
      <c r="O909" s="25"/>
      <c r="P909" s="25"/>
      <c r="Q909" s="25"/>
      <c r="R909" s="25"/>
      <c r="S909" s="25"/>
      <c r="T909" s="25"/>
      <c r="U909" s="25"/>
      <c r="V909" s="25"/>
      <c r="W909" s="25"/>
    </row>
    <row r="910">
      <c r="B910" s="40"/>
      <c r="C910" s="25"/>
      <c r="D910" s="25"/>
      <c r="E910" s="40"/>
      <c r="F910" s="25"/>
      <c r="G910" s="23"/>
      <c r="H910" s="24"/>
      <c r="I910" s="25"/>
      <c r="J910" s="25"/>
      <c r="K910" s="25"/>
      <c r="L910" s="25"/>
      <c r="M910" s="25"/>
      <c r="N910" s="25"/>
      <c r="O910" s="25"/>
      <c r="P910" s="25"/>
      <c r="Q910" s="25"/>
      <c r="R910" s="25"/>
      <c r="S910" s="25"/>
      <c r="T910" s="25"/>
      <c r="U910" s="25"/>
      <c r="V910" s="25"/>
      <c r="W910" s="25"/>
    </row>
    <row r="911">
      <c r="B911" s="40"/>
      <c r="C911" s="25"/>
      <c r="D911" s="25"/>
      <c r="E911" s="40"/>
      <c r="F911" s="25"/>
      <c r="G911" s="23"/>
      <c r="H911" s="24"/>
      <c r="I911" s="25"/>
      <c r="J911" s="25"/>
      <c r="K911" s="25"/>
      <c r="L911" s="25"/>
      <c r="M911" s="25"/>
      <c r="N911" s="25"/>
      <c r="O911" s="25"/>
      <c r="P911" s="25"/>
      <c r="Q911" s="25"/>
      <c r="R911" s="25"/>
      <c r="S911" s="25"/>
      <c r="T911" s="25"/>
      <c r="U911" s="25"/>
      <c r="V911" s="25"/>
      <c r="W911" s="25"/>
    </row>
    <row r="912">
      <c r="B912" s="40"/>
      <c r="C912" s="25"/>
      <c r="D912" s="25"/>
      <c r="E912" s="40"/>
      <c r="F912" s="25"/>
      <c r="G912" s="23"/>
      <c r="H912" s="24"/>
      <c r="I912" s="25"/>
      <c r="J912" s="25"/>
      <c r="K912" s="25"/>
      <c r="L912" s="25"/>
      <c r="M912" s="25"/>
      <c r="N912" s="25"/>
      <c r="O912" s="25"/>
      <c r="P912" s="25"/>
      <c r="Q912" s="25"/>
      <c r="R912" s="25"/>
      <c r="S912" s="25"/>
      <c r="T912" s="25"/>
      <c r="U912" s="25"/>
      <c r="V912" s="25"/>
      <c r="W912" s="25"/>
    </row>
    <row r="913">
      <c r="B913" s="40"/>
      <c r="C913" s="25"/>
      <c r="D913" s="25"/>
      <c r="E913" s="40"/>
      <c r="F913" s="25"/>
      <c r="G913" s="23"/>
      <c r="H913" s="24"/>
      <c r="I913" s="25"/>
      <c r="J913" s="25"/>
      <c r="K913" s="25"/>
      <c r="L913" s="25"/>
      <c r="M913" s="25"/>
      <c r="N913" s="25"/>
      <c r="O913" s="25"/>
      <c r="P913" s="25"/>
      <c r="Q913" s="25"/>
      <c r="R913" s="25"/>
      <c r="S913" s="25"/>
      <c r="T913" s="25"/>
      <c r="U913" s="25"/>
      <c r="V913" s="25"/>
      <c r="W913" s="25"/>
    </row>
    <row r="914">
      <c r="B914" s="40"/>
      <c r="C914" s="25"/>
      <c r="D914" s="25"/>
      <c r="E914" s="40"/>
      <c r="F914" s="25"/>
      <c r="G914" s="23"/>
      <c r="H914" s="24"/>
      <c r="I914" s="25"/>
      <c r="J914" s="25"/>
      <c r="K914" s="25"/>
      <c r="L914" s="25"/>
      <c r="M914" s="25"/>
      <c r="N914" s="25"/>
      <c r="O914" s="25"/>
      <c r="P914" s="25"/>
      <c r="Q914" s="25"/>
      <c r="R914" s="25"/>
      <c r="S914" s="25"/>
      <c r="T914" s="25"/>
      <c r="U914" s="25"/>
      <c r="V914" s="25"/>
      <c r="W914" s="25"/>
    </row>
    <row r="915">
      <c r="B915" s="40"/>
      <c r="C915" s="25"/>
      <c r="D915" s="25"/>
      <c r="E915" s="40"/>
      <c r="F915" s="25"/>
      <c r="G915" s="23"/>
      <c r="H915" s="24"/>
      <c r="I915" s="25"/>
      <c r="J915" s="25"/>
      <c r="K915" s="25"/>
      <c r="L915" s="25"/>
      <c r="M915" s="25"/>
      <c r="N915" s="25"/>
      <c r="O915" s="25"/>
      <c r="P915" s="25"/>
      <c r="Q915" s="25"/>
      <c r="R915" s="25"/>
      <c r="S915" s="25"/>
      <c r="T915" s="25"/>
      <c r="U915" s="25"/>
      <c r="V915" s="25"/>
      <c r="W915" s="25"/>
    </row>
    <row r="916">
      <c r="B916" s="40"/>
      <c r="C916" s="25"/>
      <c r="D916" s="25"/>
      <c r="E916" s="40"/>
      <c r="F916" s="25"/>
      <c r="G916" s="23"/>
      <c r="H916" s="24"/>
      <c r="I916" s="25"/>
      <c r="J916" s="25"/>
      <c r="K916" s="25"/>
      <c r="L916" s="25"/>
      <c r="M916" s="25"/>
      <c r="N916" s="25"/>
      <c r="O916" s="25"/>
      <c r="P916" s="25"/>
      <c r="Q916" s="25"/>
      <c r="R916" s="25"/>
      <c r="S916" s="25"/>
      <c r="T916" s="25"/>
      <c r="U916" s="25"/>
      <c r="V916" s="25"/>
      <c r="W916" s="25"/>
    </row>
    <row r="917">
      <c r="B917" s="40"/>
      <c r="C917" s="25"/>
      <c r="D917" s="25"/>
      <c r="E917" s="40"/>
      <c r="F917" s="25"/>
      <c r="G917" s="23"/>
      <c r="H917" s="24"/>
      <c r="I917" s="25"/>
      <c r="J917" s="25"/>
      <c r="K917" s="25"/>
      <c r="L917" s="25"/>
      <c r="M917" s="25"/>
      <c r="N917" s="25"/>
      <c r="O917" s="25"/>
      <c r="P917" s="25"/>
      <c r="Q917" s="25"/>
      <c r="R917" s="25"/>
      <c r="S917" s="25"/>
      <c r="T917" s="25"/>
      <c r="U917" s="25"/>
      <c r="V917" s="25"/>
      <c r="W917" s="25"/>
    </row>
    <row r="918">
      <c r="B918" s="40"/>
      <c r="C918" s="25"/>
      <c r="D918" s="25"/>
      <c r="E918" s="40"/>
      <c r="F918" s="25"/>
      <c r="G918" s="23"/>
      <c r="H918" s="24"/>
      <c r="I918" s="25"/>
      <c r="J918" s="25"/>
      <c r="K918" s="25"/>
      <c r="L918" s="25"/>
      <c r="M918" s="25"/>
      <c r="N918" s="25"/>
      <c r="O918" s="25"/>
      <c r="P918" s="25"/>
      <c r="Q918" s="25"/>
      <c r="R918" s="25"/>
      <c r="S918" s="25"/>
      <c r="T918" s="25"/>
      <c r="U918" s="25"/>
      <c r="V918" s="25"/>
      <c r="W918" s="25"/>
    </row>
    <row r="919">
      <c r="B919" s="40"/>
      <c r="C919" s="25"/>
      <c r="D919" s="25"/>
      <c r="E919" s="40"/>
      <c r="F919" s="25"/>
      <c r="G919" s="23"/>
      <c r="H919" s="24"/>
      <c r="I919" s="25"/>
      <c r="J919" s="25"/>
      <c r="K919" s="25"/>
      <c r="L919" s="25"/>
      <c r="M919" s="25"/>
      <c r="N919" s="25"/>
      <c r="O919" s="25"/>
      <c r="P919" s="25"/>
      <c r="Q919" s="25"/>
      <c r="R919" s="25"/>
      <c r="S919" s="25"/>
      <c r="T919" s="25"/>
      <c r="U919" s="25"/>
      <c r="V919" s="25"/>
      <c r="W919" s="25"/>
    </row>
    <row r="920">
      <c r="B920" s="40"/>
      <c r="C920" s="25"/>
      <c r="D920" s="25"/>
      <c r="E920" s="40"/>
      <c r="F920" s="25"/>
      <c r="G920" s="23"/>
      <c r="H920" s="24"/>
      <c r="I920" s="25"/>
      <c r="J920" s="25"/>
      <c r="K920" s="25"/>
      <c r="L920" s="25"/>
      <c r="M920" s="25"/>
      <c r="N920" s="25"/>
      <c r="O920" s="25"/>
      <c r="P920" s="25"/>
      <c r="Q920" s="25"/>
      <c r="R920" s="25"/>
      <c r="S920" s="25"/>
      <c r="T920" s="25"/>
      <c r="U920" s="25"/>
      <c r="V920" s="25"/>
      <c r="W920" s="25"/>
    </row>
    <row r="921">
      <c r="B921" s="40"/>
      <c r="C921" s="25"/>
      <c r="D921" s="25"/>
      <c r="E921" s="40"/>
      <c r="F921" s="25"/>
      <c r="G921" s="23"/>
      <c r="H921" s="24"/>
      <c r="I921" s="25"/>
      <c r="J921" s="25"/>
      <c r="K921" s="25"/>
      <c r="L921" s="25"/>
      <c r="M921" s="25"/>
      <c r="N921" s="25"/>
      <c r="O921" s="25"/>
      <c r="P921" s="25"/>
      <c r="Q921" s="25"/>
      <c r="R921" s="25"/>
      <c r="S921" s="25"/>
      <c r="T921" s="25"/>
      <c r="U921" s="25"/>
      <c r="V921" s="25"/>
      <c r="W921" s="25"/>
    </row>
    <row r="922">
      <c r="B922" s="40"/>
      <c r="C922" s="25"/>
      <c r="D922" s="25"/>
      <c r="E922" s="40"/>
      <c r="F922" s="25"/>
      <c r="G922" s="23"/>
      <c r="H922" s="24"/>
      <c r="I922" s="25"/>
      <c r="J922" s="25"/>
      <c r="K922" s="25"/>
      <c r="L922" s="25"/>
      <c r="M922" s="25"/>
      <c r="N922" s="25"/>
      <c r="O922" s="25"/>
      <c r="P922" s="25"/>
      <c r="Q922" s="25"/>
      <c r="R922" s="25"/>
      <c r="S922" s="25"/>
      <c r="T922" s="25"/>
      <c r="U922" s="25"/>
      <c r="V922" s="25"/>
      <c r="W922" s="25"/>
    </row>
    <row r="923">
      <c r="B923" s="40"/>
      <c r="C923" s="25"/>
      <c r="D923" s="25"/>
      <c r="E923" s="40"/>
      <c r="F923" s="25"/>
      <c r="G923" s="23"/>
      <c r="H923" s="24"/>
      <c r="I923" s="25"/>
      <c r="J923" s="25"/>
      <c r="K923" s="25"/>
      <c r="L923" s="25"/>
      <c r="M923" s="25"/>
      <c r="N923" s="25"/>
      <c r="O923" s="25"/>
      <c r="P923" s="25"/>
      <c r="Q923" s="25"/>
      <c r="R923" s="25"/>
      <c r="S923" s="25"/>
      <c r="T923" s="25"/>
      <c r="U923" s="25"/>
      <c r="V923" s="25"/>
      <c r="W923" s="25"/>
    </row>
    <row r="924">
      <c r="B924" s="40"/>
      <c r="C924" s="25"/>
      <c r="D924" s="25"/>
      <c r="E924" s="40"/>
      <c r="F924" s="25"/>
      <c r="G924" s="23"/>
      <c r="H924" s="24"/>
      <c r="I924" s="25"/>
      <c r="J924" s="25"/>
      <c r="K924" s="25"/>
      <c r="L924" s="25"/>
      <c r="M924" s="25"/>
      <c r="N924" s="25"/>
      <c r="O924" s="25"/>
      <c r="P924" s="25"/>
      <c r="Q924" s="25"/>
      <c r="R924" s="25"/>
      <c r="S924" s="25"/>
      <c r="T924" s="25"/>
      <c r="U924" s="25"/>
      <c r="V924" s="25"/>
      <c r="W924" s="25"/>
    </row>
    <row r="925">
      <c r="B925" s="40"/>
      <c r="C925" s="25"/>
      <c r="D925" s="25"/>
      <c r="E925" s="40"/>
      <c r="F925" s="25"/>
      <c r="G925" s="23"/>
      <c r="H925" s="24"/>
      <c r="I925" s="25"/>
      <c r="J925" s="25"/>
      <c r="K925" s="25"/>
      <c r="L925" s="25"/>
      <c r="M925" s="25"/>
      <c r="N925" s="25"/>
      <c r="O925" s="25"/>
      <c r="P925" s="25"/>
      <c r="Q925" s="25"/>
      <c r="R925" s="25"/>
      <c r="S925" s="25"/>
      <c r="T925" s="25"/>
      <c r="U925" s="25"/>
      <c r="V925" s="25"/>
      <c r="W925" s="25"/>
    </row>
    <row r="926">
      <c r="B926" s="40"/>
      <c r="C926" s="25"/>
      <c r="D926" s="25"/>
      <c r="E926" s="40"/>
      <c r="F926" s="25"/>
      <c r="G926" s="23"/>
      <c r="H926" s="24"/>
      <c r="I926" s="25"/>
      <c r="J926" s="25"/>
      <c r="K926" s="25"/>
      <c r="L926" s="25"/>
      <c r="M926" s="25"/>
      <c r="N926" s="25"/>
      <c r="O926" s="25"/>
      <c r="P926" s="25"/>
      <c r="Q926" s="25"/>
      <c r="R926" s="25"/>
      <c r="S926" s="25"/>
      <c r="T926" s="25"/>
      <c r="U926" s="25"/>
      <c r="V926" s="25"/>
      <c r="W926" s="25"/>
    </row>
    <row r="927">
      <c r="B927" s="40"/>
      <c r="C927" s="25"/>
      <c r="D927" s="25"/>
      <c r="E927" s="40"/>
      <c r="F927" s="25"/>
      <c r="G927" s="23"/>
      <c r="H927" s="24"/>
      <c r="I927" s="25"/>
      <c r="J927" s="25"/>
      <c r="K927" s="25"/>
      <c r="L927" s="25"/>
      <c r="M927" s="25"/>
      <c r="N927" s="25"/>
      <c r="O927" s="25"/>
      <c r="P927" s="25"/>
      <c r="Q927" s="25"/>
      <c r="R927" s="25"/>
      <c r="S927" s="25"/>
      <c r="T927" s="25"/>
      <c r="U927" s="25"/>
      <c r="V927" s="25"/>
      <c r="W927" s="25"/>
    </row>
    <row r="928">
      <c r="B928" s="40"/>
      <c r="C928" s="25"/>
      <c r="D928" s="25"/>
      <c r="E928" s="40"/>
      <c r="F928" s="25"/>
      <c r="G928" s="23"/>
      <c r="H928" s="24"/>
      <c r="I928" s="25"/>
      <c r="J928" s="25"/>
      <c r="K928" s="25"/>
      <c r="L928" s="25"/>
      <c r="M928" s="25"/>
      <c r="N928" s="25"/>
      <c r="O928" s="25"/>
      <c r="P928" s="25"/>
      <c r="Q928" s="25"/>
      <c r="R928" s="25"/>
      <c r="S928" s="25"/>
      <c r="T928" s="25"/>
      <c r="U928" s="25"/>
      <c r="V928" s="25"/>
      <c r="W928" s="25"/>
    </row>
    <row r="929">
      <c r="B929" s="40"/>
      <c r="C929" s="25"/>
      <c r="D929" s="25"/>
      <c r="E929" s="40"/>
      <c r="F929" s="25"/>
      <c r="G929" s="23"/>
      <c r="H929" s="24"/>
      <c r="I929" s="25"/>
      <c r="J929" s="25"/>
      <c r="K929" s="25"/>
      <c r="L929" s="25"/>
      <c r="M929" s="25"/>
      <c r="N929" s="25"/>
      <c r="O929" s="25"/>
      <c r="P929" s="25"/>
      <c r="Q929" s="25"/>
      <c r="R929" s="25"/>
      <c r="S929" s="25"/>
      <c r="T929" s="25"/>
      <c r="U929" s="25"/>
      <c r="V929" s="25"/>
      <c r="W929" s="25"/>
    </row>
    <row r="930">
      <c r="B930" s="40"/>
      <c r="C930" s="25"/>
      <c r="D930" s="25"/>
      <c r="E930" s="40"/>
      <c r="F930" s="25"/>
      <c r="G930" s="23"/>
      <c r="H930" s="24"/>
      <c r="I930" s="25"/>
      <c r="J930" s="25"/>
      <c r="K930" s="25"/>
      <c r="L930" s="25"/>
      <c r="M930" s="25"/>
      <c r="N930" s="25"/>
      <c r="O930" s="25"/>
      <c r="P930" s="25"/>
      <c r="Q930" s="25"/>
      <c r="R930" s="25"/>
      <c r="S930" s="25"/>
      <c r="T930" s="25"/>
      <c r="U930" s="25"/>
      <c r="V930" s="25"/>
      <c r="W930" s="25"/>
    </row>
    <row r="931">
      <c r="B931" s="40"/>
      <c r="C931" s="25"/>
      <c r="D931" s="25"/>
      <c r="E931" s="40"/>
      <c r="F931" s="25"/>
      <c r="G931" s="23"/>
      <c r="H931" s="24"/>
      <c r="I931" s="25"/>
      <c r="J931" s="25"/>
      <c r="K931" s="25"/>
      <c r="L931" s="25"/>
      <c r="M931" s="25"/>
      <c r="N931" s="25"/>
      <c r="O931" s="25"/>
      <c r="P931" s="25"/>
      <c r="Q931" s="25"/>
      <c r="R931" s="25"/>
      <c r="S931" s="25"/>
      <c r="T931" s="25"/>
      <c r="U931" s="25"/>
      <c r="V931" s="25"/>
      <c r="W931" s="25"/>
    </row>
    <row r="932">
      <c r="B932" s="40"/>
      <c r="C932" s="25"/>
      <c r="D932" s="25"/>
      <c r="E932" s="40"/>
      <c r="F932" s="25"/>
      <c r="G932" s="23"/>
      <c r="H932" s="24"/>
      <c r="I932" s="25"/>
      <c r="J932" s="25"/>
      <c r="K932" s="25"/>
      <c r="L932" s="25"/>
      <c r="M932" s="25"/>
      <c r="N932" s="25"/>
      <c r="O932" s="25"/>
      <c r="P932" s="25"/>
      <c r="Q932" s="25"/>
      <c r="R932" s="25"/>
      <c r="S932" s="25"/>
      <c r="T932" s="25"/>
      <c r="U932" s="25"/>
      <c r="V932" s="25"/>
      <c r="W932" s="25"/>
    </row>
    <row r="933">
      <c r="B933" s="40"/>
      <c r="C933" s="25"/>
      <c r="D933" s="25"/>
      <c r="E933" s="40"/>
      <c r="F933" s="25"/>
      <c r="G933" s="23"/>
      <c r="H933" s="24"/>
      <c r="I933" s="25"/>
      <c r="J933" s="25"/>
      <c r="K933" s="25"/>
      <c r="L933" s="25"/>
      <c r="M933" s="25"/>
      <c r="N933" s="25"/>
      <c r="O933" s="25"/>
      <c r="P933" s="25"/>
      <c r="Q933" s="25"/>
      <c r="R933" s="25"/>
      <c r="S933" s="25"/>
      <c r="T933" s="25"/>
      <c r="U933" s="25"/>
      <c r="V933" s="25"/>
      <c r="W933" s="25"/>
    </row>
    <row r="934">
      <c r="B934" s="40"/>
      <c r="C934" s="25"/>
      <c r="D934" s="25"/>
      <c r="E934" s="40"/>
      <c r="F934" s="25"/>
      <c r="G934" s="23"/>
      <c r="H934" s="24"/>
      <c r="I934" s="25"/>
      <c r="J934" s="25"/>
      <c r="K934" s="25"/>
      <c r="L934" s="25"/>
      <c r="M934" s="25"/>
      <c r="N934" s="25"/>
      <c r="O934" s="25"/>
      <c r="P934" s="25"/>
      <c r="Q934" s="25"/>
      <c r="R934" s="25"/>
      <c r="S934" s="25"/>
      <c r="T934" s="25"/>
      <c r="U934" s="25"/>
      <c r="V934" s="25"/>
      <c r="W934" s="25"/>
    </row>
    <row r="935">
      <c r="B935" s="40"/>
      <c r="C935" s="25"/>
      <c r="D935" s="25"/>
      <c r="E935" s="40"/>
      <c r="F935" s="25"/>
      <c r="G935" s="23"/>
      <c r="H935" s="24"/>
      <c r="I935" s="25"/>
      <c r="J935" s="25"/>
      <c r="K935" s="25"/>
      <c r="L935" s="25"/>
      <c r="M935" s="25"/>
      <c r="N935" s="25"/>
      <c r="O935" s="25"/>
      <c r="P935" s="25"/>
      <c r="Q935" s="25"/>
      <c r="R935" s="25"/>
      <c r="S935" s="25"/>
      <c r="T935" s="25"/>
      <c r="U935" s="25"/>
      <c r="V935" s="25"/>
      <c r="W935" s="25"/>
    </row>
    <row r="936">
      <c r="B936" s="40"/>
      <c r="C936" s="25"/>
      <c r="D936" s="25"/>
      <c r="E936" s="40"/>
      <c r="F936" s="25"/>
      <c r="G936" s="23"/>
      <c r="H936" s="24"/>
      <c r="I936" s="25"/>
      <c r="J936" s="25"/>
      <c r="K936" s="25"/>
      <c r="L936" s="25"/>
      <c r="M936" s="25"/>
      <c r="N936" s="25"/>
      <c r="O936" s="25"/>
      <c r="P936" s="25"/>
      <c r="Q936" s="25"/>
      <c r="R936" s="25"/>
      <c r="S936" s="25"/>
      <c r="T936" s="25"/>
      <c r="U936" s="25"/>
      <c r="V936" s="25"/>
      <c r="W936" s="25"/>
    </row>
    <row r="937">
      <c r="B937" s="40"/>
      <c r="C937" s="25"/>
      <c r="D937" s="25"/>
      <c r="E937" s="40"/>
      <c r="F937" s="25"/>
      <c r="G937" s="23"/>
      <c r="H937" s="24"/>
      <c r="I937" s="25"/>
      <c r="J937" s="25"/>
      <c r="K937" s="25"/>
      <c r="L937" s="25"/>
      <c r="M937" s="25"/>
      <c r="N937" s="25"/>
      <c r="O937" s="25"/>
      <c r="P937" s="25"/>
      <c r="Q937" s="25"/>
      <c r="R937" s="25"/>
      <c r="S937" s="25"/>
      <c r="T937" s="25"/>
      <c r="U937" s="25"/>
      <c r="V937" s="25"/>
      <c r="W937" s="25"/>
    </row>
    <row r="938">
      <c r="B938" s="40"/>
      <c r="C938" s="25"/>
      <c r="D938" s="25"/>
      <c r="E938" s="40"/>
      <c r="F938" s="25"/>
      <c r="G938" s="23"/>
      <c r="H938" s="24"/>
      <c r="I938" s="25"/>
      <c r="J938" s="25"/>
      <c r="K938" s="25"/>
      <c r="L938" s="25"/>
      <c r="M938" s="25"/>
      <c r="N938" s="25"/>
      <c r="O938" s="25"/>
      <c r="P938" s="25"/>
      <c r="Q938" s="25"/>
      <c r="R938" s="25"/>
      <c r="S938" s="25"/>
      <c r="T938" s="25"/>
      <c r="U938" s="25"/>
      <c r="V938" s="25"/>
      <c r="W938" s="25"/>
    </row>
    <row r="939">
      <c r="B939" s="40"/>
      <c r="C939" s="25"/>
      <c r="D939" s="25"/>
      <c r="E939" s="40"/>
      <c r="F939" s="25"/>
      <c r="G939" s="23"/>
      <c r="H939" s="24"/>
      <c r="I939" s="25"/>
      <c r="J939" s="25"/>
      <c r="K939" s="25"/>
      <c r="L939" s="25"/>
      <c r="M939" s="25"/>
      <c r="N939" s="25"/>
      <c r="O939" s="25"/>
      <c r="P939" s="25"/>
      <c r="Q939" s="25"/>
      <c r="R939" s="25"/>
      <c r="S939" s="25"/>
      <c r="T939" s="25"/>
      <c r="U939" s="25"/>
      <c r="V939" s="25"/>
      <c r="W939" s="25"/>
    </row>
    <row r="940">
      <c r="B940" s="40"/>
      <c r="C940" s="25"/>
      <c r="D940" s="25"/>
      <c r="E940" s="40"/>
      <c r="F940" s="25"/>
      <c r="G940" s="23"/>
      <c r="H940" s="24"/>
      <c r="I940" s="25"/>
      <c r="J940" s="25"/>
      <c r="K940" s="25"/>
      <c r="L940" s="25"/>
      <c r="M940" s="25"/>
      <c r="N940" s="25"/>
      <c r="O940" s="25"/>
      <c r="P940" s="25"/>
      <c r="Q940" s="25"/>
      <c r="R940" s="25"/>
      <c r="S940" s="25"/>
      <c r="T940" s="25"/>
      <c r="U940" s="25"/>
      <c r="V940" s="25"/>
      <c r="W940" s="25"/>
    </row>
    <row r="941">
      <c r="B941" s="40"/>
      <c r="C941" s="25"/>
      <c r="D941" s="25"/>
      <c r="E941" s="40"/>
      <c r="F941" s="25"/>
      <c r="G941" s="23"/>
      <c r="H941" s="24"/>
      <c r="I941" s="25"/>
      <c r="J941" s="25"/>
      <c r="K941" s="25"/>
      <c r="L941" s="25"/>
      <c r="M941" s="25"/>
      <c r="N941" s="25"/>
      <c r="O941" s="25"/>
      <c r="P941" s="25"/>
      <c r="Q941" s="25"/>
      <c r="R941" s="25"/>
      <c r="S941" s="25"/>
      <c r="T941" s="25"/>
      <c r="U941" s="25"/>
      <c r="V941" s="25"/>
      <c r="W941" s="25"/>
    </row>
    <row r="942">
      <c r="B942" s="40"/>
      <c r="C942" s="25"/>
      <c r="D942" s="25"/>
      <c r="E942" s="40"/>
      <c r="F942" s="25"/>
      <c r="G942" s="23"/>
      <c r="H942" s="24"/>
      <c r="I942" s="25"/>
      <c r="J942" s="25"/>
      <c r="K942" s="25"/>
      <c r="L942" s="25"/>
      <c r="M942" s="25"/>
      <c r="N942" s="25"/>
      <c r="O942" s="25"/>
      <c r="P942" s="25"/>
      <c r="Q942" s="25"/>
      <c r="R942" s="25"/>
      <c r="S942" s="25"/>
      <c r="T942" s="25"/>
      <c r="U942" s="25"/>
      <c r="V942" s="25"/>
      <c r="W942" s="25"/>
    </row>
    <row r="943">
      <c r="B943" s="40"/>
      <c r="C943" s="25"/>
      <c r="D943" s="25"/>
      <c r="E943" s="40"/>
      <c r="F943" s="25"/>
      <c r="G943" s="23"/>
      <c r="H943" s="24"/>
      <c r="I943" s="25"/>
      <c r="J943" s="25"/>
      <c r="K943" s="25"/>
      <c r="L943" s="25"/>
      <c r="M943" s="25"/>
      <c r="N943" s="25"/>
      <c r="O943" s="25"/>
      <c r="P943" s="25"/>
      <c r="Q943" s="25"/>
      <c r="R943" s="25"/>
      <c r="S943" s="25"/>
      <c r="T943" s="25"/>
      <c r="U943" s="25"/>
      <c r="V943" s="25"/>
      <c r="W943" s="25"/>
    </row>
    <row r="944">
      <c r="B944" s="40"/>
      <c r="C944" s="25"/>
      <c r="D944" s="25"/>
      <c r="E944" s="40"/>
      <c r="F944" s="25"/>
      <c r="G944" s="23"/>
      <c r="H944" s="24"/>
      <c r="I944" s="25"/>
      <c r="J944" s="25"/>
      <c r="K944" s="25"/>
      <c r="L944" s="25"/>
      <c r="M944" s="25"/>
      <c r="N944" s="25"/>
      <c r="O944" s="25"/>
      <c r="P944" s="25"/>
      <c r="Q944" s="25"/>
      <c r="R944" s="25"/>
      <c r="S944" s="25"/>
      <c r="T944" s="25"/>
      <c r="U944" s="25"/>
      <c r="V944" s="25"/>
      <c r="W944" s="25"/>
    </row>
    <row r="945">
      <c r="B945" s="40"/>
      <c r="C945" s="25"/>
      <c r="D945" s="25"/>
      <c r="E945" s="40"/>
      <c r="F945" s="25"/>
      <c r="G945" s="23"/>
      <c r="H945" s="24"/>
      <c r="I945" s="25"/>
      <c r="J945" s="25"/>
      <c r="K945" s="25"/>
      <c r="L945" s="25"/>
      <c r="M945" s="25"/>
      <c r="N945" s="25"/>
      <c r="O945" s="25"/>
      <c r="P945" s="25"/>
      <c r="Q945" s="25"/>
      <c r="R945" s="25"/>
      <c r="S945" s="25"/>
      <c r="T945" s="25"/>
      <c r="U945" s="25"/>
      <c r="V945" s="25"/>
      <c r="W945" s="25"/>
    </row>
    <row r="946">
      <c r="B946" s="40"/>
      <c r="C946" s="25"/>
      <c r="D946" s="25"/>
      <c r="E946" s="40"/>
      <c r="F946" s="25"/>
      <c r="G946" s="23"/>
      <c r="H946" s="24"/>
      <c r="I946" s="25"/>
      <c r="J946" s="25"/>
      <c r="K946" s="25"/>
      <c r="L946" s="25"/>
      <c r="M946" s="25"/>
      <c r="N946" s="25"/>
      <c r="O946" s="25"/>
      <c r="P946" s="25"/>
      <c r="Q946" s="25"/>
      <c r="R946" s="25"/>
      <c r="S946" s="25"/>
      <c r="T946" s="25"/>
      <c r="U946" s="25"/>
      <c r="V946" s="25"/>
      <c r="W946" s="25"/>
    </row>
    <row r="947">
      <c r="B947" s="40"/>
      <c r="C947" s="25"/>
      <c r="D947" s="25"/>
      <c r="E947" s="40"/>
      <c r="F947" s="25"/>
      <c r="G947" s="23"/>
      <c r="H947" s="24"/>
      <c r="I947" s="25"/>
      <c r="J947" s="25"/>
      <c r="K947" s="25"/>
      <c r="L947" s="25"/>
      <c r="M947" s="25"/>
      <c r="N947" s="25"/>
      <c r="O947" s="25"/>
      <c r="P947" s="25"/>
      <c r="Q947" s="25"/>
      <c r="R947" s="25"/>
      <c r="S947" s="25"/>
      <c r="T947" s="25"/>
      <c r="U947" s="25"/>
      <c r="V947" s="25"/>
      <c r="W947" s="25"/>
    </row>
    <row r="948">
      <c r="B948" s="40"/>
      <c r="C948" s="25"/>
      <c r="D948" s="25"/>
      <c r="E948" s="40"/>
      <c r="F948" s="25"/>
      <c r="G948" s="23"/>
      <c r="H948" s="24"/>
      <c r="I948" s="25"/>
      <c r="J948" s="25"/>
      <c r="K948" s="25"/>
      <c r="L948" s="25"/>
      <c r="M948" s="25"/>
      <c r="N948" s="25"/>
      <c r="O948" s="25"/>
      <c r="P948" s="25"/>
      <c r="Q948" s="25"/>
      <c r="R948" s="25"/>
      <c r="S948" s="25"/>
      <c r="T948" s="25"/>
      <c r="U948" s="25"/>
      <c r="V948" s="25"/>
      <c r="W948" s="25"/>
    </row>
    <row r="949">
      <c r="B949" s="40"/>
      <c r="C949" s="25"/>
      <c r="D949" s="25"/>
      <c r="E949" s="40"/>
      <c r="F949" s="25"/>
      <c r="G949" s="23"/>
      <c r="H949" s="24"/>
      <c r="I949" s="25"/>
      <c r="J949" s="25"/>
      <c r="K949" s="25"/>
      <c r="L949" s="25"/>
      <c r="M949" s="25"/>
      <c r="N949" s="25"/>
      <c r="O949" s="25"/>
      <c r="P949" s="25"/>
      <c r="Q949" s="25"/>
      <c r="R949" s="25"/>
      <c r="S949" s="25"/>
      <c r="T949" s="25"/>
      <c r="U949" s="25"/>
      <c r="V949" s="25"/>
      <c r="W949" s="25"/>
    </row>
    <row r="950">
      <c r="B950" s="40"/>
      <c r="C950" s="25"/>
      <c r="D950" s="25"/>
      <c r="E950" s="40"/>
      <c r="F950" s="25"/>
      <c r="G950" s="23"/>
      <c r="H950" s="24"/>
      <c r="I950" s="25"/>
      <c r="J950" s="25"/>
      <c r="K950" s="25"/>
      <c r="L950" s="25"/>
      <c r="M950" s="25"/>
      <c r="N950" s="25"/>
      <c r="O950" s="25"/>
      <c r="P950" s="25"/>
      <c r="Q950" s="25"/>
      <c r="R950" s="25"/>
      <c r="S950" s="25"/>
      <c r="T950" s="25"/>
      <c r="U950" s="25"/>
      <c r="V950" s="25"/>
      <c r="W950" s="25"/>
    </row>
    <row r="951">
      <c r="B951" s="40"/>
      <c r="C951" s="25"/>
      <c r="D951" s="25"/>
      <c r="E951" s="40"/>
      <c r="F951" s="25"/>
      <c r="G951" s="23"/>
      <c r="H951" s="24"/>
      <c r="I951" s="25"/>
      <c r="J951" s="25"/>
      <c r="K951" s="25"/>
      <c r="L951" s="25"/>
      <c r="M951" s="25"/>
      <c r="N951" s="25"/>
      <c r="O951" s="25"/>
      <c r="P951" s="25"/>
      <c r="Q951" s="25"/>
      <c r="R951" s="25"/>
      <c r="S951" s="25"/>
      <c r="T951" s="25"/>
      <c r="U951" s="25"/>
      <c r="V951" s="25"/>
      <c r="W951" s="25"/>
    </row>
    <row r="952">
      <c r="B952" s="40"/>
      <c r="C952" s="25"/>
      <c r="D952" s="25"/>
      <c r="E952" s="40"/>
      <c r="F952" s="25"/>
      <c r="G952" s="23"/>
      <c r="H952" s="24"/>
      <c r="I952" s="25"/>
      <c r="J952" s="25"/>
      <c r="K952" s="25"/>
      <c r="L952" s="25"/>
      <c r="M952" s="25"/>
      <c r="N952" s="25"/>
      <c r="O952" s="25"/>
      <c r="P952" s="25"/>
      <c r="Q952" s="25"/>
      <c r="R952" s="25"/>
      <c r="S952" s="25"/>
      <c r="T952" s="25"/>
      <c r="U952" s="25"/>
      <c r="V952" s="25"/>
      <c r="W952" s="25"/>
    </row>
    <row r="953">
      <c r="B953" s="40"/>
      <c r="C953" s="25"/>
      <c r="D953" s="25"/>
      <c r="E953" s="40"/>
      <c r="F953" s="25"/>
      <c r="G953" s="23"/>
      <c r="H953" s="24"/>
      <c r="I953" s="25"/>
      <c r="J953" s="25"/>
      <c r="K953" s="25"/>
      <c r="L953" s="25"/>
      <c r="M953" s="25"/>
      <c r="N953" s="25"/>
      <c r="O953" s="25"/>
      <c r="P953" s="25"/>
      <c r="Q953" s="25"/>
      <c r="R953" s="25"/>
      <c r="S953" s="25"/>
      <c r="T953" s="25"/>
      <c r="U953" s="25"/>
      <c r="V953" s="25"/>
      <c r="W953" s="25"/>
    </row>
    <row r="954">
      <c r="B954" s="40"/>
      <c r="C954" s="25"/>
      <c r="D954" s="25"/>
      <c r="E954" s="40"/>
      <c r="F954" s="25"/>
      <c r="G954" s="23"/>
      <c r="H954" s="24"/>
      <c r="I954" s="25"/>
      <c r="J954" s="25"/>
      <c r="K954" s="25"/>
      <c r="L954" s="25"/>
      <c r="M954" s="25"/>
      <c r="N954" s="25"/>
      <c r="O954" s="25"/>
      <c r="P954" s="25"/>
      <c r="Q954" s="25"/>
      <c r="R954" s="25"/>
      <c r="S954" s="25"/>
      <c r="T954" s="25"/>
      <c r="U954" s="25"/>
      <c r="V954" s="25"/>
      <c r="W954" s="25"/>
    </row>
    <row r="955">
      <c r="B955" s="40"/>
      <c r="C955" s="25"/>
      <c r="D955" s="25"/>
      <c r="E955" s="40"/>
      <c r="F955" s="25"/>
      <c r="G955" s="23"/>
      <c r="H955" s="24"/>
      <c r="I955" s="25"/>
      <c r="J955" s="25"/>
      <c r="K955" s="25"/>
      <c r="L955" s="25"/>
      <c r="M955" s="25"/>
      <c r="N955" s="25"/>
      <c r="O955" s="25"/>
      <c r="P955" s="25"/>
      <c r="Q955" s="25"/>
      <c r="R955" s="25"/>
      <c r="S955" s="25"/>
      <c r="T955" s="25"/>
      <c r="U955" s="25"/>
      <c r="V955" s="25"/>
      <c r="W955" s="25"/>
    </row>
    <row r="956">
      <c r="B956" s="40"/>
      <c r="C956" s="25"/>
      <c r="D956" s="25"/>
      <c r="E956" s="40"/>
      <c r="F956" s="25"/>
      <c r="G956" s="23"/>
      <c r="H956" s="24"/>
      <c r="I956" s="25"/>
      <c r="J956" s="25"/>
      <c r="K956" s="25"/>
      <c r="L956" s="25"/>
      <c r="M956" s="25"/>
      <c r="N956" s="25"/>
      <c r="O956" s="25"/>
      <c r="P956" s="25"/>
      <c r="Q956" s="25"/>
      <c r="R956" s="25"/>
      <c r="S956" s="25"/>
      <c r="T956" s="25"/>
      <c r="U956" s="25"/>
      <c r="V956" s="25"/>
      <c r="W956" s="25"/>
    </row>
    <row r="957">
      <c r="B957" s="40"/>
      <c r="C957" s="25"/>
      <c r="D957" s="25"/>
      <c r="E957" s="40"/>
      <c r="F957" s="25"/>
      <c r="G957" s="23"/>
      <c r="H957" s="24"/>
      <c r="I957" s="25"/>
      <c r="J957" s="25"/>
      <c r="K957" s="25"/>
      <c r="L957" s="25"/>
      <c r="M957" s="25"/>
      <c r="N957" s="25"/>
      <c r="O957" s="25"/>
      <c r="P957" s="25"/>
      <c r="Q957" s="25"/>
      <c r="R957" s="25"/>
      <c r="S957" s="25"/>
      <c r="T957" s="25"/>
      <c r="U957" s="25"/>
      <c r="V957" s="25"/>
      <c r="W957" s="25"/>
    </row>
    <row r="958">
      <c r="B958" s="40"/>
      <c r="C958" s="25"/>
      <c r="D958" s="25"/>
      <c r="E958" s="40"/>
      <c r="F958" s="25"/>
      <c r="G958" s="23"/>
      <c r="H958" s="24"/>
      <c r="I958" s="25"/>
      <c r="J958" s="25"/>
      <c r="K958" s="25"/>
      <c r="L958" s="25"/>
      <c r="M958" s="25"/>
      <c r="N958" s="25"/>
      <c r="O958" s="25"/>
      <c r="P958" s="25"/>
      <c r="Q958" s="25"/>
      <c r="R958" s="25"/>
      <c r="S958" s="25"/>
      <c r="T958" s="25"/>
      <c r="U958" s="25"/>
      <c r="V958" s="25"/>
      <c r="W958" s="25"/>
    </row>
    <row r="959">
      <c r="B959" s="40"/>
      <c r="C959" s="25"/>
      <c r="D959" s="25"/>
      <c r="E959" s="40"/>
      <c r="F959" s="25"/>
      <c r="G959" s="23"/>
      <c r="H959" s="24"/>
      <c r="I959" s="25"/>
      <c r="J959" s="25"/>
      <c r="K959" s="25"/>
      <c r="L959" s="25"/>
      <c r="M959" s="25"/>
      <c r="N959" s="25"/>
      <c r="O959" s="25"/>
      <c r="P959" s="25"/>
      <c r="Q959" s="25"/>
      <c r="R959" s="25"/>
      <c r="S959" s="25"/>
      <c r="T959" s="25"/>
      <c r="U959" s="25"/>
      <c r="V959" s="25"/>
      <c r="W959" s="25"/>
    </row>
    <row r="960">
      <c r="B960" s="40"/>
      <c r="C960" s="25"/>
      <c r="D960" s="25"/>
      <c r="E960" s="40"/>
      <c r="F960" s="25"/>
      <c r="G960" s="23"/>
      <c r="H960" s="24"/>
      <c r="I960" s="25"/>
      <c r="J960" s="25"/>
      <c r="K960" s="25"/>
      <c r="L960" s="25"/>
      <c r="M960" s="25"/>
      <c r="N960" s="25"/>
      <c r="O960" s="25"/>
      <c r="P960" s="25"/>
      <c r="Q960" s="25"/>
      <c r="R960" s="25"/>
      <c r="S960" s="25"/>
      <c r="T960" s="25"/>
      <c r="U960" s="25"/>
      <c r="V960" s="25"/>
      <c r="W960" s="25"/>
    </row>
    <row r="961">
      <c r="B961" s="40"/>
      <c r="C961" s="25"/>
      <c r="D961" s="25"/>
      <c r="E961" s="40"/>
      <c r="F961" s="25"/>
      <c r="G961" s="23"/>
      <c r="H961" s="24"/>
      <c r="I961" s="25"/>
      <c r="J961" s="25"/>
      <c r="K961" s="25"/>
      <c r="L961" s="25"/>
      <c r="M961" s="25"/>
      <c r="N961" s="25"/>
      <c r="O961" s="25"/>
      <c r="P961" s="25"/>
      <c r="Q961" s="25"/>
      <c r="R961" s="25"/>
      <c r="S961" s="25"/>
      <c r="T961" s="25"/>
      <c r="U961" s="25"/>
      <c r="V961" s="25"/>
      <c r="W961" s="25"/>
    </row>
    <row r="962">
      <c r="B962" s="40"/>
      <c r="C962" s="25"/>
      <c r="D962" s="25"/>
      <c r="E962" s="40"/>
      <c r="F962" s="25"/>
      <c r="G962" s="23"/>
      <c r="H962" s="24"/>
      <c r="I962" s="25"/>
      <c r="J962" s="25"/>
      <c r="K962" s="25"/>
      <c r="L962" s="25"/>
      <c r="M962" s="25"/>
      <c r="N962" s="25"/>
      <c r="O962" s="25"/>
      <c r="P962" s="25"/>
      <c r="Q962" s="25"/>
      <c r="R962" s="25"/>
      <c r="S962" s="25"/>
      <c r="T962" s="25"/>
      <c r="U962" s="25"/>
      <c r="V962" s="25"/>
      <c r="W962" s="25"/>
    </row>
    <row r="963">
      <c r="B963" s="40"/>
      <c r="C963" s="25"/>
      <c r="D963" s="25"/>
      <c r="E963" s="40"/>
      <c r="F963" s="25"/>
      <c r="G963" s="23"/>
      <c r="H963" s="24"/>
      <c r="I963" s="25"/>
      <c r="J963" s="25"/>
      <c r="K963" s="25"/>
      <c r="L963" s="25"/>
      <c r="M963" s="25"/>
      <c r="N963" s="25"/>
      <c r="O963" s="25"/>
      <c r="P963" s="25"/>
      <c r="Q963" s="25"/>
      <c r="R963" s="25"/>
      <c r="S963" s="25"/>
      <c r="T963" s="25"/>
      <c r="U963" s="25"/>
      <c r="V963" s="25"/>
      <c r="W963" s="25"/>
    </row>
    <row r="964">
      <c r="B964" s="40"/>
      <c r="C964" s="25"/>
      <c r="D964" s="25"/>
      <c r="E964" s="40"/>
      <c r="F964" s="25"/>
      <c r="G964" s="23"/>
      <c r="H964" s="24"/>
      <c r="I964" s="25"/>
      <c r="J964" s="25"/>
      <c r="K964" s="25"/>
      <c r="L964" s="25"/>
      <c r="M964" s="25"/>
      <c r="N964" s="25"/>
      <c r="O964" s="25"/>
      <c r="P964" s="25"/>
      <c r="Q964" s="25"/>
      <c r="R964" s="25"/>
      <c r="S964" s="25"/>
      <c r="T964" s="25"/>
      <c r="U964" s="25"/>
      <c r="V964" s="25"/>
      <c r="W964" s="25"/>
    </row>
    <row r="965">
      <c r="B965" s="40"/>
      <c r="C965" s="25"/>
      <c r="D965" s="25"/>
      <c r="E965" s="40"/>
      <c r="F965" s="25"/>
      <c r="G965" s="23"/>
      <c r="H965" s="24"/>
      <c r="I965" s="25"/>
      <c r="J965" s="25"/>
      <c r="K965" s="25"/>
      <c r="L965" s="25"/>
      <c r="M965" s="25"/>
      <c r="N965" s="25"/>
      <c r="O965" s="25"/>
      <c r="P965" s="25"/>
      <c r="Q965" s="25"/>
      <c r="R965" s="25"/>
      <c r="S965" s="25"/>
      <c r="T965" s="25"/>
      <c r="U965" s="25"/>
      <c r="V965" s="25"/>
      <c r="W965" s="25"/>
    </row>
    <row r="966">
      <c r="B966" s="40"/>
      <c r="C966" s="25"/>
      <c r="D966" s="25"/>
      <c r="E966" s="40"/>
      <c r="F966" s="25"/>
      <c r="G966" s="23"/>
      <c r="H966" s="24"/>
      <c r="I966" s="25"/>
      <c r="J966" s="25"/>
      <c r="K966" s="25"/>
      <c r="L966" s="25"/>
      <c r="M966" s="25"/>
      <c r="N966" s="25"/>
      <c r="O966" s="25"/>
      <c r="P966" s="25"/>
      <c r="Q966" s="25"/>
      <c r="R966" s="25"/>
      <c r="S966" s="25"/>
      <c r="T966" s="25"/>
      <c r="U966" s="25"/>
      <c r="V966" s="25"/>
      <c r="W966" s="25"/>
    </row>
    <row r="967">
      <c r="B967" s="40"/>
      <c r="C967" s="25"/>
      <c r="D967" s="25"/>
      <c r="E967" s="40"/>
      <c r="F967" s="25"/>
      <c r="G967" s="23"/>
      <c r="H967" s="24"/>
      <c r="I967" s="25"/>
      <c r="J967" s="25"/>
      <c r="K967" s="25"/>
      <c r="L967" s="25"/>
      <c r="M967" s="25"/>
      <c r="N967" s="25"/>
      <c r="O967" s="25"/>
      <c r="P967" s="25"/>
      <c r="Q967" s="25"/>
      <c r="R967" s="25"/>
      <c r="S967" s="25"/>
      <c r="T967" s="25"/>
      <c r="U967" s="25"/>
      <c r="V967" s="25"/>
      <c r="W967" s="25"/>
    </row>
    <row r="968">
      <c r="B968" s="40"/>
      <c r="C968" s="25"/>
      <c r="D968" s="25"/>
      <c r="E968" s="40"/>
      <c r="F968" s="25"/>
      <c r="G968" s="23"/>
      <c r="H968" s="24"/>
      <c r="I968" s="25"/>
      <c r="J968" s="25"/>
      <c r="K968" s="25"/>
      <c r="L968" s="25"/>
      <c r="M968" s="25"/>
      <c r="N968" s="25"/>
      <c r="O968" s="25"/>
      <c r="P968" s="25"/>
      <c r="Q968" s="25"/>
      <c r="R968" s="25"/>
      <c r="S968" s="25"/>
      <c r="T968" s="25"/>
      <c r="U968" s="25"/>
      <c r="V968" s="25"/>
      <c r="W968" s="25"/>
    </row>
    <row r="969">
      <c r="B969" s="40"/>
      <c r="C969" s="25"/>
      <c r="D969" s="25"/>
      <c r="E969" s="40"/>
      <c r="F969" s="25"/>
      <c r="G969" s="23"/>
      <c r="H969" s="24"/>
      <c r="I969" s="25"/>
      <c r="J969" s="25"/>
      <c r="K969" s="25"/>
      <c r="L969" s="25"/>
      <c r="M969" s="25"/>
      <c r="N969" s="25"/>
      <c r="O969" s="25"/>
      <c r="P969" s="25"/>
      <c r="Q969" s="25"/>
      <c r="R969" s="25"/>
      <c r="S969" s="25"/>
      <c r="T969" s="25"/>
      <c r="U969" s="25"/>
      <c r="V969" s="25"/>
      <c r="W969" s="25"/>
    </row>
    <row r="970">
      <c r="B970" s="40"/>
      <c r="C970" s="25"/>
      <c r="D970" s="25"/>
      <c r="E970" s="40"/>
      <c r="F970" s="25"/>
      <c r="G970" s="23"/>
      <c r="H970" s="24"/>
      <c r="I970" s="25"/>
      <c r="J970" s="25"/>
      <c r="K970" s="25"/>
      <c r="L970" s="25"/>
      <c r="M970" s="25"/>
      <c r="N970" s="25"/>
      <c r="O970" s="25"/>
      <c r="P970" s="25"/>
      <c r="Q970" s="25"/>
      <c r="R970" s="25"/>
      <c r="S970" s="25"/>
      <c r="T970" s="25"/>
      <c r="U970" s="25"/>
      <c r="V970" s="25"/>
      <c r="W970" s="25"/>
    </row>
    <row r="971">
      <c r="B971" s="40"/>
      <c r="C971" s="25"/>
      <c r="D971" s="25"/>
      <c r="E971" s="40"/>
      <c r="F971" s="25"/>
      <c r="G971" s="23"/>
      <c r="H971" s="24"/>
      <c r="I971" s="25"/>
      <c r="J971" s="25"/>
      <c r="K971" s="25"/>
      <c r="L971" s="25"/>
      <c r="M971" s="25"/>
      <c r="N971" s="25"/>
      <c r="O971" s="25"/>
      <c r="P971" s="25"/>
      <c r="Q971" s="25"/>
      <c r="R971" s="25"/>
      <c r="S971" s="25"/>
      <c r="T971" s="25"/>
      <c r="U971" s="25"/>
      <c r="V971" s="25"/>
      <c r="W971" s="25"/>
    </row>
    <row r="972">
      <c r="B972" s="40"/>
      <c r="C972" s="25"/>
      <c r="D972" s="25"/>
      <c r="E972" s="40"/>
      <c r="F972" s="25"/>
      <c r="G972" s="23"/>
      <c r="H972" s="24"/>
      <c r="I972" s="25"/>
      <c r="J972" s="25"/>
      <c r="K972" s="25"/>
      <c r="L972" s="25"/>
      <c r="M972" s="25"/>
      <c r="N972" s="25"/>
      <c r="O972" s="25"/>
      <c r="P972" s="25"/>
      <c r="Q972" s="25"/>
      <c r="R972" s="25"/>
      <c r="S972" s="25"/>
      <c r="T972" s="25"/>
      <c r="U972" s="25"/>
      <c r="V972" s="25"/>
      <c r="W972" s="25"/>
    </row>
    <row r="973">
      <c r="B973" s="40"/>
      <c r="C973" s="25"/>
      <c r="D973" s="25"/>
      <c r="E973" s="40"/>
      <c r="F973" s="25"/>
      <c r="G973" s="23"/>
      <c r="H973" s="24"/>
      <c r="I973" s="25"/>
      <c r="J973" s="25"/>
      <c r="K973" s="25"/>
      <c r="L973" s="25"/>
      <c r="M973" s="25"/>
      <c r="N973" s="25"/>
      <c r="O973" s="25"/>
      <c r="P973" s="25"/>
      <c r="Q973" s="25"/>
      <c r="R973" s="25"/>
      <c r="S973" s="25"/>
      <c r="T973" s="25"/>
      <c r="U973" s="25"/>
      <c r="V973" s="25"/>
      <c r="W973" s="25"/>
    </row>
    <row r="974">
      <c r="B974" s="40"/>
      <c r="C974" s="25"/>
      <c r="D974" s="25"/>
      <c r="E974" s="40"/>
      <c r="F974" s="25"/>
      <c r="G974" s="23"/>
      <c r="H974" s="24"/>
      <c r="I974" s="25"/>
      <c r="J974" s="25"/>
      <c r="K974" s="25"/>
      <c r="L974" s="25"/>
      <c r="M974" s="25"/>
      <c r="N974" s="25"/>
      <c r="O974" s="25"/>
      <c r="P974" s="25"/>
      <c r="Q974" s="25"/>
      <c r="R974" s="25"/>
      <c r="S974" s="25"/>
      <c r="T974" s="25"/>
      <c r="U974" s="25"/>
      <c r="V974" s="25"/>
      <c r="W974" s="25"/>
    </row>
    <row r="975">
      <c r="B975" s="40"/>
      <c r="C975" s="25"/>
      <c r="D975" s="25"/>
      <c r="E975" s="40"/>
      <c r="F975" s="25"/>
      <c r="G975" s="23"/>
      <c r="H975" s="24"/>
      <c r="I975" s="25"/>
      <c r="J975" s="25"/>
      <c r="K975" s="25"/>
      <c r="L975" s="25"/>
      <c r="M975" s="25"/>
      <c r="N975" s="25"/>
      <c r="O975" s="25"/>
      <c r="P975" s="25"/>
      <c r="Q975" s="25"/>
      <c r="R975" s="25"/>
      <c r="S975" s="25"/>
      <c r="T975" s="25"/>
      <c r="U975" s="25"/>
      <c r="V975" s="25"/>
      <c r="W975" s="25"/>
    </row>
    <row r="976">
      <c r="B976" s="40"/>
      <c r="C976" s="25"/>
      <c r="D976" s="25"/>
      <c r="E976" s="40"/>
      <c r="F976" s="25"/>
      <c r="G976" s="23"/>
      <c r="H976" s="24"/>
      <c r="I976" s="25"/>
      <c r="J976" s="25"/>
      <c r="K976" s="25"/>
      <c r="L976" s="25"/>
      <c r="M976" s="25"/>
      <c r="N976" s="25"/>
      <c r="O976" s="25"/>
      <c r="P976" s="25"/>
      <c r="Q976" s="25"/>
      <c r="R976" s="25"/>
      <c r="S976" s="25"/>
      <c r="T976" s="25"/>
      <c r="U976" s="25"/>
      <c r="V976" s="25"/>
      <c r="W976" s="25"/>
    </row>
    <row r="977">
      <c r="B977" s="40"/>
      <c r="C977" s="25"/>
      <c r="D977" s="25"/>
      <c r="E977" s="40"/>
      <c r="F977" s="25"/>
      <c r="G977" s="23"/>
      <c r="H977" s="24"/>
      <c r="I977" s="25"/>
      <c r="J977" s="25"/>
      <c r="K977" s="25"/>
      <c r="L977" s="25"/>
      <c r="M977" s="25"/>
      <c r="N977" s="25"/>
      <c r="O977" s="25"/>
      <c r="P977" s="25"/>
      <c r="Q977" s="25"/>
      <c r="R977" s="25"/>
      <c r="S977" s="25"/>
      <c r="T977" s="25"/>
      <c r="U977" s="25"/>
      <c r="V977" s="25"/>
      <c r="W977" s="25"/>
    </row>
    <row r="978">
      <c r="B978" s="40"/>
      <c r="C978" s="25"/>
      <c r="D978" s="25"/>
      <c r="E978" s="40"/>
      <c r="F978" s="25"/>
      <c r="G978" s="23"/>
      <c r="H978" s="24"/>
      <c r="I978" s="25"/>
      <c r="J978" s="25"/>
      <c r="K978" s="25"/>
      <c r="L978" s="25"/>
      <c r="M978" s="25"/>
      <c r="N978" s="25"/>
      <c r="O978" s="25"/>
      <c r="P978" s="25"/>
      <c r="Q978" s="25"/>
      <c r="R978" s="25"/>
      <c r="S978" s="25"/>
      <c r="T978" s="25"/>
      <c r="U978" s="25"/>
      <c r="V978" s="25"/>
      <c r="W978" s="25"/>
    </row>
    <row r="979">
      <c r="B979" s="40"/>
      <c r="C979" s="25"/>
      <c r="D979" s="25"/>
      <c r="E979" s="40"/>
      <c r="F979" s="25"/>
      <c r="G979" s="23"/>
      <c r="H979" s="24"/>
      <c r="I979" s="25"/>
      <c r="J979" s="25"/>
      <c r="K979" s="25"/>
      <c r="L979" s="25"/>
      <c r="M979" s="25"/>
      <c r="N979" s="25"/>
      <c r="O979" s="25"/>
      <c r="P979" s="25"/>
      <c r="Q979" s="25"/>
      <c r="R979" s="25"/>
      <c r="S979" s="25"/>
      <c r="T979" s="25"/>
      <c r="U979" s="25"/>
      <c r="V979" s="25"/>
      <c r="W979" s="25"/>
    </row>
    <row r="980">
      <c r="B980" s="40"/>
      <c r="C980" s="25"/>
      <c r="D980" s="25"/>
      <c r="E980" s="40"/>
      <c r="F980" s="25"/>
      <c r="G980" s="23"/>
      <c r="H980" s="24"/>
      <c r="I980" s="25"/>
      <c r="J980" s="25"/>
      <c r="K980" s="25"/>
      <c r="L980" s="25"/>
      <c r="M980" s="25"/>
      <c r="N980" s="25"/>
      <c r="O980" s="25"/>
      <c r="P980" s="25"/>
      <c r="Q980" s="25"/>
      <c r="R980" s="25"/>
      <c r="S980" s="25"/>
      <c r="T980" s="25"/>
      <c r="U980" s="25"/>
      <c r="V980" s="25"/>
      <c r="W980" s="25"/>
    </row>
    <row r="981">
      <c r="B981" s="40"/>
      <c r="C981" s="25"/>
      <c r="D981" s="25"/>
      <c r="E981" s="40"/>
      <c r="F981" s="25"/>
      <c r="G981" s="23"/>
      <c r="H981" s="24"/>
      <c r="I981" s="25"/>
      <c r="J981" s="25"/>
      <c r="K981" s="25"/>
      <c r="L981" s="25"/>
      <c r="M981" s="25"/>
      <c r="N981" s="25"/>
      <c r="O981" s="25"/>
      <c r="P981" s="25"/>
      <c r="Q981" s="25"/>
      <c r="R981" s="25"/>
      <c r="S981" s="25"/>
      <c r="T981" s="25"/>
      <c r="U981" s="25"/>
      <c r="V981" s="25"/>
      <c r="W981" s="25"/>
    </row>
    <row r="982">
      <c r="B982" s="40"/>
      <c r="C982" s="25"/>
      <c r="D982" s="25"/>
      <c r="E982" s="40"/>
      <c r="F982" s="25"/>
      <c r="G982" s="23"/>
      <c r="H982" s="24"/>
      <c r="I982" s="25"/>
      <c r="J982" s="25"/>
      <c r="K982" s="25"/>
      <c r="L982" s="25"/>
      <c r="M982" s="25"/>
      <c r="N982" s="25"/>
      <c r="O982" s="25"/>
      <c r="P982" s="25"/>
      <c r="Q982" s="25"/>
      <c r="R982" s="25"/>
      <c r="S982" s="25"/>
      <c r="T982" s="25"/>
      <c r="U982" s="25"/>
      <c r="V982" s="25"/>
      <c r="W982" s="25"/>
    </row>
    <row r="983">
      <c r="B983" s="40"/>
      <c r="C983" s="25"/>
      <c r="D983" s="25"/>
      <c r="E983" s="40"/>
      <c r="F983" s="25"/>
      <c r="G983" s="23"/>
      <c r="H983" s="24"/>
      <c r="I983" s="25"/>
      <c r="J983" s="25"/>
      <c r="K983" s="25"/>
      <c r="L983" s="25"/>
      <c r="M983" s="25"/>
      <c r="N983" s="25"/>
      <c r="O983" s="25"/>
      <c r="P983" s="25"/>
      <c r="Q983" s="25"/>
      <c r="R983" s="25"/>
      <c r="S983" s="25"/>
      <c r="T983" s="25"/>
      <c r="U983" s="25"/>
      <c r="V983" s="25"/>
      <c r="W983" s="25"/>
    </row>
    <row r="984">
      <c r="B984" s="40"/>
      <c r="C984" s="25"/>
      <c r="D984" s="25"/>
      <c r="E984" s="40"/>
      <c r="F984" s="25"/>
      <c r="G984" s="23"/>
      <c r="H984" s="24"/>
      <c r="I984" s="25"/>
      <c r="J984" s="25"/>
      <c r="K984" s="25"/>
      <c r="L984" s="25"/>
      <c r="M984" s="25"/>
      <c r="N984" s="25"/>
      <c r="O984" s="25"/>
      <c r="P984" s="25"/>
      <c r="Q984" s="25"/>
      <c r="R984" s="25"/>
      <c r="S984" s="25"/>
      <c r="T984" s="25"/>
      <c r="U984" s="25"/>
      <c r="V984" s="25"/>
      <c r="W984" s="25"/>
    </row>
    <row r="985">
      <c r="B985" s="40"/>
      <c r="C985" s="25"/>
      <c r="D985" s="25"/>
      <c r="E985" s="40"/>
      <c r="F985" s="25"/>
      <c r="G985" s="23"/>
      <c r="H985" s="24"/>
      <c r="I985" s="25"/>
      <c r="J985" s="25"/>
      <c r="K985" s="25"/>
      <c r="L985" s="25"/>
      <c r="M985" s="25"/>
      <c r="N985" s="25"/>
      <c r="O985" s="25"/>
      <c r="P985" s="25"/>
      <c r="Q985" s="25"/>
      <c r="R985" s="25"/>
      <c r="S985" s="25"/>
      <c r="T985" s="25"/>
      <c r="U985" s="25"/>
      <c r="V985" s="25"/>
      <c r="W985" s="25"/>
    </row>
    <row r="986">
      <c r="B986" s="40"/>
      <c r="C986" s="25"/>
      <c r="D986" s="25"/>
      <c r="E986" s="40"/>
      <c r="F986" s="25"/>
      <c r="G986" s="23"/>
      <c r="H986" s="24"/>
      <c r="I986" s="25"/>
      <c r="J986" s="25"/>
      <c r="K986" s="25"/>
      <c r="L986" s="25"/>
      <c r="M986" s="25"/>
      <c r="N986" s="25"/>
      <c r="O986" s="25"/>
      <c r="P986" s="25"/>
      <c r="Q986" s="25"/>
      <c r="R986" s="25"/>
      <c r="S986" s="25"/>
      <c r="T986" s="25"/>
      <c r="U986" s="25"/>
      <c r="V986" s="25"/>
      <c r="W986" s="25"/>
    </row>
    <row r="987">
      <c r="B987" s="40"/>
      <c r="C987" s="25"/>
      <c r="D987" s="25"/>
      <c r="E987" s="40"/>
      <c r="F987" s="25"/>
      <c r="G987" s="23"/>
      <c r="H987" s="24"/>
      <c r="I987" s="25"/>
      <c r="J987" s="25"/>
      <c r="K987" s="25"/>
      <c r="L987" s="25"/>
      <c r="M987" s="25"/>
      <c r="N987" s="25"/>
      <c r="O987" s="25"/>
      <c r="P987" s="25"/>
      <c r="Q987" s="25"/>
      <c r="R987" s="25"/>
      <c r="S987" s="25"/>
      <c r="T987" s="25"/>
      <c r="U987" s="25"/>
      <c r="V987" s="25"/>
      <c r="W987" s="25"/>
    </row>
    <row r="988">
      <c r="B988" s="40"/>
      <c r="C988" s="25"/>
      <c r="D988" s="25"/>
      <c r="E988" s="40"/>
      <c r="F988" s="25"/>
      <c r="G988" s="23"/>
      <c r="H988" s="24"/>
      <c r="I988" s="25"/>
      <c r="J988" s="25"/>
      <c r="K988" s="25"/>
      <c r="L988" s="25"/>
      <c r="M988" s="25"/>
      <c r="N988" s="25"/>
      <c r="O988" s="25"/>
      <c r="P988" s="25"/>
      <c r="Q988" s="25"/>
      <c r="R988" s="25"/>
      <c r="S988" s="25"/>
      <c r="T988" s="25"/>
      <c r="U988" s="25"/>
      <c r="V988" s="25"/>
      <c r="W988" s="25"/>
    </row>
    <row r="989">
      <c r="B989" s="40"/>
      <c r="C989" s="25"/>
      <c r="D989" s="25"/>
      <c r="E989" s="40"/>
      <c r="F989" s="25"/>
      <c r="G989" s="23"/>
      <c r="H989" s="24"/>
      <c r="I989" s="25"/>
      <c r="J989" s="25"/>
      <c r="K989" s="25"/>
      <c r="L989" s="25"/>
      <c r="M989" s="25"/>
      <c r="N989" s="25"/>
      <c r="O989" s="25"/>
      <c r="P989" s="25"/>
      <c r="Q989" s="25"/>
      <c r="R989" s="25"/>
      <c r="S989" s="25"/>
      <c r="T989" s="25"/>
      <c r="U989" s="25"/>
      <c r="V989" s="25"/>
      <c r="W989" s="25"/>
    </row>
    <row r="990">
      <c r="B990" s="40"/>
      <c r="C990" s="25"/>
      <c r="D990" s="25"/>
      <c r="E990" s="40"/>
      <c r="F990" s="25"/>
      <c r="G990" s="23"/>
      <c r="H990" s="24"/>
      <c r="I990" s="25"/>
      <c r="J990" s="25"/>
      <c r="K990" s="25"/>
      <c r="L990" s="25"/>
      <c r="M990" s="25"/>
      <c r="N990" s="25"/>
      <c r="O990" s="25"/>
      <c r="P990" s="25"/>
      <c r="Q990" s="25"/>
      <c r="R990" s="25"/>
      <c r="S990" s="25"/>
      <c r="T990" s="25"/>
      <c r="U990" s="25"/>
      <c r="V990" s="25"/>
      <c r="W990" s="25"/>
    </row>
    <row r="991">
      <c r="B991" s="40"/>
      <c r="C991" s="25"/>
      <c r="D991" s="25"/>
      <c r="E991" s="40"/>
      <c r="F991" s="25"/>
      <c r="G991" s="23"/>
      <c r="H991" s="24"/>
      <c r="I991" s="25"/>
      <c r="J991" s="25"/>
      <c r="K991" s="25"/>
      <c r="L991" s="25"/>
      <c r="M991" s="25"/>
      <c r="N991" s="25"/>
      <c r="O991" s="25"/>
      <c r="P991" s="25"/>
      <c r="Q991" s="25"/>
      <c r="R991" s="25"/>
      <c r="S991" s="25"/>
      <c r="T991" s="25"/>
      <c r="U991" s="25"/>
      <c r="V991" s="25"/>
      <c r="W991" s="25"/>
    </row>
    <row r="992">
      <c r="B992" s="40"/>
      <c r="C992" s="25"/>
      <c r="D992" s="25"/>
      <c r="E992" s="40"/>
      <c r="F992" s="25"/>
      <c r="G992" s="23"/>
      <c r="H992" s="24"/>
      <c r="I992" s="25"/>
      <c r="J992" s="25"/>
      <c r="K992" s="25"/>
      <c r="L992" s="25"/>
      <c r="M992" s="25"/>
      <c r="N992" s="25"/>
      <c r="O992" s="25"/>
      <c r="P992" s="25"/>
      <c r="Q992" s="25"/>
      <c r="R992" s="25"/>
      <c r="S992" s="25"/>
      <c r="T992" s="25"/>
      <c r="U992" s="25"/>
      <c r="V992" s="25"/>
      <c r="W992" s="25"/>
    </row>
    <row r="993">
      <c r="B993" s="40"/>
      <c r="C993" s="25"/>
      <c r="D993" s="25"/>
      <c r="E993" s="40"/>
      <c r="F993" s="25"/>
      <c r="G993" s="23"/>
      <c r="H993" s="24"/>
      <c r="I993" s="25"/>
      <c r="J993" s="25"/>
      <c r="K993" s="25"/>
      <c r="L993" s="25"/>
      <c r="M993" s="25"/>
      <c r="N993" s="25"/>
      <c r="O993" s="25"/>
      <c r="P993" s="25"/>
      <c r="Q993" s="25"/>
      <c r="R993" s="25"/>
      <c r="S993" s="25"/>
      <c r="T993" s="25"/>
      <c r="U993" s="25"/>
      <c r="V993" s="25"/>
      <c r="W993" s="25"/>
    </row>
    <row r="994">
      <c r="B994" s="40"/>
      <c r="C994" s="25"/>
      <c r="D994" s="25"/>
      <c r="E994" s="40"/>
      <c r="F994" s="25"/>
      <c r="G994" s="23"/>
      <c r="H994" s="24"/>
      <c r="I994" s="25"/>
      <c r="J994" s="25"/>
      <c r="K994" s="25"/>
      <c r="L994" s="25"/>
      <c r="M994" s="25"/>
      <c r="N994" s="25"/>
      <c r="O994" s="25"/>
      <c r="P994" s="25"/>
      <c r="Q994" s="25"/>
      <c r="R994" s="25"/>
      <c r="S994" s="25"/>
      <c r="T994" s="25"/>
      <c r="U994" s="25"/>
      <c r="V994" s="25"/>
      <c r="W994" s="25"/>
    </row>
    <row r="995">
      <c r="B995" s="40"/>
      <c r="C995" s="25"/>
      <c r="D995" s="25"/>
      <c r="E995" s="40"/>
      <c r="F995" s="25"/>
      <c r="G995" s="23"/>
      <c r="H995" s="24"/>
      <c r="I995" s="25"/>
      <c r="J995" s="25"/>
      <c r="K995" s="25"/>
      <c r="L995" s="25"/>
      <c r="M995" s="25"/>
      <c r="N995" s="25"/>
      <c r="O995" s="25"/>
      <c r="P995" s="25"/>
      <c r="Q995" s="25"/>
      <c r="R995" s="25"/>
      <c r="S995" s="25"/>
      <c r="T995" s="25"/>
      <c r="U995" s="25"/>
      <c r="V995" s="25"/>
      <c r="W995" s="25"/>
    </row>
    <row r="996">
      <c r="B996" s="40"/>
      <c r="C996" s="25"/>
      <c r="D996" s="25"/>
      <c r="E996" s="40"/>
      <c r="F996" s="25"/>
      <c r="G996" s="23"/>
      <c r="H996" s="24"/>
      <c r="I996" s="25"/>
      <c r="J996" s="25"/>
      <c r="K996" s="25"/>
      <c r="L996" s="25"/>
      <c r="M996" s="25"/>
      <c r="N996" s="25"/>
      <c r="O996" s="25"/>
      <c r="P996" s="25"/>
      <c r="Q996" s="25"/>
      <c r="R996" s="25"/>
      <c r="S996" s="25"/>
      <c r="T996" s="25"/>
      <c r="U996" s="25"/>
      <c r="V996" s="25"/>
      <c r="W996" s="25"/>
    </row>
    <row r="997">
      <c r="B997" s="40"/>
      <c r="C997" s="25"/>
      <c r="D997" s="25"/>
      <c r="E997" s="40"/>
      <c r="F997" s="25"/>
      <c r="G997" s="23"/>
      <c r="H997" s="24"/>
      <c r="I997" s="25"/>
      <c r="J997" s="25"/>
      <c r="K997" s="25"/>
      <c r="L997" s="25"/>
      <c r="M997" s="25"/>
      <c r="N997" s="25"/>
      <c r="O997" s="25"/>
      <c r="P997" s="25"/>
      <c r="Q997" s="25"/>
      <c r="R997" s="25"/>
      <c r="S997" s="25"/>
      <c r="T997" s="25"/>
      <c r="U997" s="25"/>
      <c r="V997" s="25"/>
      <c r="W997" s="25"/>
    </row>
    <row r="998">
      <c r="B998" s="40"/>
      <c r="C998" s="25"/>
      <c r="D998" s="25"/>
      <c r="E998" s="40"/>
      <c r="F998" s="25"/>
      <c r="G998" s="23"/>
      <c r="H998" s="24"/>
      <c r="I998" s="25"/>
      <c r="J998" s="25"/>
      <c r="K998" s="25"/>
      <c r="L998" s="25"/>
      <c r="M998" s="25"/>
      <c r="N998" s="25"/>
      <c r="O998" s="25"/>
      <c r="P998" s="25"/>
      <c r="Q998" s="25"/>
      <c r="R998" s="25"/>
      <c r="S998" s="25"/>
      <c r="T998" s="25"/>
      <c r="U998" s="25"/>
      <c r="V998" s="25"/>
      <c r="W998" s="25"/>
    </row>
    <row r="999">
      <c r="B999" s="40"/>
      <c r="C999" s="25"/>
      <c r="D999" s="25"/>
      <c r="E999" s="40"/>
      <c r="F999" s="25"/>
      <c r="G999" s="23"/>
      <c r="H999" s="24"/>
      <c r="I999" s="25"/>
      <c r="J999" s="25"/>
      <c r="K999" s="25"/>
      <c r="L999" s="25"/>
      <c r="M999" s="25"/>
      <c r="N999" s="25"/>
      <c r="O999" s="25"/>
      <c r="P999" s="25"/>
      <c r="Q999" s="25"/>
      <c r="R999" s="25"/>
      <c r="S999" s="25"/>
      <c r="T999" s="25"/>
      <c r="U999" s="25"/>
      <c r="V999" s="25"/>
      <c r="W999" s="25"/>
    </row>
    <row r="1000">
      <c r="B1000" s="40"/>
      <c r="C1000" s="25"/>
      <c r="D1000" s="25"/>
      <c r="E1000" s="40"/>
      <c r="F1000" s="25"/>
      <c r="G1000" s="23"/>
      <c r="H1000" s="24"/>
      <c r="I1000" s="25"/>
      <c r="J1000" s="25"/>
      <c r="K1000" s="25"/>
      <c r="L1000" s="25"/>
      <c r="M1000" s="25"/>
      <c r="N1000" s="25"/>
      <c r="O1000" s="25"/>
      <c r="P1000" s="25"/>
      <c r="Q1000" s="25"/>
      <c r="R1000" s="25"/>
      <c r="S1000" s="25"/>
      <c r="T1000" s="25"/>
      <c r="U1000" s="25"/>
      <c r="V1000" s="25"/>
      <c r="W1000" s="25"/>
    </row>
    <row r="1001">
      <c r="B1001" s="40"/>
      <c r="C1001" s="25"/>
      <c r="D1001" s="25"/>
      <c r="E1001" s="40"/>
      <c r="F1001" s="25"/>
      <c r="G1001" s="23"/>
      <c r="H1001" s="24"/>
      <c r="I1001" s="25"/>
      <c r="J1001" s="25"/>
      <c r="K1001" s="25"/>
      <c r="L1001" s="25"/>
      <c r="M1001" s="25"/>
      <c r="N1001" s="25"/>
      <c r="O1001" s="25"/>
      <c r="P1001" s="25"/>
      <c r="Q1001" s="25"/>
      <c r="R1001" s="25"/>
      <c r="S1001" s="25"/>
      <c r="T1001" s="25"/>
      <c r="U1001" s="25"/>
      <c r="V1001" s="25"/>
      <c r="W1001" s="25"/>
    </row>
    <row r="1002">
      <c r="B1002" s="40"/>
      <c r="C1002" s="25"/>
      <c r="D1002" s="25"/>
      <c r="E1002" s="40"/>
      <c r="F1002" s="25"/>
      <c r="G1002" s="23"/>
      <c r="H1002" s="24"/>
      <c r="I1002" s="25"/>
      <c r="J1002" s="25"/>
      <c r="K1002" s="25"/>
      <c r="L1002" s="25"/>
      <c r="M1002" s="25"/>
      <c r="N1002" s="25"/>
      <c r="O1002" s="25"/>
      <c r="P1002" s="25"/>
      <c r="Q1002" s="25"/>
      <c r="R1002" s="25"/>
      <c r="S1002" s="25"/>
      <c r="T1002" s="25"/>
      <c r="U1002" s="25"/>
      <c r="V1002" s="25"/>
      <c r="W1002" s="25"/>
    </row>
    <row r="1003">
      <c r="B1003" s="40"/>
      <c r="C1003" s="25"/>
      <c r="D1003" s="25"/>
      <c r="E1003" s="40"/>
      <c r="F1003" s="25"/>
      <c r="G1003" s="23"/>
      <c r="H1003" s="24"/>
      <c r="I1003" s="25"/>
      <c r="J1003" s="25"/>
      <c r="K1003" s="25"/>
      <c r="L1003" s="25"/>
      <c r="M1003" s="25"/>
      <c r="N1003" s="25"/>
      <c r="O1003" s="25"/>
      <c r="P1003" s="25"/>
      <c r="Q1003" s="25"/>
      <c r="R1003" s="25"/>
      <c r="S1003" s="25"/>
      <c r="T1003" s="25"/>
      <c r="U1003" s="25"/>
      <c r="V1003" s="25"/>
      <c r="W1003" s="25"/>
    </row>
    <row r="1004">
      <c r="B1004" s="40"/>
      <c r="C1004" s="25"/>
      <c r="D1004" s="25"/>
      <c r="E1004" s="40"/>
      <c r="F1004" s="25"/>
      <c r="G1004" s="23"/>
      <c r="H1004" s="24"/>
      <c r="I1004" s="25"/>
      <c r="J1004" s="25"/>
      <c r="K1004" s="25"/>
      <c r="L1004" s="25"/>
      <c r="M1004" s="25"/>
      <c r="N1004" s="25"/>
      <c r="O1004" s="25"/>
      <c r="P1004" s="25"/>
      <c r="Q1004" s="25"/>
      <c r="R1004" s="25"/>
      <c r="S1004" s="25"/>
      <c r="T1004" s="25"/>
      <c r="U1004" s="25"/>
      <c r="V1004" s="25"/>
      <c r="W1004" s="25"/>
    </row>
    <row r="1005">
      <c r="B1005" s="40"/>
      <c r="C1005" s="25"/>
      <c r="D1005" s="25"/>
      <c r="E1005" s="40"/>
      <c r="F1005" s="25"/>
      <c r="G1005" s="23"/>
      <c r="H1005" s="24"/>
      <c r="I1005" s="25"/>
      <c r="J1005" s="25"/>
      <c r="K1005" s="25"/>
      <c r="L1005" s="25"/>
      <c r="M1005" s="25"/>
      <c r="N1005" s="25"/>
      <c r="O1005" s="25"/>
      <c r="P1005" s="25"/>
      <c r="Q1005" s="25"/>
      <c r="R1005" s="25"/>
      <c r="S1005" s="25"/>
      <c r="T1005" s="25"/>
      <c r="U1005" s="25"/>
      <c r="V1005" s="25"/>
      <c r="W1005" s="25"/>
    </row>
    <row r="1006">
      <c r="B1006" s="40"/>
      <c r="C1006" s="25"/>
      <c r="D1006" s="25"/>
      <c r="E1006" s="40"/>
      <c r="F1006" s="25"/>
      <c r="G1006" s="23"/>
      <c r="H1006" s="24"/>
      <c r="I1006" s="25"/>
      <c r="J1006" s="25"/>
      <c r="K1006" s="25"/>
      <c r="L1006" s="25"/>
      <c r="M1006" s="25"/>
      <c r="N1006" s="25"/>
      <c r="O1006" s="25"/>
      <c r="P1006" s="25"/>
      <c r="Q1006" s="25"/>
      <c r="R1006" s="25"/>
      <c r="S1006" s="25"/>
      <c r="T1006" s="25"/>
      <c r="U1006" s="25"/>
      <c r="V1006" s="25"/>
      <c r="W1006" s="25"/>
    </row>
    <row r="1007">
      <c r="B1007" s="40"/>
      <c r="C1007" s="25"/>
      <c r="D1007" s="25"/>
      <c r="E1007" s="40"/>
      <c r="F1007" s="25"/>
      <c r="G1007" s="23"/>
      <c r="H1007" s="24"/>
      <c r="I1007" s="25"/>
      <c r="J1007" s="25"/>
      <c r="K1007" s="25"/>
      <c r="L1007" s="25"/>
      <c r="M1007" s="25"/>
      <c r="N1007" s="25"/>
      <c r="O1007" s="25"/>
      <c r="P1007" s="25"/>
      <c r="Q1007" s="25"/>
      <c r="R1007" s="25"/>
      <c r="S1007" s="25"/>
      <c r="T1007" s="25"/>
      <c r="U1007" s="25"/>
      <c r="V1007" s="25"/>
      <c r="W1007" s="25"/>
    </row>
    <row r="1008">
      <c r="B1008" s="40"/>
      <c r="C1008" s="25"/>
      <c r="D1008" s="25"/>
      <c r="E1008" s="40"/>
      <c r="F1008" s="25"/>
      <c r="G1008" s="23"/>
      <c r="H1008" s="24"/>
      <c r="I1008" s="25"/>
      <c r="J1008" s="25"/>
      <c r="K1008" s="25"/>
      <c r="L1008" s="25"/>
      <c r="M1008" s="25"/>
      <c r="N1008" s="25"/>
      <c r="O1008" s="25"/>
      <c r="P1008" s="25"/>
      <c r="Q1008" s="25"/>
      <c r="R1008" s="25"/>
      <c r="S1008" s="25"/>
      <c r="T1008" s="25"/>
      <c r="U1008" s="25"/>
      <c r="V1008" s="25"/>
      <c r="W1008" s="25"/>
    </row>
    <row r="1009">
      <c r="B1009" s="40"/>
      <c r="C1009" s="25"/>
      <c r="D1009" s="25"/>
      <c r="E1009" s="40"/>
      <c r="F1009" s="25"/>
      <c r="G1009" s="23"/>
      <c r="H1009" s="24"/>
      <c r="I1009" s="25"/>
      <c r="J1009" s="25"/>
      <c r="K1009" s="25"/>
      <c r="L1009" s="25"/>
      <c r="M1009" s="25"/>
      <c r="N1009" s="25"/>
      <c r="O1009" s="25"/>
      <c r="P1009" s="25"/>
      <c r="Q1009" s="25"/>
      <c r="R1009" s="25"/>
      <c r="S1009" s="25"/>
      <c r="T1009" s="25"/>
      <c r="U1009" s="25"/>
      <c r="V1009" s="25"/>
      <c r="W1009" s="25"/>
    </row>
    <row r="1010">
      <c r="B1010" s="40"/>
      <c r="C1010" s="25"/>
      <c r="D1010" s="25"/>
      <c r="E1010" s="40"/>
      <c r="F1010" s="25"/>
      <c r="G1010" s="23"/>
      <c r="H1010" s="24"/>
      <c r="I1010" s="25"/>
      <c r="J1010" s="25"/>
      <c r="K1010" s="25"/>
      <c r="L1010" s="25"/>
      <c r="M1010" s="25"/>
      <c r="N1010" s="25"/>
      <c r="O1010" s="25"/>
      <c r="P1010" s="25"/>
      <c r="Q1010" s="25"/>
      <c r="R1010" s="25"/>
      <c r="S1010" s="25"/>
      <c r="T1010" s="25"/>
      <c r="U1010" s="25"/>
      <c r="V1010" s="25"/>
      <c r="W1010" s="25"/>
    </row>
    <row r="1011">
      <c r="B1011" s="40"/>
      <c r="C1011" s="25"/>
      <c r="D1011" s="25"/>
      <c r="E1011" s="40"/>
      <c r="F1011" s="25"/>
      <c r="G1011" s="23"/>
      <c r="H1011" s="24"/>
      <c r="I1011" s="25"/>
      <c r="J1011" s="25"/>
      <c r="K1011" s="25"/>
      <c r="L1011" s="25"/>
      <c r="M1011" s="25"/>
      <c r="N1011" s="25"/>
      <c r="O1011" s="25"/>
      <c r="P1011" s="25"/>
      <c r="Q1011" s="25"/>
      <c r="R1011" s="25"/>
      <c r="S1011" s="25"/>
      <c r="T1011" s="25"/>
      <c r="U1011" s="25"/>
      <c r="V1011" s="25"/>
      <c r="W1011" s="25"/>
    </row>
    <row r="1012">
      <c r="B1012" s="40"/>
      <c r="C1012" s="25"/>
      <c r="D1012" s="25"/>
      <c r="E1012" s="40"/>
      <c r="F1012" s="25"/>
      <c r="G1012" s="23"/>
      <c r="H1012" s="24"/>
      <c r="I1012" s="25"/>
      <c r="J1012" s="25"/>
      <c r="K1012" s="25"/>
      <c r="L1012" s="25"/>
      <c r="M1012" s="25"/>
      <c r="N1012" s="25"/>
      <c r="O1012" s="25"/>
      <c r="P1012" s="25"/>
      <c r="Q1012" s="25"/>
      <c r="R1012" s="25"/>
      <c r="S1012" s="25"/>
      <c r="T1012" s="25"/>
      <c r="U1012" s="25"/>
      <c r="V1012" s="25"/>
      <c r="W1012" s="25"/>
    </row>
    <row r="1013">
      <c r="B1013" s="40"/>
      <c r="C1013" s="25"/>
      <c r="D1013" s="25"/>
      <c r="E1013" s="40"/>
      <c r="F1013" s="25"/>
      <c r="G1013" s="23"/>
      <c r="H1013" s="24"/>
      <c r="I1013" s="25"/>
      <c r="J1013" s="25"/>
      <c r="K1013" s="25"/>
      <c r="L1013" s="25"/>
      <c r="M1013" s="25"/>
      <c r="N1013" s="25"/>
      <c r="O1013" s="25"/>
      <c r="P1013" s="25"/>
      <c r="Q1013" s="25"/>
      <c r="R1013" s="25"/>
      <c r="S1013" s="25"/>
      <c r="T1013" s="25"/>
      <c r="U1013" s="25"/>
      <c r="V1013" s="25"/>
      <c r="W1013" s="25"/>
    </row>
    <row r="1014">
      <c r="B1014" s="40"/>
      <c r="C1014" s="25"/>
      <c r="D1014" s="25"/>
      <c r="E1014" s="40"/>
      <c r="F1014" s="25"/>
      <c r="G1014" s="23"/>
      <c r="H1014" s="24"/>
      <c r="I1014" s="25"/>
      <c r="J1014" s="25"/>
      <c r="K1014" s="25"/>
      <c r="L1014" s="25"/>
      <c r="M1014" s="25"/>
      <c r="N1014" s="25"/>
      <c r="O1014" s="25"/>
      <c r="P1014" s="25"/>
      <c r="Q1014" s="25"/>
      <c r="R1014" s="25"/>
      <c r="S1014" s="25"/>
      <c r="T1014" s="25"/>
      <c r="U1014" s="25"/>
      <c r="V1014" s="25"/>
      <c r="W1014" s="25"/>
    </row>
    <row r="1015">
      <c r="B1015" s="40"/>
      <c r="C1015" s="25"/>
      <c r="D1015" s="25"/>
      <c r="E1015" s="40"/>
      <c r="F1015" s="25"/>
      <c r="G1015" s="23"/>
      <c r="H1015" s="24"/>
      <c r="I1015" s="25"/>
      <c r="J1015" s="25"/>
      <c r="K1015" s="25"/>
      <c r="L1015" s="25"/>
      <c r="M1015" s="25"/>
      <c r="N1015" s="25"/>
      <c r="O1015" s="25"/>
      <c r="P1015" s="25"/>
      <c r="Q1015" s="25"/>
      <c r="R1015" s="25"/>
      <c r="S1015" s="25"/>
      <c r="T1015" s="25"/>
      <c r="U1015" s="25"/>
      <c r="V1015" s="25"/>
      <c r="W1015" s="25"/>
    </row>
    <row r="1016">
      <c r="B1016" s="40"/>
      <c r="C1016" s="25"/>
      <c r="D1016" s="25"/>
      <c r="E1016" s="40"/>
      <c r="F1016" s="25"/>
      <c r="G1016" s="23"/>
      <c r="H1016" s="24"/>
      <c r="I1016" s="25"/>
      <c r="J1016" s="25"/>
      <c r="K1016" s="25"/>
      <c r="L1016" s="25"/>
      <c r="M1016" s="25"/>
      <c r="N1016" s="25"/>
      <c r="O1016" s="25"/>
      <c r="P1016" s="25"/>
      <c r="Q1016" s="25"/>
      <c r="R1016" s="25"/>
      <c r="S1016" s="25"/>
      <c r="T1016" s="25"/>
      <c r="U1016" s="25"/>
      <c r="V1016" s="25"/>
      <c r="W1016" s="25"/>
    </row>
    <row r="1017">
      <c r="B1017" s="40"/>
      <c r="C1017" s="25"/>
      <c r="D1017" s="25"/>
      <c r="E1017" s="40"/>
      <c r="F1017" s="25"/>
      <c r="G1017" s="23"/>
      <c r="H1017" s="24"/>
      <c r="I1017" s="25"/>
      <c r="J1017" s="25"/>
      <c r="K1017" s="25"/>
      <c r="L1017" s="25"/>
      <c r="M1017" s="25"/>
      <c r="N1017" s="25"/>
      <c r="O1017" s="25"/>
      <c r="P1017" s="25"/>
      <c r="Q1017" s="25"/>
      <c r="R1017" s="25"/>
      <c r="S1017" s="25"/>
      <c r="T1017" s="25"/>
      <c r="U1017" s="25"/>
      <c r="V1017" s="25"/>
      <c r="W1017" s="25"/>
    </row>
    <row r="1018">
      <c r="B1018" s="40"/>
      <c r="C1018" s="25"/>
      <c r="D1018" s="25"/>
      <c r="E1018" s="40"/>
      <c r="F1018" s="25"/>
      <c r="G1018" s="23"/>
      <c r="H1018" s="24"/>
      <c r="I1018" s="25"/>
      <c r="J1018" s="25"/>
      <c r="K1018" s="25"/>
      <c r="L1018" s="25"/>
      <c r="M1018" s="25"/>
      <c r="N1018" s="25"/>
      <c r="O1018" s="25"/>
      <c r="P1018" s="25"/>
      <c r="Q1018" s="25"/>
      <c r="R1018" s="25"/>
      <c r="S1018" s="25"/>
      <c r="T1018" s="25"/>
      <c r="U1018" s="25"/>
      <c r="V1018" s="25"/>
      <c r="W1018" s="25"/>
    </row>
    <row r="1019">
      <c r="B1019" s="40"/>
      <c r="C1019" s="25"/>
      <c r="D1019" s="25"/>
      <c r="E1019" s="40"/>
      <c r="F1019" s="25"/>
      <c r="G1019" s="23"/>
      <c r="H1019" s="24"/>
      <c r="I1019" s="25"/>
      <c r="J1019" s="25"/>
      <c r="K1019" s="25"/>
      <c r="L1019" s="25"/>
      <c r="M1019" s="25"/>
      <c r="N1019" s="25"/>
      <c r="O1019" s="25"/>
      <c r="P1019" s="25"/>
      <c r="Q1019" s="25"/>
      <c r="R1019" s="25"/>
      <c r="S1019" s="25"/>
      <c r="T1019" s="25"/>
      <c r="U1019" s="25"/>
      <c r="V1019" s="25"/>
      <c r="W1019" s="25"/>
    </row>
    <row r="1020">
      <c r="B1020" s="40"/>
      <c r="C1020" s="25"/>
      <c r="D1020" s="25"/>
      <c r="E1020" s="40"/>
      <c r="F1020" s="25"/>
      <c r="G1020" s="23"/>
      <c r="H1020" s="24"/>
      <c r="I1020" s="25"/>
      <c r="J1020" s="25"/>
      <c r="K1020" s="25"/>
      <c r="L1020" s="25"/>
      <c r="M1020" s="25"/>
      <c r="N1020" s="25"/>
      <c r="O1020" s="25"/>
      <c r="P1020" s="25"/>
      <c r="Q1020" s="25"/>
      <c r="R1020" s="25"/>
      <c r="S1020" s="25"/>
      <c r="T1020" s="25"/>
      <c r="U1020" s="25"/>
      <c r="V1020" s="25"/>
      <c r="W1020" s="25"/>
    </row>
    <row r="1021">
      <c r="B1021" s="40"/>
      <c r="C1021" s="25"/>
      <c r="D1021" s="25"/>
      <c r="E1021" s="40"/>
      <c r="F1021" s="25"/>
      <c r="G1021" s="23"/>
      <c r="H1021" s="24"/>
      <c r="I1021" s="25"/>
      <c r="J1021" s="25"/>
      <c r="K1021" s="25"/>
      <c r="L1021" s="25"/>
      <c r="M1021" s="25"/>
      <c r="N1021" s="25"/>
      <c r="O1021" s="25"/>
      <c r="P1021" s="25"/>
      <c r="Q1021" s="25"/>
      <c r="R1021" s="25"/>
      <c r="S1021" s="25"/>
      <c r="T1021" s="25"/>
      <c r="U1021" s="25"/>
      <c r="V1021" s="25"/>
      <c r="W1021" s="25"/>
    </row>
    <row r="1022">
      <c r="B1022" s="40"/>
      <c r="C1022" s="25"/>
      <c r="D1022" s="25"/>
      <c r="E1022" s="40"/>
      <c r="F1022" s="25"/>
      <c r="G1022" s="23"/>
      <c r="H1022" s="24"/>
      <c r="I1022" s="25"/>
      <c r="J1022" s="25"/>
      <c r="K1022" s="25"/>
      <c r="L1022" s="25"/>
      <c r="M1022" s="25"/>
      <c r="N1022" s="25"/>
      <c r="O1022" s="25"/>
      <c r="P1022" s="25"/>
      <c r="Q1022" s="25"/>
      <c r="R1022" s="25"/>
      <c r="S1022" s="25"/>
      <c r="T1022" s="25"/>
      <c r="U1022" s="25"/>
      <c r="V1022" s="25"/>
      <c r="W1022" s="25"/>
    </row>
    <row r="1023">
      <c r="B1023" s="40"/>
      <c r="C1023" s="25"/>
      <c r="D1023" s="25"/>
      <c r="E1023" s="40"/>
      <c r="F1023" s="25"/>
      <c r="G1023" s="23"/>
      <c r="H1023" s="24"/>
      <c r="I1023" s="25"/>
      <c r="J1023" s="25"/>
      <c r="K1023" s="25"/>
      <c r="L1023" s="25"/>
      <c r="M1023" s="25"/>
      <c r="N1023" s="25"/>
      <c r="O1023" s="25"/>
      <c r="P1023" s="25"/>
      <c r="Q1023" s="25"/>
      <c r="R1023" s="25"/>
      <c r="S1023" s="25"/>
      <c r="T1023" s="25"/>
      <c r="U1023" s="25"/>
      <c r="V1023" s="25"/>
      <c r="W1023" s="25"/>
    </row>
    <row r="1024">
      <c r="B1024" s="40"/>
      <c r="C1024" s="25"/>
      <c r="D1024" s="25"/>
      <c r="E1024" s="40"/>
      <c r="F1024" s="25"/>
      <c r="G1024" s="23"/>
      <c r="H1024" s="24"/>
      <c r="I1024" s="25"/>
      <c r="J1024" s="25"/>
      <c r="K1024" s="25"/>
      <c r="L1024" s="25"/>
      <c r="M1024" s="25"/>
      <c r="N1024" s="25"/>
      <c r="O1024" s="25"/>
      <c r="P1024" s="25"/>
      <c r="Q1024" s="25"/>
      <c r="R1024" s="25"/>
      <c r="S1024" s="25"/>
      <c r="T1024" s="25"/>
      <c r="U1024" s="25"/>
      <c r="V1024" s="25"/>
      <c r="W1024" s="25"/>
    </row>
    <row r="1025">
      <c r="B1025" s="40"/>
      <c r="C1025" s="25"/>
      <c r="D1025" s="25"/>
      <c r="E1025" s="40"/>
      <c r="F1025" s="25"/>
      <c r="G1025" s="23"/>
      <c r="H1025" s="24"/>
      <c r="I1025" s="25"/>
      <c r="J1025" s="25"/>
      <c r="K1025" s="25"/>
      <c r="L1025" s="25"/>
      <c r="M1025" s="25"/>
      <c r="N1025" s="25"/>
      <c r="O1025" s="25"/>
      <c r="P1025" s="25"/>
      <c r="Q1025" s="25"/>
      <c r="R1025" s="25"/>
      <c r="S1025" s="25"/>
      <c r="T1025" s="25"/>
      <c r="U1025" s="25"/>
      <c r="V1025" s="25"/>
      <c r="W1025" s="25"/>
    </row>
    <row r="1026">
      <c r="B1026" s="40"/>
      <c r="C1026" s="25"/>
      <c r="D1026" s="25"/>
      <c r="E1026" s="40"/>
      <c r="F1026" s="25"/>
      <c r="G1026" s="23"/>
      <c r="H1026" s="24"/>
      <c r="I1026" s="25"/>
      <c r="J1026" s="25"/>
      <c r="K1026" s="25"/>
      <c r="L1026" s="25"/>
      <c r="M1026" s="25"/>
      <c r="N1026" s="25"/>
      <c r="O1026" s="25"/>
      <c r="P1026" s="25"/>
      <c r="Q1026" s="25"/>
      <c r="R1026" s="25"/>
      <c r="S1026" s="25"/>
      <c r="T1026" s="25"/>
      <c r="U1026" s="25"/>
      <c r="V1026" s="25"/>
      <c r="W1026" s="25"/>
    </row>
    <row r="1027">
      <c r="B1027" s="40"/>
      <c r="C1027" s="25"/>
      <c r="D1027" s="25"/>
      <c r="E1027" s="40"/>
      <c r="F1027" s="25"/>
      <c r="G1027" s="23"/>
      <c r="H1027" s="24"/>
      <c r="I1027" s="25"/>
      <c r="J1027" s="25"/>
      <c r="K1027" s="25"/>
      <c r="L1027" s="25"/>
      <c r="M1027" s="25"/>
      <c r="N1027" s="25"/>
      <c r="O1027" s="25"/>
      <c r="P1027" s="25"/>
      <c r="Q1027" s="25"/>
      <c r="R1027" s="25"/>
      <c r="S1027" s="25"/>
      <c r="T1027" s="25"/>
      <c r="U1027" s="25"/>
      <c r="V1027" s="25"/>
      <c r="W1027" s="25"/>
    </row>
    <row r="1028">
      <c r="B1028" s="40"/>
      <c r="C1028" s="25"/>
      <c r="D1028" s="25"/>
      <c r="E1028" s="40"/>
      <c r="F1028" s="25"/>
      <c r="G1028" s="23"/>
      <c r="H1028" s="24"/>
      <c r="I1028" s="25"/>
      <c r="J1028" s="25"/>
      <c r="K1028" s="25"/>
      <c r="L1028" s="25"/>
      <c r="M1028" s="25"/>
      <c r="N1028" s="25"/>
      <c r="O1028" s="25"/>
      <c r="P1028" s="25"/>
      <c r="Q1028" s="25"/>
      <c r="R1028" s="25"/>
      <c r="S1028" s="25"/>
      <c r="T1028" s="25"/>
      <c r="U1028" s="25"/>
      <c r="V1028" s="25"/>
      <c r="W1028" s="25"/>
    </row>
    <row r="1029">
      <c r="B1029" s="40"/>
      <c r="C1029" s="25"/>
      <c r="D1029" s="25"/>
      <c r="E1029" s="40"/>
      <c r="F1029" s="25"/>
      <c r="G1029" s="23"/>
      <c r="H1029" s="24"/>
      <c r="I1029" s="25"/>
      <c r="J1029" s="25"/>
      <c r="K1029" s="25"/>
      <c r="L1029" s="25"/>
      <c r="M1029" s="25"/>
      <c r="N1029" s="25"/>
      <c r="O1029" s="25"/>
      <c r="P1029" s="25"/>
      <c r="Q1029" s="25"/>
      <c r="R1029" s="25"/>
      <c r="S1029" s="25"/>
      <c r="T1029" s="25"/>
      <c r="U1029" s="25"/>
      <c r="V1029" s="25"/>
      <c r="W1029" s="25"/>
    </row>
    <row r="1030">
      <c r="B1030" s="40"/>
      <c r="C1030" s="25"/>
      <c r="D1030" s="25"/>
      <c r="E1030" s="40"/>
      <c r="F1030" s="25"/>
      <c r="G1030" s="23"/>
      <c r="H1030" s="24"/>
      <c r="I1030" s="25"/>
      <c r="J1030" s="25"/>
      <c r="K1030" s="25"/>
      <c r="L1030" s="25"/>
      <c r="M1030" s="25"/>
      <c r="N1030" s="25"/>
      <c r="O1030" s="25"/>
      <c r="P1030" s="25"/>
      <c r="Q1030" s="25"/>
      <c r="R1030" s="25"/>
      <c r="S1030" s="25"/>
      <c r="T1030" s="25"/>
      <c r="U1030" s="25"/>
      <c r="V1030" s="25"/>
      <c r="W1030" s="25"/>
    </row>
    <row r="1031">
      <c r="B1031" s="40"/>
      <c r="C1031" s="25"/>
      <c r="D1031" s="25"/>
      <c r="E1031" s="40"/>
      <c r="F1031" s="25"/>
      <c r="G1031" s="23"/>
      <c r="H1031" s="24"/>
      <c r="I1031" s="25"/>
      <c r="J1031" s="25"/>
      <c r="K1031" s="25"/>
      <c r="L1031" s="25"/>
      <c r="M1031" s="25"/>
      <c r="N1031" s="25"/>
      <c r="O1031" s="25"/>
      <c r="P1031" s="25"/>
      <c r="Q1031" s="25"/>
      <c r="R1031" s="25"/>
      <c r="S1031" s="25"/>
      <c r="T1031" s="25"/>
      <c r="U1031" s="25"/>
      <c r="V1031" s="25"/>
      <c r="W1031" s="25"/>
    </row>
    <row r="1032">
      <c r="B1032" s="40"/>
      <c r="C1032" s="25"/>
      <c r="D1032" s="25"/>
      <c r="E1032" s="40"/>
      <c r="F1032" s="25"/>
      <c r="G1032" s="23"/>
      <c r="H1032" s="24"/>
      <c r="I1032" s="25"/>
      <c r="J1032" s="25"/>
      <c r="K1032" s="25"/>
      <c r="L1032" s="25"/>
      <c r="M1032" s="25"/>
      <c r="N1032" s="25"/>
      <c r="O1032" s="25"/>
      <c r="P1032" s="25"/>
      <c r="Q1032" s="25"/>
      <c r="R1032" s="25"/>
      <c r="S1032" s="25"/>
      <c r="T1032" s="25"/>
      <c r="U1032" s="25"/>
      <c r="V1032" s="25"/>
      <c r="W1032" s="25"/>
    </row>
    <row r="1033">
      <c r="B1033" s="40"/>
      <c r="C1033" s="25"/>
      <c r="D1033" s="25"/>
      <c r="E1033" s="40"/>
      <c r="F1033" s="25"/>
      <c r="G1033" s="23"/>
      <c r="H1033" s="24"/>
      <c r="I1033" s="25"/>
      <c r="J1033" s="25"/>
      <c r="K1033" s="25"/>
      <c r="L1033" s="25"/>
      <c r="M1033" s="25"/>
      <c r="N1033" s="25"/>
      <c r="O1033" s="25"/>
      <c r="P1033" s="25"/>
      <c r="Q1033" s="25"/>
      <c r="R1033" s="25"/>
      <c r="S1033" s="25"/>
      <c r="T1033" s="25"/>
      <c r="U1033" s="25"/>
      <c r="V1033" s="25"/>
      <c r="W1033" s="25"/>
    </row>
    <row r="1034">
      <c r="B1034" s="40"/>
      <c r="C1034" s="25"/>
      <c r="D1034" s="25"/>
      <c r="E1034" s="40"/>
      <c r="F1034" s="25"/>
      <c r="G1034" s="23"/>
      <c r="H1034" s="24"/>
      <c r="I1034" s="25"/>
      <c r="J1034" s="25"/>
      <c r="K1034" s="25"/>
      <c r="L1034" s="25"/>
      <c r="M1034" s="25"/>
      <c r="N1034" s="25"/>
      <c r="O1034" s="25"/>
      <c r="P1034" s="25"/>
      <c r="Q1034" s="25"/>
      <c r="R1034" s="25"/>
      <c r="S1034" s="25"/>
      <c r="T1034" s="25"/>
      <c r="U1034" s="25"/>
      <c r="V1034" s="25"/>
      <c r="W1034" s="25"/>
    </row>
    <row r="1035">
      <c r="B1035" s="40"/>
      <c r="C1035" s="25"/>
      <c r="D1035" s="25"/>
      <c r="E1035" s="40"/>
      <c r="F1035" s="25"/>
      <c r="G1035" s="23"/>
      <c r="H1035" s="24"/>
      <c r="I1035" s="25"/>
      <c r="J1035" s="25"/>
      <c r="K1035" s="25"/>
      <c r="L1035" s="25"/>
      <c r="M1035" s="25"/>
      <c r="N1035" s="25"/>
      <c r="O1035" s="25"/>
      <c r="P1035" s="25"/>
      <c r="Q1035" s="25"/>
      <c r="R1035" s="25"/>
      <c r="S1035" s="25"/>
      <c r="T1035" s="25"/>
      <c r="U1035" s="25"/>
      <c r="V1035" s="25"/>
      <c r="W1035" s="25"/>
    </row>
    <row r="1036">
      <c r="B1036" s="40"/>
      <c r="C1036" s="25"/>
      <c r="D1036" s="25"/>
      <c r="E1036" s="40"/>
      <c r="F1036" s="25"/>
      <c r="G1036" s="23"/>
      <c r="H1036" s="24"/>
      <c r="I1036" s="25"/>
      <c r="J1036" s="25"/>
      <c r="K1036" s="25"/>
      <c r="L1036" s="25"/>
      <c r="M1036" s="25"/>
      <c r="N1036" s="25"/>
      <c r="O1036" s="25"/>
      <c r="P1036" s="25"/>
      <c r="Q1036" s="25"/>
      <c r="R1036" s="25"/>
      <c r="S1036" s="25"/>
      <c r="T1036" s="25"/>
      <c r="U1036" s="25"/>
      <c r="V1036" s="25"/>
      <c r="W1036" s="25"/>
    </row>
    <row r="1037">
      <c r="B1037" s="40"/>
      <c r="C1037" s="25"/>
      <c r="D1037" s="25"/>
      <c r="E1037" s="40"/>
      <c r="F1037" s="25"/>
      <c r="G1037" s="23"/>
      <c r="H1037" s="24"/>
      <c r="I1037" s="25"/>
      <c r="J1037" s="25"/>
      <c r="K1037" s="25"/>
      <c r="L1037" s="25"/>
      <c r="M1037" s="25"/>
      <c r="N1037" s="25"/>
      <c r="O1037" s="25"/>
      <c r="P1037" s="25"/>
      <c r="Q1037" s="25"/>
      <c r="R1037" s="25"/>
      <c r="S1037" s="25"/>
      <c r="T1037" s="25"/>
      <c r="U1037" s="25"/>
      <c r="V1037" s="25"/>
      <c r="W1037" s="25"/>
    </row>
    <row r="1038">
      <c r="B1038" s="40"/>
      <c r="C1038" s="25"/>
      <c r="D1038" s="25"/>
      <c r="E1038" s="40"/>
      <c r="F1038" s="25"/>
      <c r="G1038" s="23"/>
      <c r="H1038" s="24"/>
      <c r="I1038" s="25"/>
      <c r="J1038" s="25"/>
      <c r="K1038" s="25"/>
      <c r="L1038" s="25"/>
      <c r="M1038" s="25"/>
      <c r="N1038" s="25"/>
      <c r="O1038" s="25"/>
      <c r="P1038" s="25"/>
      <c r="Q1038" s="25"/>
      <c r="R1038" s="25"/>
      <c r="S1038" s="25"/>
      <c r="T1038" s="25"/>
      <c r="U1038" s="25"/>
      <c r="V1038" s="25"/>
      <c r="W1038" s="25"/>
    </row>
    <row r="1039">
      <c r="B1039" s="40"/>
      <c r="C1039" s="25"/>
      <c r="D1039" s="25"/>
      <c r="E1039" s="40"/>
      <c r="F1039" s="25"/>
      <c r="G1039" s="23"/>
      <c r="H1039" s="24"/>
      <c r="I1039" s="25"/>
      <c r="J1039" s="25"/>
      <c r="K1039" s="25"/>
      <c r="L1039" s="25"/>
      <c r="M1039" s="25"/>
      <c r="N1039" s="25"/>
      <c r="O1039" s="25"/>
      <c r="P1039" s="25"/>
      <c r="Q1039" s="25"/>
      <c r="R1039" s="25"/>
      <c r="S1039" s="25"/>
      <c r="T1039" s="25"/>
      <c r="U1039" s="25"/>
      <c r="V1039" s="25"/>
      <c r="W1039" s="25"/>
    </row>
    <row r="1040">
      <c r="B1040" s="40"/>
      <c r="C1040" s="25"/>
      <c r="D1040" s="25"/>
      <c r="E1040" s="40"/>
      <c r="F1040" s="25"/>
      <c r="G1040" s="23"/>
      <c r="H1040" s="24"/>
      <c r="I1040" s="25"/>
      <c r="J1040" s="25"/>
      <c r="K1040" s="25"/>
      <c r="L1040" s="25"/>
      <c r="M1040" s="25"/>
      <c r="N1040" s="25"/>
      <c r="O1040" s="25"/>
      <c r="P1040" s="25"/>
      <c r="Q1040" s="25"/>
      <c r="R1040" s="25"/>
      <c r="S1040" s="25"/>
      <c r="T1040" s="25"/>
      <c r="U1040" s="25"/>
      <c r="V1040" s="25"/>
      <c r="W1040" s="25"/>
    </row>
    <row r="1041">
      <c r="B1041" s="40"/>
      <c r="C1041" s="25"/>
      <c r="D1041" s="25"/>
      <c r="E1041" s="40"/>
      <c r="F1041" s="25"/>
      <c r="G1041" s="23"/>
      <c r="H1041" s="24"/>
      <c r="I1041" s="25"/>
      <c r="J1041" s="25"/>
      <c r="K1041" s="25"/>
      <c r="L1041" s="25"/>
      <c r="M1041" s="25"/>
      <c r="N1041" s="25"/>
      <c r="O1041" s="25"/>
      <c r="P1041" s="25"/>
      <c r="Q1041" s="25"/>
      <c r="R1041" s="25"/>
      <c r="S1041" s="25"/>
      <c r="T1041" s="25"/>
      <c r="U1041" s="25"/>
      <c r="V1041" s="25"/>
      <c r="W1041" s="25"/>
    </row>
    <row r="1042">
      <c r="B1042" s="40"/>
      <c r="C1042" s="25"/>
      <c r="D1042" s="25"/>
      <c r="E1042" s="40"/>
      <c r="F1042" s="25"/>
      <c r="G1042" s="23"/>
      <c r="H1042" s="24"/>
      <c r="I1042" s="25"/>
      <c r="J1042" s="25"/>
      <c r="K1042" s="25"/>
      <c r="L1042" s="25"/>
      <c r="M1042" s="25"/>
      <c r="N1042" s="25"/>
      <c r="O1042" s="25"/>
      <c r="P1042" s="25"/>
      <c r="Q1042" s="25"/>
      <c r="R1042" s="25"/>
      <c r="S1042" s="25"/>
      <c r="T1042" s="25"/>
      <c r="U1042" s="25"/>
      <c r="V1042" s="25"/>
      <c r="W1042" s="25"/>
    </row>
    <row r="1043">
      <c r="B1043" s="40"/>
      <c r="C1043" s="25"/>
      <c r="D1043" s="25"/>
      <c r="E1043" s="40"/>
      <c r="F1043" s="25"/>
      <c r="G1043" s="23"/>
      <c r="H1043" s="24"/>
      <c r="I1043" s="25"/>
      <c r="J1043" s="25"/>
      <c r="K1043" s="25"/>
      <c r="L1043" s="25"/>
      <c r="M1043" s="25"/>
      <c r="N1043" s="25"/>
      <c r="O1043" s="25"/>
      <c r="P1043" s="25"/>
      <c r="Q1043" s="25"/>
      <c r="R1043" s="25"/>
      <c r="S1043" s="25"/>
      <c r="T1043" s="25"/>
      <c r="U1043" s="25"/>
      <c r="V1043" s="25"/>
      <c r="W1043" s="25"/>
    </row>
    <row r="1044">
      <c r="B1044" s="40"/>
      <c r="C1044" s="25"/>
      <c r="D1044" s="25"/>
      <c r="E1044" s="40"/>
      <c r="F1044" s="25"/>
      <c r="G1044" s="23"/>
      <c r="H1044" s="24"/>
      <c r="I1044" s="25"/>
      <c r="J1044" s="25"/>
      <c r="K1044" s="25"/>
      <c r="L1044" s="25"/>
      <c r="M1044" s="25"/>
      <c r="N1044" s="25"/>
      <c r="O1044" s="25"/>
      <c r="P1044" s="25"/>
      <c r="Q1044" s="25"/>
      <c r="R1044" s="25"/>
      <c r="S1044" s="25"/>
      <c r="T1044" s="25"/>
      <c r="U1044" s="25"/>
      <c r="V1044" s="25"/>
      <c r="W1044" s="25"/>
    </row>
    <row r="1045">
      <c r="B1045" s="40"/>
      <c r="C1045" s="25"/>
      <c r="D1045" s="25"/>
      <c r="E1045" s="40"/>
      <c r="F1045" s="25"/>
      <c r="G1045" s="23"/>
      <c r="H1045" s="24"/>
      <c r="I1045" s="25"/>
      <c r="J1045" s="25"/>
      <c r="K1045" s="25"/>
      <c r="L1045" s="25"/>
      <c r="M1045" s="25"/>
      <c r="N1045" s="25"/>
      <c r="O1045" s="25"/>
      <c r="P1045" s="25"/>
      <c r="Q1045" s="25"/>
      <c r="R1045" s="25"/>
      <c r="S1045" s="25"/>
      <c r="T1045" s="25"/>
      <c r="U1045" s="25"/>
      <c r="V1045" s="25"/>
      <c r="W1045" s="25"/>
    </row>
    <row r="1046">
      <c r="B1046" s="40"/>
      <c r="C1046" s="25"/>
      <c r="D1046" s="25"/>
      <c r="E1046" s="40"/>
      <c r="F1046" s="25"/>
      <c r="G1046" s="23"/>
      <c r="H1046" s="24"/>
      <c r="I1046" s="25"/>
      <c r="J1046" s="25"/>
      <c r="K1046" s="25"/>
      <c r="L1046" s="25"/>
      <c r="M1046" s="25"/>
      <c r="N1046" s="25"/>
      <c r="O1046" s="25"/>
      <c r="P1046" s="25"/>
      <c r="Q1046" s="25"/>
      <c r="R1046" s="25"/>
      <c r="S1046" s="25"/>
      <c r="T1046" s="25"/>
      <c r="U1046" s="25"/>
      <c r="V1046" s="25"/>
      <c r="W1046" s="25"/>
    </row>
    <row r="1047">
      <c r="B1047" s="40"/>
      <c r="C1047" s="25"/>
      <c r="D1047" s="25"/>
      <c r="E1047" s="40"/>
      <c r="F1047" s="25"/>
      <c r="G1047" s="23"/>
      <c r="H1047" s="24"/>
      <c r="I1047" s="25"/>
      <c r="J1047" s="25"/>
      <c r="K1047" s="25"/>
      <c r="L1047" s="25"/>
      <c r="M1047" s="25"/>
      <c r="N1047" s="25"/>
      <c r="O1047" s="25"/>
      <c r="P1047" s="25"/>
      <c r="Q1047" s="25"/>
      <c r="R1047" s="25"/>
      <c r="S1047" s="25"/>
      <c r="T1047" s="25"/>
      <c r="U1047" s="25"/>
      <c r="V1047" s="25"/>
      <c r="W1047" s="25"/>
    </row>
    <row r="1048">
      <c r="B1048" s="40"/>
      <c r="C1048" s="25"/>
      <c r="D1048" s="25"/>
      <c r="E1048" s="40"/>
      <c r="F1048" s="25"/>
      <c r="G1048" s="23"/>
      <c r="H1048" s="24"/>
      <c r="I1048" s="25"/>
      <c r="J1048" s="25"/>
      <c r="K1048" s="25"/>
      <c r="L1048" s="25"/>
      <c r="M1048" s="25"/>
      <c r="N1048" s="25"/>
      <c r="O1048" s="25"/>
      <c r="P1048" s="25"/>
      <c r="Q1048" s="25"/>
      <c r="R1048" s="25"/>
      <c r="S1048" s="25"/>
      <c r="T1048" s="25"/>
      <c r="U1048" s="25"/>
      <c r="V1048" s="25"/>
      <c r="W1048" s="25"/>
    </row>
    <row r="1049">
      <c r="B1049" s="40"/>
      <c r="C1049" s="25"/>
      <c r="D1049" s="25"/>
      <c r="E1049" s="40"/>
      <c r="F1049" s="25"/>
      <c r="G1049" s="23"/>
      <c r="H1049" s="24"/>
      <c r="I1049" s="25"/>
      <c r="J1049" s="25"/>
      <c r="K1049" s="25"/>
      <c r="L1049" s="25"/>
      <c r="M1049" s="25"/>
      <c r="N1049" s="25"/>
      <c r="O1049" s="25"/>
      <c r="P1049" s="25"/>
      <c r="Q1049" s="25"/>
      <c r="R1049" s="25"/>
      <c r="S1049" s="25"/>
      <c r="T1049" s="25"/>
      <c r="U1049" s="25"/>
      <c r="V1049" s="25"/>
      <c r="W1049" s="25"/>
    </row>
    <row r="1050">
      <c r="B1050" s="40"/>
      <c r="C1050" s="25"/>
      <c r="D1050" s="25"/>
      <c r="E1050" s="40"/>
      <c r="F1050" s="25"/>
      <c r="G1050" s="23"/>
      <c r="H1050" s="24"/>
      <c r="I1050" s="25"/>
      <c r="J1050" s="25"/>
      <c r="K1050" s="25"/>
      <c r="L1050" s="25"/>
      <c r="M1050" s="25"/>
      <c r="N1050" s="25"/>
      <c r="O1050" s="25"/>
      <c r="P1050" s="25"/>
      <c r="Q1050" s="25"/>
      <c r="R1050" s="25"/>
      <c r="S1050" s="25"/>
      <c r="T1050" s="25"/>
      <c r="U1050" s="25"/>
      <c r="V1050" s="25"/>
      <c r="W1050" s="25"/>
    </row>
    <row r="1051">
      <c r="B1051" s="40"/>
      <c r="C1051" s="25"/>
      <c r="D1051" s="25"/>
      <c r="E1051" s="40"/>
      <c r="F1051" s="25"/>
      <c r="G1051" s="23"/>
      <c r="H1051" s="24"/>
      <c r="I1051" s="25"/>
      <c r="J1051" s="25"/>
      <c r="K1051" s="25"/>
      <c r="L1051" s="25"/>
      <c r="M1051" s="25"/>
      <c r="N1051" s="25"/>
      <c r="O1051" s="25"/>
      <c r="P1051" s="25"/>
      <c r="Q1051" s="25"/>
      <c r="R1051" s="25"/>
      <c r="S1051" s="25"/>
      <c r="T1051" s="25"/>
      <c r="U1051" s="25"/>
      <c r="V1051" s="25"/>
      <c r="W1051" s="25"/>
    </row>
    <row r="1052">
      <c r="B1052" s="40"/>
      <c r="C1052" s="25"/>
      <c r="D1052" s="25"/>
      <c r="E1052" s="40"/>
      <c r="F1052" s="25"/>
      <c r="G1052" s="23"/>
      <c r="H1052" s="24"/>
      <c r="I1052" s="25"/>
      <c r="J1052" s="25"/>
      <c r="K1052" s="25"/>
      <c r="L1052" s="25"/>
      <c r="M1052" s="25"/>
      <c r="N1052" s="25"/>
      <c r="O1052" s="25"/>
      <c r="P1052" s="25"/>
      <c r="Q1052" s="25"/>
      <c r="R1052" s="25"/>
      <c r="S1052" s="25"/>
      <c r="T1052" s="25"/>
      <c r="U1052" s="25"/>
      <c r="V1052" s="25"/>
      <c r="W1052" s="25"/>
    </row>
    <row r="1053">
      <c r="B1053" s="40"/>
      <c r="C1053" s="25"/>
      <c r="D1053" s="25"/>
      <c r="E1053" s="40"/>
      <c r="F1053" s="25"/>
      <c r="G1053" s="23"/>
      <c r="H1053" s="24"/>
      <c r="I1053" s="25"/>
      <c r="J1053" s="25"/>
      <c r="K1053" s="25"/>
      <c r="L1053" s="25"/>
      <c r="M1053" s="25"/>
      <c r="N1053" s="25"/>
      <c r="O1053" s="25"/>
      <c r="P1053" s="25"/>
      <c r="Q1053" s="25"/>
      <c r="R1053" s="25"/>
      <c r="S1053" s="25"/>
      <c r="T1053" s="25"/>
      <c r="U1053" s="25"/>
      <c r="V1053" s="25"/>
      <c r="W1053" s="25"/>
    </row>
    <row r="1054">
      <c r="B1054" s="40"/>
      <c r="C1054" s="25"/>
      <c r="D1054" s="25"/>
      <c r="E1054" s="40"/>
      <c r="F1054" s="25"/>
      <c r="G1054" s="23"/>
      <c r="H1054" s="24"/>
      <c r="I1054" s="25"/>
      <c r="J1054" s="25"/>
      <c r="K1054" s="25"/>
      <c r="L1054" s="25"/>
      <c r="M1054" s="25"/>
      <c r="N1054" s="25"/>
      <c r="O1054" s="25"/>
      <c r="P1054" s="25"/>
      <c r="Q1054" s="25"/>
      <c r="R1054" s="25"/>
      <c r="S1054" s="25"/>
      <c r="T1054" s="25"/>
      <c r="U1054" s="25"/>
      <c r="V1054" s="25"/>
      <c r="W1054" s="25"/>
    </row>
    <row r="1055">
      <c r="B1055" s="40"/>
      <c r="C1055" s="25"/>
      <c r="D1055" s="25"/>
      <c r="E1055" s="40"/>
      <c r="F1055" s="25"/>
      <c r="G1055" s="23"/>
      <c r="H1055" s="24"/>
      <c r="I1055" s="25"/>
      <c r="J1055" s="25"/>
      <c r="K1055" s="25"/>
      <c r="L1055" s="25"/>
      <c r="M1055" s="25"/>
      <c r="N1055" s="25"/>
      <c r="O1055" s="25"/>
      <c r="P1055" s="25"/>
      <c r="Q1055" s="25"/>
      <c r="R1055" s="25"/>
      <c r="S1055" s="25"/>
      <c r="T1055" s="25"/>
      <c r="U1055" s="25"/>
      <c r="V1055" s="25"/>
      <c r="W1055" s="25"/>
    </row>
    <row r="1056">
      <c r="B1056" s="40"/>
      <c r="C1056" s="25"/>
      <c r="D1056" s="25"/>
      <c r="E1056" s="40"/>
      <c r="F1056" s="25"/>
      <c r="G1056" s="23"/>
      <c r="H1056" s="24"/>
      <c r="I1056" s="25"/>
      <c r="J1056" s="25"/>
      <c r="K1056" s="25"/>
      <c r="L1056" s="25"/>
      <c r="M1056" s="25"/>
      <c r="N1056" s="25"/>
      <c r="O1056" s="25"/>
      <c r="P1056" s="25"/>
      <c r="Q1056" s="25"/>
      <c r="R1056" s="25"/>
      <c r="S1056" s="25"/>
      <c r="T1056" s="25"/>
      <c r="U1056" s="25"/>
      <c r="V1056" s="25"/>
      <c r="W1056" s="25"/>
    </row>
    <row r="1057">
      <c r="B1057" s="40"/>
      <c r="C1057" s="25"/>
      <c r="D1057" s="25"/>
      <c r="E1057" s="40"/>
      <c r="F1057" s="25"/>
      <c r="G1057" s="23"/>
      <c r="H1057" s="24"/>
      <c r="I1057" s="25"/>
      <c r="J1057" s="25"/>
      <c r="K1057" s="25"/>
      <c r="L1057" s="25"/>
      <c r="M1057" s="25"/>
      <c r="N1057" s="25"/>
      <c r="O1057" s="25"/>
      <c r="P1057" s="25"/>
      <c r="Q1057" s="25"/>
      <c r="R1057" s="25"/>
      <c r="S1057" s="25"/>
      <c r="T1057" s="25"/>
      <c r="U1057" s="25"/>
      <c r="V1057" s="25"/>
      <c r="W1057" s="25"/>
    </row>
    <row r="1058">
      <c r="B1058" s="40"/>
      <c r="C1058" s="25"/>
      <c r="D1058" s="25"/>
      <c r="E1058" s="40"/>
      <c r="F1058" s="25"/>
      <c r="G1058" s="23"/>
      <c r="H1058" s="24"/>
      <c r="I1058" s="25"/>
      <c r="J1058" s="25"/>
      <c r="K1058" s="25"/>
      <c r="L1058" s="25"/>
      <c r="M1058" s="25"/>
      <c r="N1058" s="25"/>
      <c r="O1058" s="25"/>
      <c r="P1058" s="25"/>
      <c r="Q1058" s="25"/>
      <c r="R1058" s="25"/>
      <c r="S1058" s="25"/>
      <c r="T1058" s="25"/>
      <c r="U1058" s="25"/>
      <c r="V1058" s="25"/>
      <c r="W1058" s="25"/>
    </row>
    <row r="1059">
      <c r="B1059" s="40"/>
      <c r="C1059" s="25"/>
      <c r="D1059" s="25"/>
      <c r="E1059" s="40"/>
      <c r="F1059" s="25"/>
      <c r="G1059" s="23"/>
      <c r="H1059" s="24"/>
      <c r="I1059" s="25"/>
      <c r="J1059" s="25"/>
      <c r="K1059" s="25"/>
      <c r="L1059" s="25"/>
      <c r="M1059" s="25"/>
      <c r="N1059" s="25"/>
      <c r="O1059" s="25"/>
      <c r="P1059" s="25"/>
      <c r="Q1059" s="25"/>
      <c r="R1059" s="25"/>
      <c r="S1059" s="25"/>
      <c r="T1059" s="25"/>
      <c r="U1059" s="25"/>
      <c r="V1059" s="25"/>
      <c r="W1059" s="25"/>
    </row>
    <row r="1060">
      <c r="B1060" s="40"/>
      <c r="C1060" s="25"/>
      <c r="D1060" s="25"/>
      <c r="E1060" s="40"/>
      <c r="F1060" s="25"/>
      <c r="G1060" s="23"/>
      <c r="H1060" s="24"/>
      <c r="I1060" s="25"/>
      <c r="J1060" s="25"/>
      <c r="K1060" s="25"/>
      <c r="L1060" s="25"/>
      <c r="M1060" s="25"/>
      <c r="N1060" s="25"/>
      <c r="O1060" s="25"/>
      <c r="P1060" s="25"/>
      <c r="Q1060" s="25"/>
      <c r="R1060" s="25"/>
      <c r="S1060" s="25"/>
      <c r="T1060" s="25"/>
      <c r="U1060" s="25"/>
      <c r="V1060" s="25"/>
      <c r="W1060" s="25"/>
    </row>
    <row r="1061">
      <c r="B1061" s="40"/>
      <c r="C1061" s="25"/>
      <c r="D1061" s="25"/>
      <c r="E1061" s="40"/>
      <c r="F1061" s="25"/>
      <c r="G1061" s="23"/>
      <c r="H1061" s="24"/>
      <c r="I1061" s="25"/>
      <c r="J1061" s="25"/>
      <c r="K1061" s="25"/>
      <c r="L1061" s="25"/>
      <c r="M1061" s="25"/>
      <c r="N1061" s="25"/>
      <c r="O1061" s="25"/>
      <c r="P1061" s="25"/>
      <c r="Q1061" s="25"/>
      <c r="R1061" s="25"/>
      <c r="S1061" s="25"/>
      <c r="T1061" s="25"/>
      <c r="U1061" s="25"/>
      <c r="V1061" s="25"/>
      <c r="W1061" s="25"/>
    </row>
    <row r="1062">
      <c r="B1062" s="40"/>
      <c r="C1062" s="25"/>
      <c r="D1062" s="25"/>
      <c r="E1062" s="40"/>
      <c r="F1062" s="25"/>
      <c r="G1062" s="23"/>
      <c r="H1062" s="24"/>
      <c r="I1062" s="25"/>
      <c r="J1062" s="25"/>
      <c r="K1062" s="25"/>
      <c r="L1062" s="25"/>
      <c r="M1062" s="25"/>
      <c r="N1062" s="25"/>
      <c r="O1062" s="25"/>
      <c r="P1062" s="25"/>
      <c r="Q1062" s="25"/>
      <c r="R1062" s="25"/>
      <c r="S1062" s="25"/>
      <c r="T1062" s="25"/>
      <c r="U1062" s="25"/>
      <c r="V1062" s="25"/>
      <c r="W1062" s="25"/>
    </row>
    <row r="1063">
      <c r="B1063" s="40"/>
      <c r="C1063" s="25"/>
      <c r="D1063" s="25"/>
      <c r="E1063" s="40"/>
      <c r="F1063" s="25"/>
      <c r="G1063" s="23"/>
      <c r="H1063" s="24"/>
      <c r="I1063" s="25"/>
      <c r="J1063" s="25"/>
      <c r="K1063" s="25"/>
      <c r="L1063" s="25"/>
      <c r="M1063" s="25"/>
      <c r="N1063" s="25"/>
      <c r="O1063" s="25"/>
      <c r="P1063" s="25"/>
      <c r="Q1063" s="25"/>
      <c r="R1063" s="25"/>
      <c r="S1063" s="25"/>
      <c r="T1063" s="25"/>
      <c r="U1063" s="25"/>
      <c r="V1063" s="25"/>
      <c r="W1063" s="25"/>
    </row>
    <row r="1064">
      <c r="B1064" s="40"/>
      <c r="C1064" s="25"/>
      <c r="D1064" s="25"/>
      <c r="E1064" s="40"/>
      <c r="F1064" s="25"/>
      <c r="G1064" s="23"/>
      <c r="H1064" s="24"/>
      <c r="I1064" s="25"/>
      <c r="J1064" s="25"/>
      <c r="K1064" s="25"/>
      <c r="L1064" s="25"/>
      <c r="M1064" s="25"/>
      <c r="N1064" s="25"/>
      <c r="O1064" s="25"/>
      <c r="P1064" s="25"/>
      <c r="Q1064" s="25"/>
      <c r="R1064" s="25"/>
      <c r="S1064" s="25"/>
      <c r="T1064" s="25"/>
      <c r="U1064" s="25"/>
      <c r="V1064" s="25"/>
      <c r="W1064" s="25"/>
    </row>
    <row r="1065">
      <c r="B1065" s="40"/>
      <c r="C1065" s="25"/>
      <c r="D1065" s="25"/>
      <c r="E1065" s="40"/>
      <c r="F1065" s="25"/>
      <c r="G1065" s="23"/>
      <c r="H1065" s="24"/>
      <c r="I1065" s="25"/>
      <c r="J1065" s="25"/>
      <c r="K1065" s="25"/>
      <c r="L1065" s="25"/>
      <c r="M1065" s="25"/>
      <c r="N1065" s="25"/>
      <c r="O1065" s="25"/>
      <c r="P1065" s="25"/>
      <c r="Q1065" s="25"/>
      <c r="R1065" s="25"/>
      <c r="S1065" s="25"/>
      <c r="T1065" s="25"/>
      <c r="U1065" s="25"/>
      <c r="V1065" s="25"/>
      <c r="W1065" s="25"/>
    </row>
    <row r="1066">
      <c r="B1066" s="40"/>
      <c r="C1066" s="25"/>
      <c r="D1066" s="25"/>
      <c r="E1066" s="40"/>
      <c r="F1066" s="25"/>
      <c r="G1066" s="23"/>
      <c r="H1066" s="24"/>
      <c r="I1066" s="25"/>
      <c r="J1066" s="25"/>
      <c r="K1066" s="25"/>
      <c r="L1066" s="25"/>
      <c r="M1066" s="25"/>
      <c r="N1066" s="25"/>
      <c r="O1066" s="25"/>
      <c r="P1066" s="25"/>
      <c r="Q1066" s="25"/>
      <c r="R1066" s="25"/>
      <c r="S1066" s="25"/>
      <c r="T1066" s="25"/>
      <c r="U1066" s="25"/>
      <c r="V1066" s="25"/>
      <c r="W1066" s="25"/>
    </row>
    <row r="1067">
      <c r="B1067" s="40"/>
      <c r="C1067" s="25"/>
      <c r="D1067" s="25"/>
      <c r="E1067" s="40"/>
      <c r="F1067" s="25"/>
      <c r="G1067" s="23"/>
      <c r="H1067" s="24"/>
      <c r="I1067" s="25"/>
      <c r="J1067" s="25"/>
      <c r="K1067" s="25"/>
      <c r="L1067" s="25"/>
      <c r="M1067" s="25"/>
      <c r="N1067" s="25"/>
      <c r="O1067" s="25"/>
      <c r="P1067" s="25"/>
      <c r="Q1067" s="25"/>
      <c r="R1067" s="25"/>
      <c r="S1067" s="25"/>
      <c r="T1067" s="25"/>
      <c r="U1067" s="25"/>
      <c r="V1067" s="25"/>
      <c r="W1067" s="25"/>
    </row>
    <row r="1068">
      <c r="B1068" s="40"/>
      <c r="C1068" s="25"/>
      <c r="D1068" s="25"/>
      <c r="E1068" s="40"/>
      <c r="F1068" s="25"/>
      <c r="G1068" s="23"/>
      <c r="H1068" s="24"/>
      <c r="I1068" s="25"/>
      <c r="J1068" s="25"/>
      <c r="K1068" s="25"/>
      <c r="L1068" s="25"/>
      <c r="M1068" s="25"/>
      <c r="N1068" s="25"/>
      <c r="O1068" s="25"/>
      <c r="P1068" s="25"/>
      <c r="Q1068" s="25"/>
      <c r="R1068" s="25"/>
      <c r="S1068" s="25"/>
      <c r="T1068" s="25"/>
      <c r="U1068" s="25"/>
      <c r="V1068" s="25"/>
      <c r="W1068" s="25"/>
    </row>
    <row r="1069">
      <c r="B1069" s="40"/>
      <c r="C1069" s="25"/>
      <c r="D1069" s="25"/>
      <c r="E1069" s="40"/>
      <c r="F1069" s="25"/>
      <c r="G1069" s="23"/>
      <c r="H1069" s="24"/>
      <c r="I1069" s="25"/>
      <c r="J1069" s="25"/>
      <c r="K1069" s="25"/>
      <c r="L1069" s="25"/>
      <c r="M1069" s="25"/>
      <c r="N1069" s="25"/>
      <c r="O1069" s="25"/>
      <c r="P1069" s="25"/>
      <c r="Q1069" s="25"/>
      <c r="R1069" s="25"/>
      <c r="S1069" s="25"/>
      <c r="T1069" s="25"/>
      <c r="U1069" s="25"/>
      <c r="V1069" s="25"/>
      <c r="W1069" s="25"/>
    </row>
    <row r="1070">
      <c r="B1070" s="40"/>
      <c r="C1070" s="25"/>
      <c r="D1070" s="25"/>
      <c r="E1070" s="40"/>
      <c r="F1070" s="25"/>
      <c r="G1070" s="23"/>
      <c r="H1070" s="24"/>
      <c r="I1070" s="25"/>
      <c r="J1070" s="25"/>
      <c r="K1070" s="25"/>
      <c r="L1070" s="25"/>
      <c r="M1070" s="25"/>
      <c r="N1070" s="25"/>
      <c r="O1070" s="25"/>
      <c r="P1070" s="25"/>
      <c r="Q1070" s="25"/>
      <c r="R1070" s="25"/>
      <c r="S1070" s="25"/>
      <c r="T1070" s="25"/>
      <c r="U1070" s="25"/>
      <c r="V1070" s="25"/>
      <c r="W1070" s="25"/>
    </row>
    <row r="1071">
      <c r="B1071" s="40"/>
      <c r="C1071" s="25"/>
      <c r="D1071" s="25"/>
      <c r="E1071" s="40"/>
      <c r="F1071" s="25"/>
      <c r="G1071" s="23"/>
      <c r="H1071" s="24"/>
      <c r="I1071" s="25"/>
      <c r="J1071" s="25"/>
      <c r="K1071" s="25"/>
      <c r="L1071" s="25"/>
      <c r="M1071" s="25"/>
      <c r="N1071" s="25"/>
      <c r="O1071" s="25"/>
      <c r="P1071" s="25"/>
      <c r="Q1071" s="25"/>
      <c r="R1071" s="25"/>
      <c r="S1071" s="25"/>
      <c r="T1071" s="25"/>
      <c r="U1071" s="25"/>
      <c r="V1071" s="25"/>
      <c r="W1071" s="25"/>
    </row>
    <row r="1072">
      <c r="B1072" s="40"/>
      <c r="C1072" s="25"/>
      <c r="D1072" s="25"/>
      <c r="E1072" s="40"/>
      <c r="F1072" s="25"/>
      <c r="G1072" s="23"/>
      <c r="H1072" s="24"/>
      <c r="I1072" s="25"/>
      <c r="J1072" s="25"/>
      <c r="K1072" s="25"/>
      <c r="L1072" s="25"/>
      <c r="M1072" s="25"/>
      <c r="N1072" s="25"/>
      <c r="O1072" s="25"/>
      <c r="P1072" s="25"/>
      <c r="Q1072" s="25"/>
      <c r="R1072" s="25"/>
      <c r="S1072" s="25"/>
      <c r="T1072" s="25"/>
      <c r="U1072" s="25"/>
      <c r="V1072" s="25"/>
      <c r="W1072" s="25"/>
    </row>
    <row r="1073">
      <c r="B1073" s="40"/>
      <c r="C1073" s="25"/>
      <c r="D1073" s="25"/>
      <c r="E1073" s="40"/>
      <c r="F1073" s="25"/>
      <c r="G1073" s="23"/>
      <c r="H1073" s="24"/>
      <c r="I1073" s="25"/>
      <c r="J1073" s="25"/>
      <c r="K1073" s="25"/>
      <c r="L1073" s="25"/>
      <c r="M1073" s="25"/>
      <c r="N1073" s="25"/>
      <c r="O1073" s="25"/>
      <c r="P1073" s="25"/>
      <c r="Q1073" s="25"/>
      <c r="R1073" s="25"/>
      <c r="S1073" s="25"/>
      <c r="T1073" s="25"/>
      <c r="U1073" s="25"/>
      <c r="V1073" s="25"/>
      <c r="W1073" s="25"/>
    </row>
    <row r="1074">
      <c r="B1074" s="40"/>
      <c r="C1074" s="25"/>
      <c r="D1074" s="25"/>
      <c r="E1074" s="40"/>
      <c r="F1074" s="25"/>
      <c r="G1074" s="23"/>
      <c r="H1074" s="24"/>
      <c r="I1074" s="25"/>
      <c r="J1074" s="25"/>
      <c r="K1074" s="25"/>
      <c r="L1074" s="25"/>
      <c r="M1074" s="25"/>
      <c r="N1074" s="25"/>
      <c r="O1074" s="25"/>
      <c r="P1074" s="25"/>
      <c r="Q1074" s="25"/>
      <c r="R1074" s="25"/>
      <c r="S1074" s="25"/>
      <c r="T1074" s="25"/>
      <c r="U1074" s="25"/>
      <c r="V1074" s="25"/>
      <c r="W1074" s="25"/>
    </row>
    <row r="1075">
      <c r="B1075" s="40"/>
      <c r="C1075" s="25"/>
      <c r="D1075" s="25"/>
      <c r="E1075" s="40"/>
      <c r="F1075" s="25"/>
      <c r="G1075" s="23"/>
      <c r="H1075" s="24"/>
      <c r="I1075" s="25"/>
      <c r="J1075" s="25"/>
      <c r="K1075" s="25"/>
      <c r="L1075" s="25"/>
      <c r="M1075" s="25"/>
      <c r="N1075" s="25"/>
      <c r="O1075" s="25"/>
      <c r="P1075" s="25"/>
      <c r="Q1075" s="25"/>
      <c r="R1075" s="25"/>
      <c r="S1075" s="25"/>
      <c r="T1075" s="25"/>
      <c r="U1075" s="25"/>
      <c r="V1075" s="25"/>
      <c r="W1075" s="25"/>
    </row>
    <row r="1076">
      <c r="B1076" s="40"/>
      <c r="C1076" s="25"/>
      <c r="D1076" s="25"/>
      <c r="E1076" s="40"/>
      <c r="F1076" s="25"/>
      <c r="G1076" s="23"/>
      <c r="H1076" s="24"/>
      <c r="I1076" s="25"/>
      <c r="J1076" s="25"/>
      <c r="K1076" s="25"/>
      <c r="L1076" s="25"/>
      <c r="M1076" s="25"/>
      <c r="N1076" s="25"/>
      <c r="O1076" s="25"/>
      <c r="P1076" s="25"/>
      <c r="Q1076" s="25"/>
      <c r="R1076" s="25"/>
      <c r="S1076" s="25"/>
      <c r="T1076" s="25"/>
      <c r="U1076" s="25"/>
      <c r="V1076" s="25"/>
      <c r="W1076" s="25"/>
    </row>
    <row r="1077">
      <c r="B1077" s="40"/>
      <c r="C1077" s="25"/>
      <c r="D1077" s="25"/>
      <c r="E1077" s="40"/>
      <c r="F1077" s="25"/>
      <c r="G1077" s="23"/>
      <c r="H1077" s="24"/>
      <c r="I1077" s="25"/>
      <c r="J1077" s="25"/>
      <c r="K1077" s="25"/>
      <c r="L1077" s="25"/>
      <c r="M1077" s="25"/>
      <c r="N1077" s="25"/>
      <c r="O1077" s="25"/>
      <c r="P1077" s="25"/>
      <c r="Q1077" s="25"/>
      <c r="R1077" s="25"/>
      <c r="S1077" s="25"/>
      <c r="T1077" s="25"/>
      <c r="U1077" s="25"/>
      <c r="V1077" s="25"/>
      <c r="W1077" s="25"/>
    </row>
    <row r="1078">
      <c r="B1078" s="40"/>
      <c r="C1078" s="25"/>
      <c r="D1078" s="25"/>
      <c r="E1078" s="40"/>
      <c r="F1078" s="25"/>
      <c r="I1078" s="25"/>
      <c r="J1078" s="25"/>
      <c r="K1078" s="25"/>
      <c r="L1078" s="25"/>
      <c r="M1078" s="25"/>
      <c r="N1078" s="25"/>
      <c r="O1078" s="25"/>
      <c r="P1078" s="25"/>
      <c r="Q1078" s="25"/>
      <c r="R1078" s="25"/>
      <c r="S1078" s="25"/>
      <c r="T1078" s="25"/>
      <c r="U1078" s="25"/>
      <c r="V1078" s="25"/>
      <c r="W1078" s="25"/>
    </row>
    <row r="1079">
      <c r="B1079" s="40"/>
      <c r="C1079" s="25"/>
      <c r="D1079" s="25"/>
      <c r="E1079" s="40"/>
      <c r="F1079" s="25"/>
      <c r="I1079" s="25"/>
      <c r="J1079" s="25"/>
      <c r="K1079" s="25"/>
      <c r="L1079" s="25"/>
      <c r="M1079" s="25"/>
      <c r="N1079" s="25"/>
      <c r="O1079" s="25"/>
      <c r="P1079" s="25"/>
      <c r="Q1079" s="25"/>
      <c r="R1079" s="25"/>
      <c r="S1079" s="25"/>
      <c r="T1079" s="25"/>
      <c r="U1079" s="25"/>
      <c r="V1079" s="25"/>
      <c r="W1079" s="25"/>
    </row>
    <row r="1080">
      <c r="B1080" s="40"/>
      <c r="C1080" s="25"/>
      <c r="D1080" s="25"/>
      <c r="E1080" s="40"/>
      <c r="F1080" s="25"/>
      <c r="I1080" s="25"/>
      <c r="J1080" s="25"/>
      <c r="K1080" s="25"/>
      <c r="L1080" s="25"/>
      <c r="M1080" s="25"/>
      <c r="N1080" s="25"/>
      <c r="O1080" s="25"/>
      <c r="P1080" s="25"/>
      <c r="Q1080" s="25"/>
      <c r="R1080" s="25"/>
      <c r="S1080" s="25"/>
      <c r="T1080" s="25"/>
      <c r="U1080" s="25"/>
      <c r="V1080" s="25"/>
      <c r="W1080" s="25"/>
    </row>
    <row r="1081">
      <c r="B1081" s="40"/>
      <c r="C1081" s="25"/>
      <c r="D1081" s="25"/>
      <c r="E1081" s="40"/>
      <c r="F1081" s="25"/>
      <c r="I1081" s="25"/>
      <c r="J1081" s="25"/>
      <c r="K1081" s="25"/>
      <c r="L1081" s="25"/>
      <c r="M1081" s="25"/>
      <c r="N1081" s="25"/>
      <c r="O1081" s="25"/>
      <c r="P1081" s="25"/>
      <c r="Q1081" s="25"/>
      <c r="R1081" s="25"/>
      <c r="S1081" s="25"/>
      <c r="T1081" s="25"/>
      <c r="U1081" s="25"/>
      <c r="V1081" s="25"/>
      <c r="W1081" s="25"/>
    </row>
    <row r="1082">
      <c r="B1082" s="40"/>
      <c r="C1082" s="25"/>
      <c r="D1082" s="25"/>
      <c r="E1082" s="40"/>
      <c r="F1082" s="25"/>
      <c r="I1082" s="25"/>
      <c r="J1082" s="25"/>
      <c r="K1082" s="25"/>
      <c r="L1082" s="25"/>
      <c r="M1082" s="25"/>
      <c r="N1082" s="25"/>
      <c r="O1082" s="25"/>
      <c r="P1082" s="25"/>
      <c r="Q1082" s="25"/>
      <c r="R1082" s="25"/>
      <c r="S1082" s="25"/>
      <c r="T1082" s="25"/>
      <c r="U1082" s="25"/>
      <c r="V1082" s="25"/>
      <c r="W1082" s="25"/>
    </row>
    <row r="1083">
      <c r="B1083" s="40"/>
      <c r="C1083" s="25"/>
      <c r="D1083" s="25"/>
      <c r="E1083" s="40"/>
      <c r="F1083" s="25"/>
      <c r="I1083" s="25"/>
      <c r="J1083" s="25"/>
      <c r="K1083" s="25"/>
      <c r="L1083" s="25"/>
      <c r="M1083" s="25"/>
      <c r="N1083" s="25"/>
      <c r="O1083" s="25"/>
      <c r="P1083" s="25"/>
      <c r="Q1083" s="25"/>
      <c r="R1083" s="25"/>
      <c r="S1083" s="25"/>
      <c r="T1083" s="25"/>
      <c r="U1083" s="25"/>
      <c r="V1083" s="25"/>
      <c r="W1083" s="25"/>
    </row>
    <row r="1084">
      <c r="B1084" s="40"/>
      <c r="C1084" s="25"/>
      <c r="D1084" s="25"/>
      <c r="E1084" s="40"/>
      <c r="F1084" s="25"/>
      <c r="I1084" s="25"/>
      <c r="J1084" s="25"/>
      <c r="K1084" s="25"/>
      <c r="L1084" s="25"/>
      <c r="M1084" s="25"/>
      <c r="N1084" s="25"/>
      <c r="O1084" s="25"/>
      <c r="P1084" s="25"/>
      <c r="Q1084" s="25"/>
      <c r="R1084" s="25"/>
      <c r="S1084" s="25"/>
      <c r="T1084" s="25"/>
      <c r="U1084" s="25"/>
      <c r="V1084" s="25"/>
      <c r="W1084" s="25"/>
    </row>
    <row r="1085">
      <c r="B1085" s="40"/>
      <c r="C1085" s="25"/>
      <c r="D1085" s="25"/>
      <c r="E1085" s="40"/>
      <c r="F1085" s="25"/>
      <c r="I1085" s="25"/>
      <c r="J1085" s="25"/>
      <c r="K1085" s="25"/>
      <c r="L1085" s="25"/>
      <c r="M1085" s="25"/>
      <c r="N1085" s="25"/>
      <c r="O1085" s="25"/>
      <c r="P1085" s="25"/>
      <c r="Q1085" s="25"/>
      <c r="R1085" s="25"/>
      <c r="S1085" s="25"/>
      <c r="T1085" s="25"/>
      <c r="U1085" s="25"/>
      <c r="V1085" s="25"/>
      <c r="W1085" s="25"/>
    </row>
    <row r="1086">
      <c r="B1086" s="40"/>
      <c r="C1086" s="25"/>
      <c r="D1086" s="25"/>
      <c r="E1086" s="40"/>
      <c r="F1086" s="25"/>
      <c r="I1086" s="25"/>
      <c r="J1086" s="25"/>
      <c r="K1086" s="25"/>
      <c r="L1086" s="25"/>
      <c r="M1086" s="25"/>
      <c r="N1086" s="25"/>
      <c r="O1086" s="25"/>
      <c r="P1086" s="25"/>
      <c r="Q1086" s="25"/>
      <c r="R1086" s="25"/>
      <c r="S1086" s="25"/>
      <c r="T1086" s="25"/>
      <c r="U1086" s="25"/>
      <c r="V1086" s="25"/>
      <c r="W1086" s="25"/>
    </row>
    <row r="1087">
      <c r="B1087" s="40"/>
      <c r="C1087" s="25"/>
      <c r="D1087" s="25"/>
      <c r="E1087" s="40"/>
      <c r="F1087" s="25"/>
      <c r="I1087" s="25"/>
      <c r="J1087" s="25"/>
      <c r="K1087" s="25"/>
      <c r="L1087" s="25"/>
      <c r="M1087" s="25"/>
      <c r="N1087" s="25"/>
      <c r="O1087" s="25"/>
      <c r="P1087" s="25"/>
      <c r="Q1087" s="25"/>
      <c r="R1087" s="25"/>
      <c r="S1087" s="25"/>
      <c r="T1087" s="25"/>
      <c r="U1087" s="25"/>
      <c r="V1087" s="25"/>
      <c r="W1087" s="25"/>
    </row>
    <row r="1088">
      <c r="B1088" s="40"/>
      <c r="C1088" s="25"/>
      <c r="D1088" s="25"/>
      <c r="E1088" s="40"/>
      <c r="F1088" s="25"/>
      <c r="I1088" s="25"/>
      <c r="J1088" s="25"/>
      <c r="K1088" s="25"/>
      <c r="L1088" s="25"/>
      <c r="M1088" s="25"/>
      <c r="N1088" s="25"/>
      <c r="O1088" s="25"/>
      <c r="P1088" s="25"/>
      <c r="Q1088" s="25"/>
      <c r="R1088" s="25"/>
      <c r="S1088" s="25"/>
      <c r="T1088" s="25"/>
      <c r="U1088" s="25"/>
      <c r="V1088" s="25"/>
      <c r="W1088" s="25"/>
    </row>
    <row r="1089">
      <c r="B1089" s="40"/>
      <c r="C1089" s="25"/>
      <c r="D1089" s="25"/>
      <c r="E1089" s="40"/>
      <c r="F1089" s="25"/>
      <c r="I1089" s="25"/>
      <c r="J1089" s="25"/>
      <c r="K1089" s="25"/>
      <c r="L1089" s="25"/>
      <c r="M1089" s="25"/>
      <c r="N1089" s="25"/>
      <c r="O1089" s="25"/>
      <c r="P1089" s="25"/>
      <c r="Q1089" s="25"/>
      <c r="R1089" s="25"/>
      <c r="S1089" s="25"/>
      <c r="T1089" s="25"/>
      <c r="U1089" s="25"/>
      <c r="V1089" s="25"/>
      <c r="W1089" s="25"/>
    </row>
    <row r="1090">
      <c r="B1090" s="40"/>
      <c r="C1090" s="25"/>
      <c r="D1090" s="25"/>
      <c r="E1090" s="40"/>
      <c r="F1090" s="25"/>
      <c r="I1090" s="25"/>
      <c r="J1090" s="25"/>
      <c r="K1090" s="25"/>
      <c r="L1090" s="25"/>
      <c r="M1090" s="25"/>
      <c r="N1090" s="25"/>
      <c r="O1090" s="25"/>
      <c r="P1090" s="25"/>
      <c r="Q1090" s="25"/>
      <c r="R1090" s="25"/>
      <c r="S1090" s="25"/>
      <c r="T1090" s="25"/>
      <c r="U1090" s="25"/>
      <c r="V1090" s="25"/>
      <c r="W1090" s="25"/>
    </row>
    <row r="1091">
      <c r="B1091" s="40"/>
      <c r="C1091" s="25"/>
      <c r="D1091" s="25"/>
      <c r="E1091" s="40"/>
      <c r="F1091" s="25"/>
      <c r="I1091" s="25"/>
      <c r="J1091" s="25"/>
      <c r="K1091" s="25"/>
      <c r="L1091" s="25"/>
      <c r="M1091" s="25"/>
      <c r="N1091" s="25"/>
      <c r="O1091" s="25"/>
      <c r="P1091" s="25"/>
      <c r="Q1091" s="25"/>
      <c r="R1091" s="25"/>
      <c r="S1091" s="25"/>
      <c r="T1091" s="25"/>
      <c r="U1091" s="25"/>
      <c r="V1091" s="25"/>
      <c r="W1091" s="25"/>
    </row>
    <row r="1092">
      <c r="B1092" s="40"/>
      <c r="C1092" s="25"/>
      <c r="D1092" s="25"/>
      <c r="E1092" s="40"/>
      <c r="F1092" s="25"/>
      <c r="I1092" s="25"/>
      <c r="J1092" s="25"/>
      <c r="K1092" s="25"/>
      <c r="L1092" s="25"/>
      <c r="M1092" s="25"/>
      <c r="N1092" s="25"/>
      <c r="O1092" s="25"/>
      <c r="P1092" s="25"/>
      <c r="Q1092" s="25"/>
      <c r="R1092" s="25"/>
      <c r="S1092" s="25"/>
      <c r="T1092" s="25"/>
      <c r="U1092" s="25"/>
      <c r="V1092" s="25"/>
      <c r="W1092" s="25"/>
    </row>
    <row r="1093">
      <c r="B1093" s="40"/>
      <c r="C1093" s="25"/>
      <c r="D1093" s="25"/>
      <c r="E1093" s="40"/>
      <c r="F1093" s="25"/>
      <c r="I1093" s="25"/>
      <c r="J1093" s="25"/>
      <c r="K1093" s="25"/>
      <c r="L1093" s="25"/>
      <c r="M1093" s="25"/>
      <c r="N1093" s="25"/>
      <c r="O1093" s="25"/>
      <c r="P1093" s="25"/>
      <c r="Q1093" s="25"/>
      <c r="R1093" s="25"/>
      <c r="S1093" s="25"/>
      <c r="T1093" s="25"/>
      <c r="U1093" s="25"/>
      <c r="V1093" s="25"/>
      <c r="W1093" s="25"/>
    </row>
    <row r="1094">
      <c r="B1094" s="40"/>
      <c r="C1094" s="25"/>
      <c r="D1094" s="25"/>
      <c r="E1094" s="40"/>
      <c r="F1094" s="25"/>
      <c r="I1094" s="25"/>
      <c r="J1094" s="25"/>
      <c r="K1094" s="25"/>
      <c r="L1094" s="25"/>
      <c r="M1094" s="25"/>
      <c r="N1094" s="25"/>
      <c r="O1094" s="25"/>
      <c r="P1094" s="25"/>
      <c r="Q1094" s="25"/>
      <c r="R1094" s="25"/>
      <c r="S1094" s="25"/>
      <c r="T1094" s="25"/>
      <c r="U1094" s="25"/>
      <c r="V1094" s="25"/>
      <c r="W1094" s="25"/>
    </row>
    <row r="1095">
      <c r="B1095" s="40"/>
      <c r="C1095" s="25"/>
      <c r="D1095" s="25"/>
      <c r="E1095" s="40"/>
      <c r="F1095" s="25"/>
      <c r="I1095" s="25"/>
      <c r="J1095" s="25"/>
      <c r="K1095" s="25"/>
      <c r="L1095" s="25"/>
      <c r="M1095" s="25"/>
      <c r="N1095" s="25"/>
      <c r="O1095" s="25"/>
      <c r="P1095" s="25"/>
      <c r="Q1095" s="25"/>
      <c r="R1095" s="25"/>
      <c r="S1095" s="25"/>
      <c r="T1095" s="25"/>
      <c r="U1095" s="25"/>
      <c r="V1095" s="25"/>
      <c r="W1095" s="25"/>
    </row>
    <row r="1096">
      <c r="B1096" s="40"/>
      <c r="C1096" s="25"/>
      <c r="D1096" s="25"/>
      <c r="E1096" s="40"/>
      <c r="F1096" s="25"/>
      <c r="I1096" s="25"/>
      <c r="J1096" s="25"/>
      <c r="K1096" s="25"/>
      <c r="L1096" s="25"/>
      <c r="M1096" s="25"/>
      <c r="N1096" s="25"/>
      <c r="O1096" s="25"/>
      <c r="P1096" s="25"/>
      <c r="Q1096" s="25"/>
      <c r="R1096" s="25"/>
      <c r="S1096" s="25"/>
      <c r="T1096" s="25"/>
      <c r="U1096" s="25"/>
      <c r="V1096" s="25"/>
      <c r="W1096" s="25"/>
    </row>
    <row r="1097">
      <c r="B1097" s="40"/>
      <c r="C1097" s="25"/>
      <c r="D1097" s="25"/>
      <c r="E1097" s="40"/>
      <c r="F1097" s="25"/>
      <c r="I1097" s="25"/>
      <c r="J1097" s="25"/>
      <c r="K1097" s="25"/>
      <c r="L1097" s="25"/>
      <c r="M1097" s="25"/>
      <c r="N1097" s="25"/>
      <c r="O1097" s="25"/>
      <c r="P1097" s="25"/>
      <c r="Q1097" s="25"/>
      <c r="R1097" s="25"/>
      <c r="S1097" s="25"/>
      <c r="T1097" s="25"/>
      <c r="U1097" s="25"/>
      <c r="V1097" s="25"/>
      <c r="W1097" s="25"/>
    </row>
    <row r="1098">
      <c r="B1098" s="40"/>
      <c r="C1098" s="25"/>
      <c r="D1098" s="25"/>
      <c r="E1098" s="40"/>
      <c r="F1098" s="25"/>
      <c r="I1098" s="25"/>
      <c r="J1098" s="25"/>
      <c r="K1098" s="25"/>
      <c r="L1098" s="25"/>
      <c r="M1098" s="25"/>
      <c r="N1098" s="25"/>
      <c r="O1098" s="25"/>
      <c r="P1098" s="25"/>
      <c r="Q1098" s="25"/>
      <c r="R1098" s="25"/>
      <c r="S1098" s="25"/>
      <c r="T1098" s="25"/>
      <c r="U1098" s="25"/>
      <c r="V1098" s="25"/>
      <c r="W1098" s="25"/>
    </row>
    <row r="1099">
      <c r="B1099" s="40"/>
      <c r="C1099" s="25"/>
      <c r="D1099" s="25"/>
      <c r="E1099" s="40"/>
      <c r="F1099" s="25"/>
      <c r="I1099" s="25"/>
      <c r="J1099" s="25"/>
      <c r="K1099" s="25"/>
      <c r="L1099" s="25"/>
      <c r="M1099" s="25"/>
      <c r="N1099" s="25"/>
      <c r="O1099" s="25"/>
      <c r="P1099" s="25"/>
      <c r="Q1099" s="25"/>
      <c r="R1099" s="25"/>
      <c r="S1099" s="25"/>
      <c r="T1099" s="25"/>
      <c r="U1099" s="25"/>
      <c r="V1099" s="25"/>
      <c r="W1099" s="25"/>
    </row>
    <row r="1100">
      <c r="B1100" s="40"/>
      <c r="C1100" s="25"/>
      <c r="D1100" s="25"/>
      <c r="E1100" s="40"/>
      <c r="F1100" s="25"/>
      <c r="I1100" s="25"/>
      <c r="J1100" s="25"/>
      <c r="K1100" s="25"/>
      <c r="L1100" s="25"/>
      <c r="M1100" s="25"/>
      <c r="N1100" s="25"/>
      <c r="O1100" s="25"/>
      <c r="P1100" s="25"/>
      <c r="Q1100" s="25"/>
      <c r="R1100" s="25"/>
      <c r="S1100" s="25"/>
      <c r="T1100" s="25"/>
      <c r="U1100" s="25"/>
      <c r="V1100" s="25"/>
      <c r="W1100" s="2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75"/>
  </cols>
  <sheetData>
    <row r="1">
      <c r="A1" s="2">
        <v>0.0</v>
      </c>
      <c r="B1" s="2" t="s">
        <v>163</v>
      </c>
      <c r="C1" s="2" t="s">
        <v>164</v>
      </c>
    </row>
    <row r="2">
      <c r="A2" s="2">
        <v>1.0</v>
      </c>
      <c r="B2" s="2" t="s">
        <v>691</v>
      </c>
      <c r="C2" s="2" t="s">
        <v>775</v>
      </c>
    </row>
    <row r="3">
      <c r="C3" s="9">
        <v>0.0</v>
      </c>
    </row>
    <row r="4">
      <c r="A4" s="2">
        <v>2.0</v>
      </c>
      <c r="B4" s="2" t="s">
        <v>695</v>
      </c>
      <c r="C4" s="2" t="s">
        <v>8</v>
      </c>
      <c r="D4" s="2" t="s">
        <v>9</v>
      </c>
      <c r="E4" s="2" t="s">
        <v>165</v>
      </c>
      <c r="F4" s="2" t="s">
        <v>11</v>
      </c>
      <c r="G4" s="2" t="s">
        <v>12</v>
      </c>
      <c r="H4" s="2" t="s">
        <v>13</v>
      </c>
      <c r="I4" s="2" t="s">
        <v>14</v>
      </c>
      <c r="J4" s="2" t="s">
        <v>15</v>
      </c>
      <c r="K4" s="2" t="s">
        <v>16</v>
      </c>
      <c r="L4" s="2" t="s">
        <v>17</v>
      </c>
      <c r="M4" s="2" t="s">
        <v>18</v>
      </c>
      <c r="N4" s="2" t="s">
        <v>19</v>
      </c>
      <c r="O4" s="2" t="s">
        <v>20</v>
      </c>
      <c r="P4" s="2" t="s">
        <v>21</v>
      </c>
      <c r="Q4" s="2" t="s">
        <v>24</v>
      </c>
      <c r="R4" s="2" t="s">
        <v>166</v>
      </c>
      <c r="S4" s="2" t="s">
        <v>10</v>
      </c>
      <c r="T4" s="2" t="s">
        <v>167</v>
      </c>
      <c r="U4" s="2" t="s">
        <v>168</v>
      </c>
      <c r="V4" s="2" t="s">
        <v>169</v>
      </c>
      <c r="W4" s="2" t="s">
        <v>170</v>
      </c>
    </row>
    <row r="5">
      <c r="C5" s="2" t="s">
        <v>171</v>
      </c>
      <c r="D5" s="3" t="s">
        <v>477</v>
      </c>
      <c r="E5" s="3" t="s">
        <v>478</v>
      </c>
      <c r="F5" s="2" t="s">
        <v>11</v>
      </c>
      <c r="G5" s="3" t="s">
        <v>31</v>
      </c>
      <c r="H5" s="3" t="s">
        <v>31</v>
      </c>
      <c r="I5" s="3" t="s">
        <v>31</v>
      </c>
      <c r="J5" s="3" t="s">
        <v>479</v>
      </c>
      <c r="K5" s="3" t="s">
        <v>480</v>
      </c>
      <c r="L5" s="2" t="s">
        <v>17</v>
      </c>
      <c r="M5" s="2" t="s">
        <v>18</v>
      </c>
      <c r="N5" s="2" t="s">
        <v>19</v>
      </c>
      <c r="O5" s="2" t="s">
        <v>20</v>
      </c>
      <c r="P5" s="3" t="s">
        <v>481</v>
      </c>
      <c r="Q5" s="3" t="s">
        <v>482</v>
      </c>
      <c r="R5" s="3" t="s">
        <v>178</v>
      </c>
      <c r="S5" s="3" t="s">
        <v>484</v>
      </c>
      <c r="T5" s="3" t="s">
        <v>485</v>
      </c>
      <c r="U5" s="3" t="s">
        <v>486</v>
      </c>
      <c r="V5" s="3" t="s">
        <v>182</v>
      </c>
      <c r="W5" s="3" t="s">
        <v>487</v>
      </c>
    </row>
    <row r="6">
      <c r="C6" s="2" t="s">
        <v>8</v>
      </c>
      <c r="D6" s="2" t="s">
        <v>9</v>
      </c>
      <c r="E6" s="2" t="s">
        <v>165</v>
      </c>
      <c r="F6" s="2" t="s">
        <v>11</v>
      </c>
      <c r="G6" s="2" t="s">
        <v>12</v>
      </c>
      <c r="H6" s="2" t="s">
        <v>13</v>
      </c>
      <c r="I6" s="2" t="s">
        <v>14</v>
      </c>
      <c r="J6" s="2" t="s">
        <v>15</v>
      </c>
      <c r="K6" s="2" t="s">
        <v>16</v>
      </c>
      <c r="L6" s="2" t="s">
        <v>17</v>
      </c>
      <c r="M6" s="2" t="s">
        <v>18</v>
      </c>
      <c r="N6" s="2" t="s">
        <v>19</v>
      </c>
      <c r="O6" s="2" t="s">
        <v>20</v>
      </c>
      <c r="P6" s="2" t="s">
        <v>21</v>
      </c>
      <c r="Q6" s="2" t="s">
        <v>24</v>
      </c>
      <c r="R6" s="2" t="s">
        <v>166</v>
      </c>
      <c r="S6" s="2" t="s">
        <v>10</v>
      </c>
      <c r="T6" s="2" t="s">
        <v>167</v>
      </c>
      <c r="U6" s="2" t="s">
        <v>184</v>
      </c>
      <c r="V6" s="2" t="s">
        <v>168</v>
      </c>
      <c r="W6" s="2" t="s">
        <v>170</v>
      </c>
    </row>
    <row r="7">
      <c r="C7" s="2" t="s">
        <v>27</v>
      </c>
      <c r="D7" s="3" t="s">
        <v>483</v>
      </c>
      <c r="E7" s="3" t="s">
        <v>478</v>
      </c>
      <c r="F7" s="2" t="s">
        <v>11</v>
      </c>
      <c r="G7" s="3" t="s">
        <v>31</v>
      </c>
      <c r="H7" s="3" t="s">
        <v>31</v>
      </c>
      <c r="I7" s="3" t="s">
        <v>31</v>
      </c>
      <c r="J7" s="3" t="s">
        <v>776</v>
      </c>
      <c r="K7" s="3" t="s">
        <v>777</v>
      </c>
      <c r="L7" s="2" t="s">
        <v>17</v>
      </c>
      <c r="M7" s="2" t="s">
        <v>18</v>
      </c>
      <c r="N7" s="2" t="s">
        <v>19</v>
      </c>
      <c r="O7" s="2" t="s">
        <v>20</v>
      </c>
      <c r="P7" s="3" t="s">
        <v>778</v>
      </c>
      <c r="Q7" s="3" t="s">
        <v>779</v>
      </c>
      <c r="R7" s="3" t="s">
        <v>178</v>
      </c>
      <c r="S7" s="3" t="s">
        <v>780</v>
      </c>
      <c r="T7" s="3" t="s">
        <v>781</v>
      </c>
      <c r="U7" s="3" t="s">
        <v>193</v>
      </c>
      <c r="V7" s="3" t="s">
        <v>486</v>
      </c>
      <c r="W7" s="3" t="s">
        <v>487</v>
      </c>
    </row>
    <row r="8">
      <c r="C8" s="2" t="s">
        <v>8</v>
      </c>
      <c r="D8" s="2" t="s">
        <v>9</v>
      </c>
      <c r="E8" s="2" t="s">
        <v>165</v>
      </c>
      <c r="F8" s="2" t="s">
        <v>11</v>
      </c>
      <c r="G8" s="2" t="s">
        <v>12</v>
      </c>
      <c r="H8" s="2" t="s">
        <v>13</v>
      </c>
      <c r="I8" s="2" t="s">
        <v>14</v>
      </c>
      <c r="J8" s="2" t="s">
        <v>15</v>
      </c>
      <c r="K8" s="2" t="s">
        <v>16</v>
      </c>
      <c r="L8" s="2" t="s">
        <v>17</v>
      </c>
      <c r="M8" s="2" t="s">
        <v>18</v>
      </c>
      <c r="N8" s="2" t="s">
        <v>19</v>
      </c>
      <c r="O8" s="2" t="s">
        <v>20</v>
      </c>
      <c r="P8" s="2" t="s">
        <v>21</v>
      </c>
      <c r="Q8" s="2" t="s">
        <v>24</v>
      </c>
      <c r="R8" s="2" t="s">
        <v>166</v>
      </c>
      <c r="S8" s="2" t="s">
        <v>10</v>
      </c>
      <c r="T8" s="2" t="s">
        <v>167</v>
      </c>
      <c r="U8" s="2" t="s">
        <v>239</v>
      </c>
      <c r="V8" s="2" t="s">
        <v>168</v>
      </c>
      <c r="W8" s="2" t="s">
        <v>170</v>
      </c>
    </row>
    <row r="9">
      <c r="C9" s="2" t="s">
        <v>240</v>
      </c>
      <c r="D9" s="3" t="s">
        <v>782</v>
      </c>
      <c r="E9" s="3" t="s">
        <v>478</v>
      </c>
      <c r="F9" s="2" t="s">
        <v>11</v>
      </c>
      <c r="G9" s="3" t="s">
        <v>31</v>
      </c>
      <c r="H9" s="3" t="s">
        <v>31</v>
      </c>
      <c r="I9" s="3" t="s">
        <v>31</v>
      </c>
      <c r="J9" s="3" t="s">
        <v>783</v>
      </c>
      <c r="K9" s="3" t="s">
        <v>784</v>
      </c>
      <c r="L9" s="2" t="s">
        <v>17</v>
      </c>
      <c r="M9" s="2" t="s">
        <v>18</v>
      </c>
      <c r="N9" s="2" t="s">
        <v>19</v>
      </c>
      <c r="O9" s="2" t="s">
        <v>20</v>
      </c>
      <c r="P9" s="3" t="s">
        <v>785</v>
      </c>
      <c r="Q9" s="3" t="s">
        <v>786</v>
      </c>
      <c r="R9" s="3" t="s">
        <v>178</v>
      </c>
      <c r="S9" s="3" t="s">
        <v>780</v>
      </c>
      <c r="T9" s="3" t="s">
        <v>781</v>
      </c>
      <c r="U9" s="3" t="s">
        <v>246</v>
      </c>
      <c r="V9" s="3" t="s">
        <v>181</v>
      </c>
      <c r="W9" s="3" t="s">
        <v>787</v>
      </c>
    </row>
    <row r="10">
      <c r="A10" s="2">
        <v>3.0</v>
      </c>
      <c r="B10" s="2" t="s">
        <v>699</v>
      </c>
      <c r="C10" s="2" t="s">
        <v>8</v>
      </c>
      <c r="D10" s="2" t="s">
        <v>9</v>
      </c>
      <c r="E10" s="2" t="s">
        <v>165</v>
      </c>
      <c r="F10" s="2" t="s">
        <v>11</v>
      </c>
      <c r="G10" s="2" t="s">
        <v>24</v>
      </c>
      <c r="H10" s="2" t="s">
        <v>22</v>
      </c>
      <c r="I10" s="2" t="s">
        <v>17</v>
      </c>
      <c r="J10" s="2" t="s">
        <v>19</v>
      </c>
      <c r="K10" s="2" t="s">
        <v>25</v>
      </c>
      <c r="L10" s="2" t="s">
        <v>26</v>
      </c>
      <c r="M10" s="2" t="s">
        <v>10</v>
      </c>
      <c r="N10" s="2" t="s">
        <v>167</v>
      </c>
      <c r="O10" s="2" t="s">
        <v>184</v>
      </c>
      <c r="P10" s="2" t="s">
        <v>168</v>
      </c>
      <c r="Q10" s="2" t="s">
        <v>170</v>
      </c>
    </row>
    <row r="11">
      <c r="C11" s="2" t="s">
        <v>27</v>
      </c>
      <c r="D11" s="3" t="s">
        <v>788</v>
      </c>
      <c r="E11" s="3" t="s">
        <v>186</v>
      </c>
      <c r="F11" s="2" t="s">
        <v>11</v>
      </c>
      <c r="G11" s="3" t="s">
        <v>789</v>
      </c>
      <c r="H11" s="2" t="s">
        <v>22</v>
      </c>
      <c r="I11" s="2" t="s">
        <v>17</v>
      </c>
      <c r="J11" s="2" t="s">
        <v>19</v>
      </c>
      <c r="K11" s="3" t="s">
        <v>788</v>
      </c>
      <c r="L11" s="3" t="s">
        <v>790</v>
      </c>
      <c r="M11" s="3" t="s">
        <v>791</v>
      </c>
      <c r="N11" s="3" t="s">
        <v>792</v>
      </c>
      <c r="O11" s="3" t="s">
        <v>193</v>
      </c>
      <c r="P11" s="3" t="s">
        <v>475</v>
      </c>
      <c r="Q11" s="3" t="s">
        <v>476</v>
      </c>
    </row>
    <row r="12">
      <c r="A12" s="2">
        <v>4.0</v>
      </c>
      <c r="B12" s="2" t="s">
        <v>703</v>
      </c>
      <c r="C12" s="2" t="s">
        <v>8</v>
      </c>
      <c r="D12" s="2" t="s">
        <v>25</v>
      </c>
      <c r="E12" s="2" t="s">
        <v>165</v>
      </c>
      <c r="F12" s="2" t="s">
        <v>11</v>
      </c>
      <c r="G12" s="2" t="s">
        <v>12</v>
      </c>
      <c r="H12" s="2" t="s">
        <v>13</v>
      </c>
      <c r="I12" s="2" t="s">
        <v>14</v>
      </c>
      <c r="J12" s="2" t="s">
        <v>15</v>
      </c>
      <c r="K12" s="2" t="s">
        <v>16</v>
      </c>
      <c r="L12" s="2" t="s">
        <v>17</v>
      </c>
      <c r="M12" s="2" t="s">
        <v>18</v>
      </c>
      <c r="N12" s="2" t="s">
        <v>19</v>
      </c>
      <c r="O12" s="2" t="s">
        <v>20</v>
      </c>
      <c r="P12" s="2" t="s">
        <v>21</v>
      </c>
      <c r="Q12" s="2" t="s">
        <v>10</v>
      </c>
      <c r="R12" s="2" t="s">
        <v>167</v>
      </c>
      <c r="S12" s="2" t="s">
        <v>184</v>
      </c>
      <c r="T12" s="2" t="s">
        <v>168</v>
      </c>
      <c r="U12" s="2" t="s">
        <v>170</v>
      </c>
    </row>
    <row r="13">
      <c r="C13" s="2" t="s">
        <v>27</v>
      </c>
      <c r="D13" s="3" t="s">
        <v>793</v>
      </c>
      <c r="E13" s="3" t="s">
        <v>186</v>
      </c>
      <c r="F13" s="2" t="s">
        <v>11</v>
      </c>
      <c r="G13" s="3" t="s">
        <v>30</v>
      </c>
      <c r="H13" s="3" t="s">
        <v>30</v>
      </c>
      <c r="I13" s="3" t="s">
        <v>31</v>
      </c>
      <c r="J13" s="3" t="s">
        <v>794</v>
      </c>
      <c r="K13" s="3" t="s">
        <v>795</v>
      </c>
      <c r="L13" s="2" t="s">
        <v>17</v>
      </c>
      <c r="M13" s="2" t="s">
        <v>18</v>
      </c>
      <c r="N13" s="2" t="s">
        <v>19</v>
      </c>
      <c r="O13" s="2" t="s">
        <v>20</v>
      </c>
      <c r="P13" s="3" t="s">
        <v>796</v>
      </c>
      <c r="Q13" s="3" t="s">
        <v>797</v>
      </c>
      <c r="R13" s="3" t="s">
        <v>798</v>
      </c>
      <c r="S13" s="3" t="s">
        <v>193</v>
      </c>
      <c r="T13" s="3" t="s">
        <v>799</v>
      </c>
      <c r="U13" s="3" t="s">
        <v>800</v>
      </c>
    </row>
    <row r="14">
      <c r="C14" s="2" t="s">
        <v>27</v>
      </c>
      <c r="D14" s="3" t="s">
        <v>801</v>
      </c>
      <c r="E14" s="3" t="s">
        <v>186</v>
      </c>
      <c r="F14" s="2" t="s">
        <v>11</v>
      </c>
      <c r="G14" s="3" t="s">
        <v>30</v>
      </c>
      <c r="H14" s="3" t="s">
        <v>30</v>
      </c>
      <c r="I14" s="3" t="s">
        <v>31</v>
      </c>
      <c r="J14" s="3" t="s">
        <v>802</v>
      </c>
      <c r="K14" s="3" t="s">
        <v>803</v>
      </c>
      <c r="L14" s="2" t="s">
        <v>17</v>
      </c>
      <c r="M14" s="2" t="s">
        <v>18</v>
      </c>
      <c r="N14" s="2" t="s">
        <v>19</v>
      </c>
      <c r="O14" s="2" t="s">
        <v>20</v>
      </c>
      <c r="P14" s="3" t="s">
        <v>804</v>
      </c>
      <c r="Q14" s="3" t="s">
        <v>805</v>
      </c>
      <c r="R14" s="3" t="s">
        <v>806</v>
      </c>
      <c r="S14" s="3" t="s">
        <v>193</v>
      </c>
      <c r="T14" s="3" t="s">
        <v>799</v>
      </c>
      <c r="U14" s="3" t="s">
        <v>800</v>
      </c>
    </row>
    <row r="15">
      <c r="A15" s="2">
        <v>5.0</v>
      </c>
      <c r="B15" s="2" t="s">
        <v>707</v>
      </c>
      <c r="C15" s="2" t="s">
        <v>8</v>
      </c>
      <c r="D15" s="2" t="s">
        <v>9</v>
      </c>
      <c r="E15" s="2" t="s">
        <v>165</v>
      </c>
      <c r="F15" s="2" t="s">
        <v>11</v>
      </c>
      <c r="G15" s="2" t="s">
        <v>12</v>
      </c>
      <c r="H15" s="2" t="s">
        <v>13</v>
      </c>
      <c r="I15" s="2" t="s">
        <v>14</v>
      </c>
      <c r="J15" s="2" t="s">
        <v>15</v>
      </c>
      <c r="K15" s="2" t="s">
        <v>16</v>
      </c>
      <c r="L15" s="2" t="s">
        <v>17</v>
      </c>
      <c r="M15" s="2" t="s">
        <v>18</v>
      </c>
      <c r="N15" s="2" t="s">
        <v>19</v>
      </c>
      <c r="O15" s="2" t="s">
        <v>20</v>
      </c>
      <c r="P15" s="2" t="s">
        <v>21</v>
      </c>
      <c r="Q15" s="2" t="s">
        <v>24</v>
      </c>
      <c r="R15" s="2" t="s">
        <v>166</v>
      </c>
      <c r="S15" s="2" t="s">
        <v>25</v>
      </c>
      <c r="T15" s="2" t="s">
        <v>10</v>
      </c>
      <c r="U15" s="2" t="s">
        <v>167</v>
      </c>
      <c r="V15" s="2" t="s">
        <v>168</v>
      </c>
      <c r="W15" s="2" t="s">
        <v>169</v>
      </c>
      <c r="X15" s="2" t="s">
        <v>170</v>
      </c>
    </row>
    <row r="16">
      <c r="C16" s="2" t="s">
        <v>171</v>
      </c>
      <c r="D16" s="3" t="s">
        <v>807</v>
      </c>
      <c r="E16" s="3" t="s">
        <v>808</v>
      </c>
      <c r="F16" s="2" t="s">
        <v>11</v>
      </c>
      <c r="G16" s="3" t="s">
        <v>31</v>
      </c>
      <c r="H16" s="3" t="s">
        <v>30</v>
      </c>
      <c r="I16" s="3" t="s">
        <v>31</v>
      </c>
      <c r="J16" s="3" t="s">
        <v>809</v>
      </c>
      <c r="K16" s="3" t="s">
        <v>810</v>
      </c>
      <c r="L16" s="2" t="s">
        <v>17</v>
      </c>
      <c r="M16" s="2" t="s">
        <v>18</v>
      </c>
      <c r="N16" s="2" t="s">
        <v>19</v>
      </c>
      <c r="O16" s="2" t="s">
        <v>20</v>
      </c>
      <c r="P16" s="3" t="s">
        <v>811</v>
      </c>
      <c r="Q16" s="3" t="s">
        <v>812</v>
      </c>
      <c r="R16" s="3" t="s">
        <v>178</v>
      </c>
      <c r="S16" s="3" t="s">
        <v>807</v>
      </c>
      <c r="T16" s="3" t="s">
        <v>813</v>
      </c>
      <c r="U16" s="3" t="s">
        <v>814</v>
      </c>
      <c r="V16" s="3" t="s">
        <v>227</v>
      </c>
      <c r="W16" s="3" t="s">
        <v>182</v>
      </c>
      <c r="X16" s="3" t="s">
        <v>815</v>
      </c>
    </row>
    <row r="17">
      <c r="A17" s="2">
        <v>6.0</v>
      </c>
      <c r="B17" s="2" t="s">
        <v>711</v>
      </c>
      <c r="C17" s="2" t="s">
        <v>775</v>
      </c>
    </row>
    <row r="18">
      <c r="C18" s="9">
        <v>140.0</v>
      </c>
    </row>
    <row r="19">
      <c r="A19" s="2">
        <v>7.0</v>
      </c>
      <c r="B19" s="2" t="s">
        <v>715</v>
      </c>
      <c r="C19" s="2" t="s">
        <v>8</v>
      </c>
      <c r="D19" s="2" t="s">
        <v>9</v>
      </c>
      <c r="E19" s="2" t="s">
        <v>165</v>
      </c>
      <c r="F19" s="2" t="s">
        <v>11</v>
      </c>
      <c r="G19" s="2" t="s">
        <v>12</v>
      </c>
      <c r="H19" s="2" t="s">
        <v>13</v>
      </c>
      <c r="I19" s="2" t="s">
        <v>14</v>
      </c>
      <c r="J19" s="2" t="s">
        <v>15</v>
      </c>
      <c r="K19" s="2" t="s">
        <v>16</v>
      </c>
      <c r="L19" s="2" t="s">
        <v>17</v>
      </c>
      <c r="M19" s="2" t="s">
        <v>18</v>
      </c>
      <c r="N19" s="2" t="s">
        <v>19</v>
      </c>
      <c r="O19" s="2" t="s">
        <v>20</v>
      </c>
      <c r="P19" s="2" t="s">
        <v>21</v>
      </c>
      <c r="Q19" s="2" t="s">
        <v>22</v>
      </c>
      <c r="R19" s="2" t="s">
        <v>23</v>
      </c>
      <c r="S19" s="2" t="s">
        <v>24</v>
      </c>
      <c r="T19" s="2" t="s">
        <v>25</v>
      </c>
      <c r="U19" s="2" t="s">
        <v>26</v>
      </c>
      <c r="V19" s="2" t="s">
        <v>10</v>
      </c>
      <c r="W19" s="2" t="s">
        <v>167</v>
      </c>
      <c r="X19" s="2" t="s">
        <v>168</v>
      </c>
      <c r="Y19" s="2" t="s">
        <v>169</v>
      </c>
      <c r="Z19" s="2" t="s">
        <v>170</v>
      </c>
      <c r="AA19" s="2"/>
      <c r="AB19" s="2"/>
    </row>
    <row r="20">
      <c r="C20" s="2" t="s">
        <v>171</v>
      </c>
      <c r="D20" s="3" t="s">
        <v>816</v>
      </c>
      <c r="E20" s="3" t="s">
        <v>817</v>
      </c>
      <c r="F20" s="2" t="s">
        <v>11</v>
      </c>
      <c r="G20" s="3" t="s">
        <v>31</v>
      </c>
      <c r="H20" s="3" t="s">
        <v>31</v>
      </c>
      <c r="I20" s="3" t="s">
        <v>30</v>
      </c>
      <c r="J20" s="3" t="s">
        <v>818</v>
      </c>
      <c r="K20" s="3" t="s">
        <v>819</v>
      </c>
      <c r="L20" s="2" t="s">
        <v>17</v>
      </c>
      <c r="M20" s="2" t="s">
        <v>18</v>
      </c>
      <c r="N20" s="2" t="s">
        <v>19</v>
      </c>
      <c r="O20" s="2" t="s">
        <v>20</v>
      </c>
      <c r="P20" s="3" t="s">
        <v>820</v>
      </c>
      <c r="Q20" s="2" t="s">
        <v>22</v>
      </c>
      <c r="R20" s="2" t="s">
        <v>23</v>
      </c>
      <c r="S20" s="3" t="s">
        <v>821</v>
      </c>
      <c r="T20" s="3" t="s">
        <v>816</v>
      </c>
      <c r="U20" s="3" t="s">
        <v>822</v>
      </c>
      <c r="V20" s="3" t="s">
        <v>823</v>
      </c>
      <c r="W20" s="3" t="s">
        <v>824</v>
      </c>
      <c r="X20" s="3" t="s">
        <v>825</v>
      </c>
      <c r="Y20" s="3" t="s">
        <v>182</v>
      </c>
      <c r="Z20" s="3" t="s">
        <v>826</v>
      </c>
      <c r="AA20" s="2"/>
      <c r="AB20" s="2"/>
    </row>
    <row r="21">
      <c r="A21" s="2">
        <v>8.0</v>
      </c>
      <c r="B21" s="2" t="s">
        <v>719</v>
      </c>
      <c r="C21" s="2" t="s">
        <v>8</v>
      </c>
      <c r="D21" s="2" t="s">
        <v>9</v>
      </c>
      <c r="E21" s="2" t="s">
        <v>165</v>
      </c>
      <c r="F21" s="2" t="s">
        <v>11</v>
      </c>
      <c r="G21" s="2" t="s">
        <v>12</v>
      </c>
      <c r="H21" s="2" t="s">
        <v>13</v>
      </c>
      <c r="I21" s="2" t="s">
        <v>14</v>
      </c>
      <c r="J21" s="2" t="s">
        <v>15</v>
      </c>
      <c r="K21" s="2" t="s">
        <v>16</v>
      </c>
      <c r="L21" s="2" t="s">
        <v>17</v>
      </c>
      <c r="M21" s="2" t="s">
        <v>18</v>
      </c>
      <c r="N21" s="2" t="s">
        <v>19</v>
      </c>
      <c r="O21" s="2" t="s">
        <v>20</v>
      </c>
      <c r="P21" s="2" t="s">
        <v>21</v>
      </c>
      <c r="Q21" s="2" t="s">
        <v>22</v>
      </c>
      <c r="R21" s="2" t="s">
        <v>23</v>
      </c>
      <c r="S21" s="2" t="s">
        <v>24</v>
      </c>
      <c r="T21" s="2" t="s">
        <v>25</v>
      </c>
      <c r="U21" s="2" t="s">
        <v>10</v>
      </c>
      <c r="V21" s="2" t="s">
        <v>167</v>
      </c>
      <c r="W21" s="2" t="s">
        <v>168</v>
      </c>
      <c r="X21" s="2" t="s">
        <v>169</v>
      </c>
      <c r="Y21" s="2" t="s">
        <v>170</v>
      </c>
    </row>
    <row r="22">
      <c r="C22" s="2" t="s">
        <v>171</v>
      </c>
      <c r="D22" s="3" t="s">
        <v>827</v>
      </c>
      <c r="E22" s="3" t="s">
        <v>828</v>
      </c>
      <c r="F22" s="2" t="s">
        <v>11</v>
      </c>
      <c r="G22" s="3" t="s">
        <v>31</v>
      </c>
      <c r="H22" s="3" t="s">
        <v>30</v>
      </c>
      <c r="I22" s="3" t="s">
        <v>31</v>
      </c>
      <c r="J22" s="3" t="s">
        <v>829</v>
      </c>
      <c r="K22" s="3" t="s">
        <v>830</v>
      </c>
      <c r="L22" s="2" t="s">
        <v>17</v>
      </c>
      <c r="M22" s="2" t="s">
        <v>18</v>
      </c>
      <c r="N22" s="2" t="s">
        <v>19</v>
      </c>
      <c r="O22" s="2" t="s">
        <v>20</v>
      </c>
      <c r="P22" s="3" t="s">
        <v>831</v>
      </c>
      <c r="Q22" s="2" t="s">
        <v>22</v>
      </c>
      <c r="R22" s="2" t="s">
        <v>23</v>
      </c>
      <c r="S22" s="3" t="s">
        <v>832</v>
      </c>
      <c r="T22" s="3" t="s">
        <v>827</v>
      </c>
      <c r="U22" s="3" t="s">
        <v>833</v>
      </c>
      <c r="V22" s="3" t="s">
        <v>834</v>
      </c>
      <c r="W22" s="3" t="s">
        <v>227</v>
      </c>
      <c r="X22" s="3" t="s">
        <v>182</v>
      </c>
      <c r="Y22" s="3" t="s">
        <v>835</v>
      </c>
    </row>
    <row r="23">
      <c r="C23" s="2" t="s">
        <v>171</v>
      </c>
      <c r="D23" s="3" t="s">
        <v>836</v>
      </c>
      <c r="E23" s="3" t="s">
        <v>837</v>
      </c>
      <c r="F23" s="2" t="s">
        <v>11</v>
      </c>
      <c r="G23" s="3" t="s">
        <v>31</v>
      </c>
      <c r="H23" s="3" t="s">
        <v>30</v>
      </c>
      <c r="I23" s="3" t="s">
        <v>31</v>
      </c>
      <c r="J23" s="3" t="s">
        <v>838</v>
      </c>
      <c r="K23" s="3" t="s">
        <v>839</v>
      </c>
      <c r="L23" s="2" t="s">
        <v>17</v>
      </c>
      <c r="M23" s="2" t="s">
        <v>18</v>
      </c>
      <c r="N23" s="2" t="s">
        <v>19</v>
      </c>
      <c r="O23" s="2" t="s">
        <v>20</v>
      </c>
      <c r="P23" s="3" t="s">
        <v>840</v>
      </c>
      <c r="Q23" s="2" t="s">
        <v>22</v>
      </c>
      <c r="R23" s="2" t="s">
        <v>23</v>
      </c>
      <c r="S23" s="3" t="s">
        <v>841</v>
      </c>
      <c r="T23" s="3" t="s">
        <v>836</v>
      </c>
      <c r="U23" s="3" t="s">
        <v>842</v>
      </c>
      <c r="V23" s="3" t="s">
        <v>843</v>
      </c>
      <c r="W23" s="3" t="s">
        <v>227</v>
      </c>
      <c r="X23" s="3" t="s">
        <v>182</v>
      </c>
      <c r="Y23" s="3" t="s">
        <v>844</v>
      </c>
    </row>
    <row r="24">
      <c r="C24" s="2" t="s">
        <v>171</v>
      </c>
      <c r="D24" s="3" t="s">
        <v>845</v>
      </c>
      <c r="E24" s="3" t="s">
        <v>846</v>
      </c>
      <c r="F24" s="2" t="s">
        <v>11</v>
      </c>
      <c r="G24" s="3" t="s">
        <v>31</v>
      </c>
      <c r="H24" s="3" t="s">
        <v>30</v>
      </c>
      <c r="I24" s="3" t="s">
        <v>31</v>
      </c>
      <c r="J24" s="3" t="s">
        <v>847</v>
      </c>
      <c r="K24" s="3" t="s">
        <v>848</v>
      </c>
      <c r="L24" s="2" t="s">
        <v>17</v>
      </c>
      <c r="M24" s="2" t="s">
        <v>18</v>
      </c>
      <c r="N24" s="2" t="s">
        <v>19</v>
      </c>
      <c r="O24" s="2" t="s">
        <v>20</v>
      </c>
      <c r="P24" s="3" t="s">
        <v>849</v>
      </c>
      <c r="Q24" s="2" t="s">
        <v>22</v>
      </c>
      <c r="R24" s="2" t="s">
        <v>23</v>
      </c>
      <c r="S24" s="3" t="s">
        <v>850</v>
      </c>
      <c r="T24" s="3" t="s">
        <v>845</v>
      </c>
      <c r="U24" s="3" t="s">
        <v>851</v>
      </c>
      <c r="V24" s="3" t="s">
        <v>843</v>
      </c>
      <c r="W24" s="3" t="s">
        <v>227</v>
      </c>
      <c r="X24" s="3" t="s">
        <v>182</v>
      </c>
      <c r="Y24" s="3" t="s">
        <v>852</v>
      </c>
    </row>
    <row r="25">
      <c r="A25" s="2">
        <v>9.0</v>
      </c>
      <c r="B25" s="2" t="s">
        <v>723</v>
      </c>
      <c r="C25" s="2" t="s">
        <v>775</v>
      </c>
    </row>
    <row r="26">
      <c r="C26" s="9">
        <v>1.0</v>
      </c>
    </row>
    <row r="27">
      <c r="A27" s="2">
        <v>10.0</v>
      </c>
      <c r="B27" s="2" t="s">
        <v>727</v>
      </c>
      <c r="C27" s="2" t="s">
        <v>8</v>
      </c>
      <c r="D27" s="2" t="s">
        <v>9</v>
      </c>
      <c r="E27" s="2" t="s">
        <v>165</v>
      </c>
      <c r="F27" s="2" t="s">
        <v>11</v>
      </c>
      <c r="G27" s="2" t="s">
        <v>12</v>
      </c>
      <c r="H27" s="2" t="s">
        <v>13</v>
      </c>
      <c r="I27" s="2" t="s">
        <v>14</v>
      </c>
      <c r="J27" s="2" t="s">
        <v>15</v>
      </c>
      <c r="K27" s="2" t="s">
        <v>16</v>
      </c>
      <c r="L27" s="2" t="s">
        <v>17</v>
      </c>
      <c r="M27" s="2" t="s">
        <v>18</v>
      </c>
      <c r="N27" s="2" t="s">
        <v>19</v>
      </c>
      <c r="O27" s="2" t="s">
        <v>20</v>
      </c>
      <c r="P27" s="2" t="s">
        <v>21</v>
      </c>
      <c r="Q27" s="2" t="s">
        <v>24</v>
      </c>
      <c r="R27" s="2" t="s">
        <v>166</v>
      </c>
      <c r="S27" s="2" t="s">
        <v>10</v>
      </c>
      <c r="T27" s="2" t="s">
        <v>167</v>
      </c>
      <c r="U27" s="2" t="s">
        <v>184</v>
      </c>
      <c r="V27" s="2" t="s">
        <v>168</v>
      </c>
      <c r="W27" s="2" t="s">
        <v>170</v>
      </c>
    </row>
    <row r="28">
      <c r="C28" s="2" t="s">
        <v>27</v>
      </c>
      <c r="D28" s="3" t="s">
        <v>853</v>
      </c>
      <c r="E28" s="3" t="s">
        <v>854</v>
      </c>
      <c r="F28" s="2" t="s">
        <v>11</v>
      </c>
      <c r="G28" s="3" t="s">
        <v>30</v>
      </c>
      <c r="H28" s="3" t="s">
        <v>31</v>
      </c>
      <c r="I28" s="3" t="s">
        <v>31</v>
      </c>
      <c r="J28" s="3" t="s">
        <v>855</v>
      </c>
      <c r="K28" s="3" t="s">
        <v>856</v>
      </c>
      <c r="L28" s="2" t="s">
        <v>17</v>
      </c>
      <c r="M28" s="2" t="s">
        <v>18</v>
      </c>
      <c r="N28" s="2" t="s">
        <v>19</v>
      </c>
      <c r="O28" s="2" t="s">
        <v>20</v>
      </c>
      <c r="P28" s="3" t="s">
        <v>857</v>
      </c>
      <c r="Q28" s="3" t="s">
        <v>858</v>
      </c>
      <c r="R28" s="3" t="s">
        <v>178</v>
      </c>
      <c r="S28" s="3" t="s">
        <v>859</v>
      </c>
      <c r="T28" s="3" t="s">
        <v>860</v>
      </c>
      <c r="U28" s="3" t="s">
        <v>193</v>
      </c>
      <c r="V28" s="3" t="s">
        <v>861</v>
      </c>
      <c r="W28" s="3" t="s">
        <v>862</v>
      </c>
    </row>
    <row r="29">
      <c r="C29" s="2" t="s">
        <v>27</v>
      </c>
      <c r="D29" s="3" t="s">
        <v>863</v>
      </c>
      <c r="E29" s="3" t="s">
        <v>854</v>
      </c>
      <c r="F29" s="2" t="s">
        <v>11</v>
      </c>
      <c r="G29" s="3" t="s">
        <v>30</v>
      </c>
      <c r="H29" s="3" t="s">
        <v>31</v>
      </c>
      <c r="I29" s="3" t="s">
        <v>31</v>
      </c>
      <c r="J29" s="3" t="s">
        <v>864</v>
      </c>
      <c r="K29" s="3" t="s">
        <v>865</v>
      </c>
      <c r="L29" s="2" t="s">
        <v>17</v>
      </c>
      <c r="M29" s="2" t="s">
        <v>18</v>
      </c>
      <c r="N29" s="2" t="s">
        <v>19</v>
      </c>
      <c r="O29" s="2" t="s">
        <v>20</v>
      </c>
      <c r="P29" s="3" t="s">
        <v>866</v>
      </c>
      <c r="Q29" s="3" t="s">
        <v>867</v>
      </c>
      <c r="R29" s="3" t="s">
        <v>178</v>
      </c>
      <c r="S29" s="3" t="s">
        <v>868</v>
      </c>
      <c r="T29" s="3" t="s">
        <v>869</v>
      </c>
      <c r="U29" s="3" t="s">
        <v>193</v>
      </c>
      <c r="V29" s="3" t="s">
        <v>861</v>
      </c>
      <c r="W29" s="3" t="s">
        <v>862</v>
      </c>
    </row>
    <row r="30">
      <c r="C30" s="2" t="s">
        <v>27</v>
      </c>
      <c r="D30" s="3" t="s">
        <v>870</v>
      </c>
      <c r="E30" s="3" t="s">
        <v>854</v>
      </c>
      <c r="F30" s="2" t="s">
        <v>11</v>
      </c>
      <c r="G30" s="3" t="s">
        <v>30</v>
      </c>
      <c r="H30" s="3" t="s">
        <v>31</v>
      </c>
      <c r="I30" s="3" t="s">
        <v>31</v>
      </c>
      <c r="J30" s="3" t="s">
        <v>871</v>
      </c>
      <c r="K30" s="3" t="s">
        <v>872</v>
      </c>
      <c r="L30" s="2" t="s">
        <v>17</v>
      </c>
      <c r="M30" s="2" t="s">
        <v>18</v>
      </c>
      <c r="N30" s="2" t="s">
        <v>19</v>
      </c>
      <c r="O30" s="2" t="s">
        <v>20</v>
      </c>
      <c r="P30" s="3" t="s">
        <v>873</v>
      </c>
      <c r="Q30" s="3" t="s">
        <v>874</v>
      </c>
      <c r="R30" s="3" t="s">
        <v>178</v>
      </c>
      <c r="S30" s="3" t="s">
        <v>875</v>
      </c>
      <c r="T30" s="3" t="s">
        <v>876</v>
      </c>
      <c r="U30" s="3" t="s">
        <v>193</v>
      </c>
      <c r="V30" s="3" t="s">
        <v>861</v>
      </c>
      <c r="W30" s="3" t="s">
        <v>862</v>
      </c>
    </row>
    <row r="31">
      <c r="A31" s="2">
        <v>11.0</v>
      </c>
      <c r="B31" s="2" t="s">
        <v>731</v>
      </c>
      <c r="C31" s="2" t="s">
        <v>775</v>
      </c>
    </row>
    <row r="32">
      <c r="C32" s="9">
        <v>821.0</v>
      </c>
    </row>
    <row r="33">
      <c r="A33" s="2">
        <v>12.0</v>
      </c>
      <c r="B33" s="2" t="s">
        <v>735</v>
      </c>
      <c r="C33" s="2" t="s">
        <v>8</v>
      </c>
      <c r="D33" s="2" t="s">
        <v>9</v>
      </c>
      <c r="E33" s="2" t="s">
        <v>165</v>
      </c>
      <c r="F33" s="2" t="s">
        <v>11</v>
      </c>
      <c r="G33" s="2" t="s">
        <v>12</v>
      </c>
      <c r="H33" s="2" t="s">
        <v>13</v>
      </c>
      <c r="I33" s="2" t="s">
        <v>14</v>
      </c>
      <c r="J33" s="2" t="s">
        <v>15</v>
      </c>
      <c r="K33" s="2" t="s">
        <v>16</v>
      </c>
      <c r="L33" s="2" t="s">
        <v>17</v>
      </c>
      <c r="M33" s="2" t="s">
        <v>18</v>
      </c>
      <c r="N33" s="2" t="s">
        <v>19</v>
      </c>
      <c r="O33" s="2" t="s">
        <v>20</v>
      </c>
      <c r="P33" s="2" t="s">
        <v>21</v>
      </c>
      <c r="Q33" s="2" t="s">
        <v>22</v>
      </c>
      <c r="R33" s="2" t="s">
        <v>23</v>
      </c>
      <c r="S33" s="2" t="s">
        <v>24</v>
      </c>
      <c r="T33" s="2" t="s">
        <v>25</v>
      </c>
      <c r="U33" s="2" t="s">
        <v>26</v>
      </c>
      <c r="V33" s="2" t="s">
        <v>10</v>
      </c>
      <c r="W33" s="2" t="s">
        <v>167</v>
      </c>
      <c r="X33" s="2" t="s">
        <v>168</v>
      </c>
      <c r="Y33" s="2" t="s">
        <v>169</v>
      </c>
      <c r="Z33" s="2" t="s">
        <v>170</v>
      </c>
    </row>
    <row r="34">
      <c r="C34" s="2" t="s">
        <v>171</v>
      </c>
      <c r="D34" s="3" t="s">
        <v>877</v>
      </c>
      <c r="E34" s="3" t="s">
        <v>878</v>
      </c>
      <c r="F34" s="2" t="s">
        <v>11</v>
      </c>
      <c r="G34" s="3" t="s">
        <v>31</v>
      </c>
      <c r="H34" s="3" t="s">
        <v>31</v>
      </c>
      <c r="I34" s="3" t="s">
        <v>30</v>
      </c>
      <c r="J34" s="3" t="s">
        <v>879</v>
      </c>
      <c r="K34" s="3" t="s">
        <v>880</v>
      </c>
      <c r="L34" s="2" t="s">
        <v>17</v>
      </c>
      <c r="M34" s="2" t="s">
        <v>18</v>
      </c>
      <c r="N34" s="2" t="s">
        <v>19</v>
      </c>
      <c r="O34" s="2" t="s">
        <v>20</v>
      </c>
      <c r="P34" s="3" t="s">
        <v>881</v>
      </c>
      <c r="Q34" s="2" t="s">
        <v>22</v>
      </c>
      <c r="R34" s="2" t="s">
        <v>23</v>
      </c>
      <c r="S34" s="3" t="s">
        <v>882</v>
      </c>
      <c r="T34" s="3" t="s">
        <v>877</v>
      </c>
      <c r="U34" s="3" t="s">
        <v>883</v>
      </c>
      <c r="V34" s="3" t="s">
        <v>884</v>
      </c>
      <c r="W34" s="3" t="s">
        <v>824</v>
      </c>
      <c r="X34" s="3" t="s">
        <v>825</v>
      </c>
      <c r="Y34" s="3" t="s">
        <v>182</v>
      </c>
      <c r="Z34" s="3" t="s">
        <v>885</v>
      </c>
    </row>
    <row r="35">
      <c r="A35" s="41">
        <v>13.0</v>
      </c>
      <c r="B35" s="41" t="s">
        <v>739</v>
      </c>
      <c r="C35" s="2" t="s">
        <v>8</v>
      </c>
      <c r="D35" s="2" t="s">
        <v>9</v>
      </c>
      <c r="E35" s="2" t="s">
        <v>165</v>
      </c>
      <c r="F35" s="2" t="s">
        <v>11</v>
      </c>
      <c r="G35" s="2" t="s">
        <v>12</v>
      </c>
      <c r="H35" s="2" t="s">
        <v>13</v>
      </c>
      <c r="I35" s="2" t="s">
        <v>14</v>
      </c>
      <c r="J35" s="2" t="s">
        <v>15</v>
      </c>
      <c r="K35" s="2" t="s">
        <v>16</v>
      </c>
      <c r="L35" s="2" t="s">
        <v>17</v>
      </c>
      <c r="M35" s="2" t="s">
        <v>18</v>
      </c>
      <c r="N35" s="2" t="s">
        <v>19</v>
      </c>
      <c r="O35" s="2" t="s">
        <v>21</v>
      </c>
      <c r="P35" s="2" t="s">
        <v>22</v>
      </c>
      <c r="Q35" s="2" t="s">
        <v>23</v>
      </c>
      <c r="R35" s="2" t="s">
        <v>24</v>
      </c>
      <c r="S35" s="2" t="s">
        <v>10</v>
      </c>
      <c r="T35" s="2" t="s">
        <v>167</v>
      </c>
      <c r="U35" s="2" t="s">
        <v>168</v>
      </c>
      <c r="V35" s="2" t="s">
        <v>169</v>
      </c>
      <c r="W35" s="2" t="s">
        <v>170</v>
      </c>
    </row>
    <row r="36">
      <c r="C36" s="2" t="s">
        <v>171</v>
      </c>
      <c r="D36" s="3" t="s">
        <v>886</v>
      </c>
      <c r="E36" s="3" t="s">
        <v>887</v>
      </c>
      <c r="F36" s="2" t="s">
        <v>11</v>
      </c>
      <c r="G36" s="3" t="s">
        <v>31</v>
      </c>
      <c r="H36" s="3" t="s">
        <v>31</v>
      </c>
      <c r="I36" s="3" t="s">
        <v>31</v>
      </c>
      <c r="J36" s="3" t="s">
        <v>888</v>
      </c>
      <c r="K36" s="3" t="s">
        <v>889</v>
      </c>
      <c r="L36" s="2" t="s">
        <v>17</v>
      </c>
      <c r="M36" s="2" t="s">
        <v>18</v>
      </c>
      <c r="N36" s="2" t="s">
        <v>19</v>
      </c>
      <c r="O36" s="3" t="s">
        <v>890</v>
      </c>
      <c r="P36" s="2" t="s">
        <v>22</v>
      </c>
      <c r="Q36" s="2" t="s">
        <v>23</v>
      </c>
      <c r="R36" s="3" t="s">
        <v>891</v>
      </c>
      <c r="S36" s="3" t="s">
        <v>892</v>
      </c>
      <c r="T36" s="3" t="s">
        <v>893</v>
      </c>
      <c r="U36" s="3" t="s">
        <v>825</v>
      </c>
      <c r="V36" s="3" t="s">
        <v>182</v>
      </c>
      <c r="W36" s="3" t="s">
        <v>894</v>
      </c>
    </row>
    <row r="37">
      <c r="C37" s="2" t="s">
        <v>171</v>
      </c>
      <c r="D37" s="3" t="s">
        <v>895</v>
      </c>
      <c r="E37" s="3" t="s">
        <v>896</v>
      </c>
      <c r="F37" s="2" t="s">
        <v>11</v>
      </c>
      <c r="G37" s="3" t="s">
        <v>31</v>
      </c>
      <c r="H37" s="3" t="s">
        <v>30</v>
      </c>
      <c r="I37" s="3" t="s">
        <v>31</v>
      </c>
      <c r="J37" s="3" t="s">
        <v>897</v>
      </c>
      <c r="K37" s="3" t="s">
        <v>898</v>
      </c>
      <c r="L37" s="2" t="s">
        <v>17</v>
      </c>
      <c r="M37" s="2" t="s">
        <v>18</v>
      </c>
      <c r="N37" s="2" t="s">
        <v>19</v>
      </c>
      <c r="O37" s="3" t="s">
        <v>899</v>
      </c>
      <c r="P37" s="2" t="s">
        <v>22</v>
      </c>
      <c r="Q37" s="2" t="s">
        <v>23</v>
      </c>
      <c r="R37" s="3" t="s">
        <v>900</v>
      </c>
      <c r="S37" s="3" t="s">
        <v>901</v>
      </c>
      <c r="T37" s="3" t="s">
        <v>893</v>
      </c>
      <c r="U37" s="3" t="s">
        <v>825</v>
      </c>
      <c r="V37" s="3" t="s">
        <v>182</v>
      </c>
      <c r="W37" s="3" t="s">
        <v>902</v>
      </c>
    </row>
    <row r="38">
      <c r="C38" s="2" t="s">
        <v>8</v>
      </c>
      <c r="D38" s="2" t="s">
        <v>9</v>
      </c>
      <c r="E38" s="2" t="s">
        <v>168</v>
      </c>
      <c r="F38" s="2" t="s">
        <v>11</v>
      </c>
      <c r="G38" s="2" t="s">
        <v>12</v>
      </c>
      <c r="H38" s="2" t="s">
        <v>13</v>
      </c>
      <c r="I38" s="2" t="s">
        <v>14</v>
      </c>
      <c r="J38" s="2" t="s">
        <v>15</v>
      </c>
      <c r="K38" s="2" t="s">
        <v>16</v>
      </c>
      <c r="L38" s="2" t="s">
        <v>17</v>
      </c>
      <c r="M38" s="2" t="s">
        <v>18</v>
      </c>
      <c r="N38" s="2" t="s">
        <v>19</v>
      </c>
      <c r="O38" s="2" t="s">
        <v>21</v>
      </c>
      <c r="P38" s="2" t="s">
        <v>22</v>
      </c>
      <c r="Q38" s="2" t="s">
        <v>23</v>
      </c>
      <c r="R38" s="2" t="s">
        <v>24</v>
      </c>
      <c r="S38" s="2" t="s">
        <v>169</v>
      </c>
      <c r="T38" s="2" t="s">
        <v>170</v>
      </c>
      <c r="U38" s="2" t="s">
        <v>165</v>
      </c>
      <c r="V38" s="2" t="s">
        <v>10</v>
      </c>
      <c r="W38" s="2" t="s">
        <v>167</v>
      </c>
    </row>
    <row r="39">
      <c r="C39" s="2" t="s">
        <v>171</v>
      </c>
      <c r="D39" s="3" t="s">
        <v>903</v>
      </c>
      <c r="E39" s="3" t="s">
        <v>904</v>
      </c>
      <c r="F39" s="2" t="s">
        <v>11</v>
      </c>
      <c r="G39" s="3" t="s">
        <v>31</v>
      </c>
      <c r="H39" s="3" t="s">
        <v>31</v>
      </c>
      <c r="I39" s="3" t="s">
        <v>30</v>
      </c>
      <c r="J39" s="3" t="s">
        <v>905</v>
      </c>
      <c r="K39" s="3" t="s">
        <v>906</v>
      </c>
      <c r="L39" s="2" t="s">
        <v>17</v>
      </c>
      <c r="M39" s="2" t="s">
        <v>18</v>
      </c>
      <c r="N39" s="2" t="s">
        <v>19</v>
      </c>
      <c r="O39" s="3" t="s">
        <v>907</v>
      </c>
      <c r="P39" s="2" t="s">
        <v>22</v>
      </c>
      <c r="Q39" s="2" t="s">
        <v>23</v>
      </c>
      <c r="R39" s="3" t="s">
        <v>908</v>
      </c>
      <c r="S39" s="3" t="s">
        <v>182</v>
      </c>
      <c r="T39" s="3" t="s">
        <v>909</v>
      </c>
      <c r="U39" s="3" t="s">
        <v>910</v>
      </c>
      <c r="V39" s="3" t="s">
        <v>911</v>
      </c>
      <c r="W39" s="3" t="s">
        <v>912</v>
      </c>
    </row>
    <row r="40">
      <c r="C40" s="2" t="s">
        <v>8</v>
      </c>
      <c r="D40" s="2" t="s">
        <v>9</v>
      </c>
      <c r="E40" s="2" t="s">
        <v>165</v>
      </c>
      <c r="F40" s="2" t="s">
        <v>11</v>
      </c>
      <c r="G40" s="2" t="s">
        <v>12</v>
      </c>
      <c r="H40" s="2" t="s">
        <v>13</v>
      </c>
      <c r="I40" s="2" t="s">
        <v>14</v>
      </c>
      <c r="J40" s="2" t="s">
        <v>15</v>
      </c>
      <c r="K40" s="2" t="s">
        <v>16</v>
      </c>
      <c r="L40" s="2" t="s">
        <v>17</v>
      </c>
      <c r="M40" s="2" t="s">
        <v>18</v>
      </c>
      <c r="N40" s="2" t="s">
        <v>19</v>
      </c>
      <c r="O40" s="2" t="s">
        <v>21</v>
      </c>
      <c r="P40" s="2" t="s">
        <v>22</v>
      </c>
      <c r="Q40" s="2" t="s">
        <v>23</v>
      </c>
      <c r="R40" s="2" t="s">
        <v>24</v>
      </c>
      <c r="S40" s="2" t="s">
        <v>10</v>
      </c>
      <c r="T40" s="2" t="s">
        <v>167</v>
      </c>
      <c r="U40" s="2" t="s">
        <v>913</v>
      </c>
      <c r="V40" s="2" t="s">
        <v>168</v>
      </c>
      <c r="W40" s="2" t="s">
        <v>170</v>
      </c>
    </row>
    <row r="41">
      <c r="C41" s="2" t="s">
        <v>914</v>
      </c>
      <c r="D41" s="3" t="s">
        <v>915</v>
      </c>
      <c r="E41" s="3" t="s">
        <v>916</v>
      </c>
      <c r="F41" s="2" t="s">
        <v>11</v>
      </c>
      <c r="G41" s="3" t="s">
        <v>30</v>
      </c>
      <c r="H41" s="3" t="s">
        <v>31</v>
      </c>
      <c r="I41" s="3" t="s">
        <v>31</v>
      </c>
      <c r="J41" s="3" t="s">
        <v>917</v>
      </c>
      <c r="K41" s="3" t="s">
        <v>918</v>
      </c>
      <c r="L41" s="2" t="s">
        <v>17</v>
      </c>
      <c r="M41" s="2" t="s">
        <v>18</v>
      </c>
      <c r="N41" s="2" t="s">
        <v>19</v>
      </c>
      <c r="O41" s="3" t="s">
        <v>919</v>
      </c>
      <c r="P41" s="2" t="s">
        <v>22</v>
      </c>
      <c r="Q41" s="2" t="s">
        <v>23</v>
      </c>
      <c r="R41" s="3" t="s">
        <v>920</v>
      </c>
      <c r="S41" s="3" t="s">
        <v>921</v>
      </c>
      <c r="T41" s="3" t="s">
        <v>922</v>
      </c>
      <c r="U41" s="3" t="s">
        <v>923</v>
      </c>
      <c r="V41" s="3" t="s">
        <v>924</v>
      </c>
      <c r="W41" s="3" t="s">
        <v>925</v>
      </c>
    </row>
    <row r="42">
      <c r="C42" s="2" t="s">
        <v>8</v>
      </c>
      <c r="D42" s="2" t="s">
        <v>9</v>
      </c>
      <c r="E42" s="2" t="s">
        <v>913</v>
      </c>
      <c r="F42" s="2" t="s">
        <v>11</v>
      </c>
      <c r="G42" s="2" t="s">
        <v>12</v>
      </c>
      <c r="H42" s="2" t="s">
        <v>13</v>
      </c>
      <c r="I42" s="2" t="s">
        <v>14</v>
      </c>
      <c r="J42" s="2" t="s">
        <v>15</v>
      </c>
      <c r="K42" s="2" t="s">
        <v>16</v>
      </c>
      <c r="L42" s="2" t="s">
        <v>17</v>
      </c>
      <c r="M42" s="2" t="s">
        <v>18</v>
      </c>
      <c r="N42" s="2" t="s">
        <v>19</v>
      </c>
      <c r="O42" s="2" t="s">
        <v>21</v>
      </c>
      <c r="P42" s="2" t="s">
        <v>22</v>
      </c>
      <c r="Q42" s="2" t="s">
        <v>23</v>
      </c>
      <c r="R42" s="2" t="s">
        <v>24</v>
      </c>
      <c r="S42" s="2" t="s">
        <v>168</v>
      </c>
      <c r="T42" s="2" t="s">
        <v>170</v>
      </c>
      <c r="U42" s="2" t="s">
        <v>165</v>
      </c>
      <c r="V42" s="2" t="s">
        <v>10</v>
      </c>
      <c r="W42" s="2" t="s">
        <v>167</v>
      </c>
    </row>
    <row r="43">
      <c r="C43" s="2" t="s">
        <v>914</v>
      </c>
      <c r="D43" s="3" t="s">
        <v>926</v>
      </c>
      <c r="E43" s="3" t="s">
        <v>927</v>
      </c>
      <c r="F43" s="2" t="s">
        <v>11</v>
      </c>
      <c r="G43" s="3" t="s">
        <v>30</v>
      </c>
      <c r="H43" s="3" t="s">
        <v>30</v>
      </c>
      <c r="I43" s="3" t="s">
        <v>30</v>
      </c>
      <c r="J43" s="3" t="s">
        <v>928</v>
      </c>
      <c r="K43" s="3" t="s">
        <v>929</v>
      </c>
      <c r="L43" s="2" t="s">
        <v>17</v>
      </c>
      <c r="M43" s="2" t="s">
        <v>18</v>
      </c>
      <c r="N43" s="2" t="s">
        <v>19</v>
      </c>
      <c r="O43" s="3" t="s">
        <v>930</v>
      </c>
      <c r="P43" s="2" t="s">
        <v>22</v>
      </c>
      <c r="Q43" s="2" t="s">
        <v>23</v>
      </c>
      <c r="R43" s="3" t="s">
        <v>931</v>
      </c>
      <c r="S43" s="3" t="s">
        <v>932</v>
      </c>
      <c r="T43" s="3" t="s">
        <v>933</v>
      </c>
      <c r="U43" s="3" t="s">
        <v>916</v>
      </c>
      <c r="V43" s="3" t="s">
        <v>934</v>
      </c>
      <c r="W43" s="3" t="s">
        <v>935</v>
      </c>
    </row>
    <row r="44">
      <c r="A44" s="2">
        <v>14.0</v>
      </c>
      <c r="B44" s="2" t="s">
        <v>743</v>
      </c>
      <c r="C44" s="2" t="s">
        <v>8</v>
      </c>
      <c r="D44" s="2" t="s">
        <v>9</v>
      </c>
      <c r="E44" s="2" t="s">
        <v>165</v>
      </c>
      <c r="F44" s="2" t="s">
        <v>11</v>
      </c>
      <c r="G44" s="2" t="s">
        <v>12</v>
      </c>
      <c r="H44" s="2" t="s">
        <v>13</v>
      </c>
      <c r="I44" s="2" t="s">
        <v>14</v>
      </c>
      <c r="J44" s="2" t="s">
        <v>15</v>
      </c>
      <c r="K44" s="2" t="s">
        <v>16</v>
      </c>
      <c r="L44" s="2" t="s">
        <v>21</v>
      </c>
      <c r="M44" s="2" t="s">
        <v>24</v>
      </c>
      <c r="N44" s="2" t="s">
        <v>25</v>
      </c>
      <c r="O44" s="2" t="s">
        <v>10</v>
      </c>
      <c r="P44" s="2" t="s">
        <v>167</v>
      </c>
      <c r="Q44" s="2" t="s">
        <v>168</v>
      </c>
      <c r="R44" s="2" t="s">
        <v>169</v>
      </c>
      <c r="S44" s="2" t="s">
        <v>170</v>
      </c>
    </row>
    <row r="45">
      <c r="C45" s="2" t="s">
        <v>27</v>
      </c>
      <c r="D45" s="3" t="s">
        <v>936</v>
      </c>
      <c r="E45" s="3" t="s">
        <v>564</v>
      </c>
      <c r="F45" s="2" t="s">
        <v>11</v>
      </c>
      <c r="G45" s="3" t="s">
        <v>30</v>
      </c>
      <c r="H45" s="3" t="s">
        <v>30</v>
      </c>
      <c r="I45" s="3" t="s">
        <v>31</v>
      </c>
      <c r="J45" s="3" t="s">
        <v>937</v>
      </c>
      <c r="K45" s="3" t="s">
        <v>938</v>
      </c>
      <c r="L45" s="3" t="s">
        <v>939</v>
      </c>
      <c r="M45" s="3" t="s">
        <v>940</v>
      </c>
      <c r="N45" s="3" t="s">
        <v>936</v>
      </c>
      <c r="O45" s="3" t="s">
        <v>941</v>
      </c>
      <c r="P45" s="3" t="s">
        <v>942</v>
      </c>
      <c r="Q45" s="3" t="s">
        <v>227</v>
      </c>
      <c r="R45" s="3" t="s">
        <v>182</v>
      </c>
      <c r="S45" s="3" t="s">
        <v>572</v>
      </c>
    </row>
    <row r="46">
      <c r="C46" s="2" t="s">
        <v>27</v>
      </c>
      <c r="D46" s="3" t="s">
        <v>943</v>
      </c>
      <c r="E46" s="3" t="s">
        <v>564</v>
      </c>
      <c r="F46" s="2" t="s">
        <v>11</v>
      </c>
      <c r="G46" s="3" t="s">
        <v>30</v>
      </c>
      <c r="H46" s="3" t="s">
        <v>30</v>
      </c>
      <c r="I46" s="3" t="s">
        <v>31</v>
      </c>
      <c r="J46" s="3" t="s">
        <v>944</v>
      </c>
      <c r="K46" s="3" t="s">
        <v>945</v>
      </c>
      <c r="L46" s="3" t="s">
        <v>946</v>
      </c>
      <c r="M46" s="3" t="s">
        <v>947</v>
      </c>
      <c r="N46" s="3" t="s">
        <v>943</v>
      </c>
      <c r="O46" s="3" t="s">
        <v>948</v>
      </c>
      <c r="P46" s="3" t="s">
        <v>949</v>
      </c>
      <c r="Q46" s="3" t="s">
        <v>227</v>
      </c>
      <c r="R46" s="3" t="s">
        <v>182</v>
      </c>
      <c r="S46" s="3" t="s">
        <v>572</v>
      </c>
    </row>
    <row r="47">
      <c r="C47" s="2" t="s">
        <v>27</v>
      </c>
      <c r="D47" s="3" t="s">
        <v>950</v>
      </c>
      <c r="E47" s="3" t="s">
        <v>564</v>
      </c>
      <c r="F47" s="2" t="s">
        <v>11</v>
      </c>
      <c r="G47" s="3" t="s">
        <v>30</v>
      </c>
      <c r="H47" s="3" t="s">
        <v>30</v>
      </c>
      <c r="I47" s="3" t="s">
        <v>31</v>
      </c>
      <c r="J47" s="3" t="s">
        <v>951</v>
      </c>
      <c r="K47" s="3" t="s">
        <v>952</v>
      </c>
      <c r="L47" s="3" t="s">
        <v>953</v>
      </c>
      <c r="M47" s="3" t="s">
        <v>954</v>
      </c>
      <c r="N47" s="3" t="s">
        <v>950</v>
      </c>
      <c r="O47" s="3" t="s">
        <v>955</v>
      </c>
      <c r="P47" s="3" t="s">
        <v>956</v>
      </c>
      <c r="Q47" s="3" t="s">
        <v>227</v>
      </c>
      <c r="R47" s="3" t="s">
        <v>182</v>
      </c>
      <c r="S47" s="3" t="s">
        <v>572</v>
      </c>
    </row>
    <row r="48">
      <c r="C48" s="2" t="s">
        <v>27</v>
      </c>
      <c r="D48" s="3" t="s">
        <v>957</v>
      </c>
      <c r="E48" s="3" t="s">
        <v>564</v>
      </c>
      <c r="F48" s="2" t="s">
        <v>11</v>
      </c>
      <c r="G48" s="3" t="s">
        <v>30</v>
      </c>
      <c r="H48" s="3" t="s">
        <v>30</v>
      </c>
      <c r="I48" s="3" t="s">
        <v>31</v>
      </c>
      <c r="J48" s="3" t="s">
        <v>958</v>
      </c>
      <c r="K48" s="3" t="s">
        <v>959</v>
      </c>
      <c r="L48" s="3" t="s">
        <v>960</v>
      </c>
      <c r="M48" s="3" t="s">
        <v>961</v>
      </c>
      <c r="N48" s="3" t="s">
        <v>957</v>
      </c>
      <c r="O48" s="3" t="s">
        <v>962</v>
      </c>
      <c r="P48" s="3" t="s">
        <v>963</v>
      </c>
      <c r="Q48" s="3" t="s">
        <v>227</v>
      </c>
      <c r="R48" s="3" t="s">
        <v>182</v>
      </c>
      <c r="S48" s="3" t="s">
        <v>572</v>
      </c>
    </row>
    <row r="49">
      <c r="C49" s="2" t="s">
        <v>27</v>
      </c>
      <c r="D49" s="3" t="s">
        <v>964</v>
      </c>
      <c r="E49" s="3" t="s">
        <v>564</v>
      </c>
      <c r="F49" s="2" t="s">
        <v>11</v>
      </c>
      <c r="G49" s="3" t="s">
        <v>30</v>
      </c>
      <c r="H49" s="3" t="s">
        <v>30</v>
      </c>
      <c r="I49" s="3" t="s">
        <v>31</v>
      </c>
      <c r="J49" s="3" t="s">
        <v>965</v>
      </c>
      <c r="K49" s="3" t="s">
        <v>966</v>
      </c>
      <c r="L49" s="3" t="s">
        <v>967</v>
      </c>
      <c r="M49" s="3" t="s">
        <v>968</v>
      </c>
      <c r="N49" s="3" t="s">
        <v>964</v>
      </c>
      <c r="O49" s="3" t="s">
        <v>969</v>
      </c>
      <c r="P49" s="3" t="s">
        <v>970</v>
      </c>
      <c r="Q49" s="3" t="s">
        <v>227</v>
      </c>
      <c r="R49" s="3" t="s">
        <v>182</v>
      </c>
      <c r="S49" s="3" t="s">
        <v>572</v>
      </c>
    </row>
    <row r="50">
      <c r="C50" s="2" t="s">
        <v>27</v>
      </c>
      <c r="D50" s="3" t="s">
        <v>971</v>
      </c>
      <c r="E50" s="3" t="s">
        <v>564</v>
      </c>
      <c r="F50" s="2" t="s">
        <v>11</v>
      </c>
      <c r="G50" s="3" t="s">
        <v>31</v>
      </c>
      <c r="H50" s="3" t="s">
        <v>30</v>
      </c>
      <c r="I50" s="3" t="s">
        <v>31</v>
      </c>
      <c r="J50" s="3" t="s">
        <v>972</v>
      </c>
      <c r="K50" s="3" t="s">
        <v>973</v>
      </c>
      <c r="L50" s="3" t="s">
        <v>974</v>
      </c>
      <c r="M50" s="3" t="s">
        <v>975</v>
      </c>
      <c r="N50" s="3" t="s">
        <v>971</v>
      </c>
      <c r="O50" s="3" t="s">
        <v>976</v>
      </c>
      <c r="P50" s="3" t="s">
        <v>977</v>
      </c>
      <c r="Q50" s="3" t="s">
        <v>227</v>
      </c>
      <c r="R50" s="3" t="s">
        <v>182</v>
      </c>
      <c r="S50" s="3" t="s">
        <v>572</v>
      </c>
    </row>
    <row r="51">
      <c r="C51" s="2" t="s">
        <v>27</v>
      </c>
      <c r="D51" s="3" t="s">
        <v>978</v>
      </c>
      <c r="E51" s="3" t="s">
        <v>564</v>
      </c>
      <c r="F51" s="2" t="s">
        <v>11</v>
      </c>
      <c r="G51" s="3" t="s">
        <v>31</v>
      </c>
      <c r="H51" s="3" t="s">
        <v>30</v>
      </c>
      <c r="I51" s="3" t="s">
        <v>31</v>
      </c>
      <c r="J51" s="3" t="s">
        <v>979</v>
      </c>
      <c r="K51" s="3" t="s">
        <v>980</v>
      </c>
      <c r="L51" s="3" t="s">
        <v>981</v>
      </c>
      <c r="M51" s="3" t="s">
        <v>982</v>
      </c>
      <c r="N51" s="3" t="s">
        <v>978</v>
      </c>
      <c r="O51" s="3" t="s">
        <v>983</v>
      </c>
      <c r="P51" s="3" t="s">
        <v>984</v>
      </c>
      <c r="Q51" s="3" t="s">
        <v>227</v>
      </c>
      <c r="R51" s="3" t="s">
        <v>182</v>
      </c>
      <c r="S51" s="3" t="s">
        <v>572</v>
      </c>
    </row>
    <row r="52">
      <c r="C52" s="2" t="s">
        <v>27</v>
      </c>
      <c r="D52" s="3" t="s">
        <v>985</v>
      </c>
      <c r="E52" s="3" t="s">
        <v>564</v>
      </c>
      <c r="F52" s="2" t="s">
        <v>11</v>
      </c>
      <c r="G52" s="3" t="s">
        <v>31</v>
      </c>
      <c r="H52" s="3" t="s">
        <v>30</v>
      </c>
      <c r="I52" s="3" t="s">
        <v>31</v>
      </c>
      <c r="J52" s="3" t="s">
        <v>986</v>
      </c>
      <c r="K52" s="3" t="s">
        <v>987</v>
      </c>
      <c r="L52" s="3" t="s">
        <v>988</v>
      </c>
      <c r="M52" s="3" t="s">
        <v>989</v>
      </c>
      <c r="N52" s="3" t="s">
        <v>985</v>
      </c>
      <c r="O52" s="3" t="s">
        <v>990</v>
      </c>
      <c r="P52" s="3" t="s">
        <v>991</v>
      </c>
      <c r="Q52" s="3" t="s">
        <v>227</v>
      </c>
      <c r="R52" s="3" t="s">
        <v>182</v>
      </c>
      <c r="S52" s="3" t="s">
        <v>572</v>
      </c>
    </row>
    <row r="53">
      <c r="C53" s="2" t="s">
        <v>27</v>
      </c>
      <c r="D53" s="3" t="s">
        <v>992</v>
      </c>
      <c r="E53" s="3" t="s">
        <v>564</v>
      </c>
      <c r="F53" s="2" t="s">
        <v>11</v>
      </c>
      <c r="G53" s="3" t="s">
        <v>31</v>
      </c>
      <c r="H53" s="3" t="s">
        <v>30</v>
      </c>
      <c r="I53" s="3" t="s">
        <v>31</v>
      </c>
      <c r="J53" s="3" t="s">
        <v>993</v>
      </c>
      <c r="K53" s="3" t="s">
        <v>994</v>
      </c>
      <c r="L53" s="3" t="s">
        <v>995</v>
      </c>
      <c r="M53" s="3" t="s">
        <v>996</v>
      </c>
      <c r="N53" s="3" t="s">
        <v>992</v>
      </c>
      <c r="O53" s="3" t="s">
        <v>997</v>
      </c>
      <c r="P53" s="3" t="s">
        <v>834</v>
      </c>
      <c r="Q53" s="3" t="s">
        <v>227</v>
      </c>
      <c r="R53" s="3" t="s">
        <v>182</v>
      </c>
      <c r="S53" s="3" t="s">
        <v>572</v>
      </c>
    </row>
    <row r="54">
      <c r="C54" s="2" t="s">
        <v>171</v>
      </c>
      <c r="D54" s="3" t="s">
        <v>827</v>
      </c>
      <c r="E54" s="3" t="s">
        <v>828</v>
      </c>
      <c r="F54" s="2" t="s">
        <v>11</v>
      </c>
      <c r="G54" s="3" t="s">
        <v>31</v>
      </c>
      <c r="H54" s="3" t="s">
        <v>30</v>
      </c>
      <c r="I54" s="3" t="s">
        <v>31</v>
      </c>
      <c r="J54" s="3" t="s">
        <v>829</v>
      </c>
      <c r="K54" s="3" t="s">
        <v>830</v>
      </c>
      <c r="L54" s="3" t="s">
        <v>831</v>
      </c>
      <c r="M54" s="3" t="s">
        <v>832</v>
      </c>
      <c r="N54" s="3" t="s">
        <v>827</v>
      </c>
      <c r="O54" s="3" t="s">
        <v>833</v>
      </c>
      <c r="P54" s="3" t="s">
        <v>834</v>
      </c>
      <c r="Q54" s="3" t="s">
        <v>227</v>
      </c>
      <c r="R54" s="3" t="s">
        <v>182</v>
      </c>
      <c r="S54" s="3" t="s">
        <v>835</v>
      </c>
    </row>
    <row r="55">
      <c r="A55" s="2">
        <v>15.0</v>
      </c>
      <c r="B55" s="2" t="s">
        <v>747</v>
      </c>
      <c r="C55" s="2" t="s">
        <v>775</v>
      </c>
    </row>
    <row r="56">
      <c r="C56" s="9">
        <v>20.0</v>
      </c>
    </row>
    <row r="57">
      <c r="A57" s="2">
        <v>16.0</v>
      </c>
      <c r="B57" s="2" t="s">
        <v>751</v>
      </c>
      <c r="C57" s="2" t="s">
        <v>8</v>
      </c>
      <c r="D57" s="2" t="s">
        <v>25</v>
      </c>
      <c r="E57" s="2" t="s">
        <v>165</v>
      </c>
      <c r="F57" s="2" t="s">
        <v>11</v>
      </c>
      <c r="G57" s="2" t="s">
        <v>12</v>
      </c>
      <c r="H57" s="2" t="s">
        <v>13</v>
      </c>
      <c r="I57" s="2" t="s">
        <v>14</v>
      </c>
      <c r="J57" s="2" t="s">
        <v>15</v>
      </c>
      <c r="K57" s="2" t="s">
        <v>16</v>
      </c>
      <c r="L57" s="2" t="s">
        <v>17</v>
      </c>
      <c r="M57" s="2" t="s">
        <v>18</v>
      </c>
      <c r="N57" s="2" t="s">
        <v>9</v>
      </c>
      <c r="O57" s="2" t="s">
        <v>20</v>
      </c>
      <c r="P57" s="2" t="s">
        <v>21</v>
      </c>
      <c r="Q57" s="2" t="s">
        <v>22</v>
      </c>
      <c r="R57" s="2" t="s">
        <v>23</v>
      </c>
      <c r="S57" s="2" t="s">
        <v>24</v>
      </c>
      <c r="T57" s="2" t="s">
        <v>26</v>
      </c>
      <c r="U57" s="2" t="s">
        <v>10</v>
      </c>
      <c r="V57" s="2" t="s">
        <v>167</v>
      </c>
      <c r="W57" s="2" t="s">
        <v>239</v>
      </c>
      <c r="X57" s="2" t="s">
        <v>168</v>
      </c>
      <c r="Y57" s="2" t="s">
        <v>170</v>
      </c>
    </row>
    <row r="58">
      <c r="C58" s="2" t="s">
        <v>240</v>
      </c>
      <c r="D58" s="3" t="s">
        <v>998</v>
      </c>
      <c r="E58" s="3" t="s">
        <v>999</v>
      </c>
      <c r="F58" s="2" t="s">
        <v>11</v>
      </c>
      <c r="G58" s="3" t="s">
        <v>31</v>
      </c>
      <c r="H58" s="3" t="s">
        <v>31</v>
      </c>
      <c r="I58" s="3" t="s">
        <v>31</v>
      </c>
      <c r="J58" s="3" t="s">
        <v>1000</v>
      </c>
      <c r="K58" s="3" t="s">
        <v>1001</v>
      </c>
      <c r="L58" s="2" t="s">
        <v>17</v>
      </c>
      <c r="M58" s="2" t="s">
        <v>18</v>
      </c>
      <c r="N58" s="3" t="s">
        <v>998</v>
      </c>
      <c r="O58" s="2" t="s">
        <v>20</v>
      </c>
      <c r="P58" s="3" t="s">
        <v>1002</v>
      </c>
      <c r="Q58" s="2" t="s">
        <v>22</v>
      </c>
      <c r="R58" s="2" t="s">
        <v>23</v>
      </c>
      <c r="S58" s="3" t="s">
        <v>1003</v>
      </c>
      <c r="T58" s="3" t="s">
        <v>1004</v>
      </c>
      <c r="U58" s="3" t="s">
        <v>1005</v>
      </c>
      <c r="V58" s="3" t="s">
        <v>1006</v>
      </c>
      <c r="W58" s="3" t="s">
        <v>246</v>
      </c>
      <c r="X58" s="3" t="s">
        <v>1007</v>
      </c>
      <c r="Y58" s="3" t="s">
        <v>1008</v>
      </c>
    </row>
    <row r="59">
      <c r="C59" s="2" t="s">
        <v>240</v>
      </c>
      <c r="D59" s="3" t="s">
        <v>1004</v>
      </c>
      <c r="E59" s="3" t="s">
        <v>999</v>
      </c>
      <c r="F59" s="2" t="s">
        <v>11</v>
      </c>
      <c r="G59" s="3" t="s">
        <v>31</v>
      </c>
      <c r="H59" s="3" t="s">
        <v>31</v>
      </c>
      <c r="I59" s="3" t="s">
        <v>31</v>
      </c>
      <c r="J59" s="3" t="s">
        <v>1009</v>
      </c>
      <c r="K59" s="3" t="s">
        <v>1010</v>
      </c>
      <c r="L59" s="2" t="s">
        <v>17</v>
      </c>
      <c r="M59" s="2" t="s">
        <v>18</v>
      </c>
      <c r="N59" s="3" t="s">
        <v>1004</v>
      </c>
      <c r="O59" s="2" t="s">
        <v>20</v>
      </c>
      <c r="P59" s="3" t="s">
        <v>1011</v>
      </c>
      <c r="Q59" s="2" t="s">
        <v>22</v>
      </c>
      <c r="R59" s="2" t="s">
        <v>23</v>
      </c>
      <c r="S59" s="3" t="s">
        <v>1012</v>
      </c>
      <c r="T59" s="3" t="s">
        <v>1013</v>
      </c>
      <c r="U59" s="3" t="s">
        <v>1005</v>
      </c>
      <c r="V59" s="3" t="s">
        <v>1006</v>
      </c>
      <c r="W59" s="3" t="s">
        <v>246</v>
      </c>
      <c r="X59" s="3" t="s">
        <v>1014</v>
      </c>
      <c r="Y59" s="3" t="s">
        <v>1015</v>
      </c>
    </row>
    <row r="60">
      <c r="C60" s="2" t="s">
        <v>240</v>
      </c>
      <c r="D60" s="3" t="s">
        <v>1013</v>
      </c>
      <c r="E60" s="3" t="s">
        <v>999</v>
      </c>
      <c r="F60" s="2" t="s">
        <v>11</v>
      </c>
      <c r="G60" s="3" t="s">
        <v>31</v>
      </c>
      <c r="H60" s="3" t="s">
        <v>31</v>
      </c>
      <c r="I60" s="3" t="s">
        <v>31</v>
      </c>
      <c r="J60" s="3" t="s">
        <v>1016</v>
      </c>
      <c r="K60" s="3" t="s">
        <v>1017</v>
      </c>
      <c r="L60" s="2" t="s">
        <v>17</v>
      </c>
      <c r="M60" s="2" t="s">
        <v>18</v>
      </c>
      <c r="N60" s="3" t="s">
        <v>1013</v>
      </c>
      <c r="O60" s="2" t="s">
        <v>20</v>
      </c>
      <c r="P60" s="3" t="s">
        <v>1018</v>
      </c>
      <c r="Q60" s="2" t="s">
        <v>22</v>
      </c>
      <c r="R60" s="2" t="s">
        <v>23</v>
      </c>
      <c r="S60" s="3" t="s">
        <v>1019</v>
      </c>
      <c r="T60" s="3" t="s">
        <v>1020</v>
      </c>
      <c r="U60" s="3" t="s">
        <v>1005</v>
      </c>
      <c r="V60" s="3" t="s">
        <v>1006</v>
      </c>
      <c r="W60" s="3" t="s">
        <v>246</v>
      </c>
      <c r="X60" s="3" t="s">
        <v>1021</v>
      </c>
      <c r="Y60" s="3" t="s">
        <v>1022</v>
      </c>
    </row>
    <row r="61">
      <c r="C61" s="2" t="s">
        <v>240</v>
      </c>
      <c r="D61" s="3" t="s">
        <v>1020</v>
      </c>
      <c r="E61" s="3" t="s">
        <v>999</v>
      </c>
      <c r="F61" s="2" t="s">
        <v>11</v>
      </c>
      <c r="G61" s="3" t="s">
        <v>31</v>
      </c>
      <c r="H61" s="3" t="s">
        <v>31</v>
      </c>
      <c r="I61" s="3" t="s">
        <v>31</v>
      </c>
      <c r="J61" s="3" t="s">
        <v>1023</v>
      </c>
      <c r="K61" s="3" t="s">
        <v>1024</v>
      </c>
      <c r="L61" s="2" t="s">
        <v>17</v>
      </c>
      <c r="M61" s="2" t="s">
        <v>18</v>
      </c>
      <c r="N61" s="3" t="s">
        <v>1020</v>
      </c>
      <c r="O61" s="2" t="s">
        <v>20</v>
      </c>
      <c r="P61" s="3" t="s">
        <v>1025</v>
      </c>
      <c r="Q61" s="2" t="s">
        <v>22</v>
      </c>
      <c r="R61" s="2" t="s">
        <v>23</v>
      </c>
      <c r="S61" s="3" t="s">
        <v>1026</v>
      </c>
      <c r="T61" s="3" t="s">
        <v>1027</v>
      </c>
      <c r="U61" s="3" t="s">
        <v>1005</v>
      </c>
      <c r="V61" s="3" t="s">
        <v>1006</v>
      </c>
      <c r="W61" s="3" t="s">
        <v>246</v>
      </c>
      <c r="X61" s="3" t="s">
        <v>1028</v>
      </c>
      <c r="Y61" s="3" t="s">
        <v>1029</v>
      </c>
    </row>
    <row r="62">
      <c r="A62" s="2">
        <v>17.0</v>
      </c>
      <c r="B62" s="2" t="s">
        <v>755</v>
      </c>
      <c r="C62" s="2" t="s">
        <v>8</v>
      </c>
      <c r="D62" s="2" t="s">
        <v>9</v>
      </c>
      <c r="E62" s="2" t="s">
        <v>165</v>
      </c>
      <c r="F62" s="2" t="s">
        <v>11</v>
      </c>
      <c r="G62" s="2" t="s">
        <v>12</v>
      </c>
      <c r="H62" s="2" t="s">
        <v>13</v>
      </c>
      <c r="I62" s="2" t="s">
        <v>14</v>
      </c>
      <c r="J62" s="2" t="s">
        <v>15</v>
      </c>
      <c r="K62" s="2" t="s">
        <v>16</v>
      </c>
      <c r="L62" s="2" t="s">
        <v>17</v>
      </c>
      <c r="M62" s="2" t="s">
        <v>18</v>
      </c>
      <c r="N62" s="2" t="s">
        <v>19</v>
      </c>
      <c r="O62" s="2" t="s">
        <v>20</v>
      </c>
      <c r="P62" s="2" t="s">
        <v>21</v>
      </c>
      <c r="Q62" s="2" t="s">
        <v>22</v>
      </c>
      <c r="R62" s="2" t="s">
        <v>23</v>
      </c>
      <c r="S62" s="2" t="s">
        <v>24</v>
      </c>
      <c r="T62" s="2" t="s">
        <v>25</v>
      </c>
      <c r="U62" s="2" t="s">
        <v>26</v>
      </c>
      <c r="V62" s="2" t="s">
        <v>10</v>
      </c>
      <c r="W62" s="2" t="s">
        <v>167</v>
      </c>
      <c r="X62" s="2" t="s">
        <v>184</v>
      </c>
      <c r="Y62" s="2" t="s">
        <v>168</v>
      </c>
      <c r="Z62" s="2" t="s">
        <v>170</v>
      </c>
    </row>
    <row r="63">
      <c r="C63" s="2" t="s">
        <v>27</v>
      </c>
      <c r="D63" s="3" t="s">
        <v>1030</v>
      </c>
      <c r="E63" s="3" t="s">
        <v>1031</v>
      </c>
      <c r="F63" s="2" t="s">
        <v>11</v>
      </c>
      <c r="G63" s="3" t="s">
        <v>31</v>
      </c>
      <c r="H63" s="3" t="s">
        <v>31</v>
      </c>
      <c r="I63" s="3" t="s">
        <v>31</v>
      </c>
      <c r="J63" s="3" t="s">
        <v>1032</v>
      </c>
      <c r="K63" s="3" t="s">
        <v>1033</v>
      </c>
      <c r="L63" s="2" t="s">
        <v>17</v>
      </c>
      <c r="M63" s="2" t="s">
        <v>18</v>
      </c>
      <c r="N63" s="2" t="s">
        <v>19</v>
      </c>
      <c r="O63" s="2" t="s">
        <v>20</v>
      </c>
      <c r="P63" s="3" t="s">
        <v>1034</v>
      </c>
      <c r="Q63" s="2" t="s">
        <v>22</v>
      </c>
      <c r="R63" s="2" t="s">
        <v>23</v>
      </c>
      <c r="S63" s="3" t="s">
        <v>1035</v>
      </c>
      <c r="T63" s="3" t="s">
        <v>1030</v>
      </c>
      <c r="U63" s="3" t="s">
        <v>1036</v>
      </c>
      <c r="V63" s="3" t="s">
        <v>1037</v>
      </c>
      <c r="W63" s="3" t="s">
        <v>1038</v>
      </c>
      <c r="X63" s="3" t="s">
        <v>193</v>
      </c>
      <c r="Y63" s="3" t="s">
        <v>904</v>
      </c>
      <c r="Z63" s="3" t="s">
        <v>1039</v>
      </c>
    </row>
    <row r="64">
      <c r="A64" s="2">
        <v>18.0</v>
      </c>
      <c r="B64" s="2" t="s">
        <v>759</v>
      </c>
      <c r="C64" s="2" t="s">
        <v>8</v>
      </c>
      <c r="D64" s="2" t="s">
        <v>9</v>
      </c>
      <c r="E64" s="2" t="s">
        <v>165</v>
      </c>
      <c r="F64" s="2" t="s">
        <v>11</v>
      </c>
      <c r="G64" s="2" t="s">
        <v>12</v>
      </c>
      <c r="H64" s="2" t="s">
        <v>13</v>
      </c>
      <c r="I64" s="2" t="s">
        <v>14</v>
      </c>
      <c r="J64" s="2" t="s">
        <v>15</v>
      </c>
      <c r="K64" s="2" t="s">
        <v>16</v>
      </c>
      <c r="L64" s="2" t="s">
        <v>17</v>
      </c>
      <c r="M64" s="2" t="s">
        <v>18</v>
      </c>
      <c r="N64" s="2" t="s">
        <v>19</v>
      </c>
      <c r="O64" s="2" t="s">
        <v>20</v>
      </c>
      <c r="P64" s="2" t="s">
        <v>21</v>
      </c>
      <c r="Q64" s="2" t="s">
        <v>22</v>
      </c>
      <c r="R64" s="2" t="s">
        <v>23</v>
      </c>
      <c r="S64" s="2" t="s">
        <v>24</v>
      </c>
      <c r="T64" s="2" t="s">
        <v>25</v>
      </c>
      <c r="U64" s="2" t="s">
        <v>26</v>
      </c>
      <c r="V64" s="2" t="s">
        <v>10</v>
      </c>
      <c r="W64" s="2" t="s">
        <v>167</v>
      </c>
      <c r="X64" s="2" t="s">
        <v>168</v>
      </c>
      <c r="Y64" s="2" t="s">
        <v>169</v>
      </c>
      <c r="Z64" s="2" t="s">
        <v>170</v>
      </c>
    </row>
    <row r="65">
      <c r="C65" s="2" t="s">
        <v>171</v>
      </c>
      <c r="D65" s="3" t="s">
        <v>1040</v>
      </c>
      <c r="E65" s="3" t="s">
        <v>1041</v>
      </c>
      <c r="F65" s="2" t="s">
        <v>11</v>
      </c>
      <c r="G65" s="3" t="s">
        <v>31</v>
      </c>
      <c r="H65" s="3" t="s">
        <v>30</v>
      </c>
      <c r="I65" s="3" t="s">
        <v>31</v>
      </c>
      <c r="J65" s="3" t="s">
        <v>1042</v>
      </c>
      <c r="K65" s="3" t="s">
        <v>1043</v>
      </c>
      <c r="L65" s="2" t="s">
        <v>17</v>
      </c>
      <c r="M65" s="2" t="s">
        <v>18</v>
      </c>
      <c r="N65" s="2" t="s">
        <v>19</v>
      </c>
      <c r="O65" s="2" t="s">
        <v>20</v>
      </c>
      <c r="P65" s="3" t="s">
        <v>1044</v>
      </c>
      <c r="Q65" s="2" t="s">
        <v>22</v>
      </c>
      <c r="R65" s="2" t="s">
        <v>23</v>
      </c>
      <c r="S65" s="3" t="s">
        <v>1045</v>
      </c>
      <c r="T65" s="3" t="s">
        <v>1040</v>
      </c>
      <c r="U65" s="3" t="s">
        <v>1046</v>
      </c>
      <c r="V65" s="3" t="s">
        <v>1047</v>
      </c>
      <c r="W65" s="3" t="s">
        <v>1048</v>
      </c>
      <c r="X65" s="3" t="s">
        <v>653</v>
      </c>
      <c r="Y65" s="3" t="s">
        <v>182</v>
      </c>
      <c r="Z65" s="3" t="s">
        <v>1049</v>
      </c>
    </row>
    <row r="66">
      <c r="A66" s="2">
        <v>19.0</v>
      </c>
      <c r="B66" s="2" t="s">
        <v>763</v>
      </c>
      <c r="C66" s="2" t="s">
        <v>775</v>
      </c>
    </row>
    <row r="67">
      <c r="C67" s="9">
        <v>205.0</v>
      </c>
    </row>
    <row r="68">
      <c r="A68" s="2">
        <v>20.0</v>
      </c>
      <c r="B68" s="2" t="s">
        <v>767</v>
      </c>
      <c r="C68" s="2" t="s">
        <v>8</v>
      </c>
      <c r="D68" s="2" t="s">
        <v>9</v>
      </c>
      <c r="E68" s="2" t="s">
        <v>165</v>
      </c>
      <c r="F68" s="2" t="s">
        <v>11</v>
      </c>
      <c r="G68" s="2" t="s">
        <v>12</v>
      </c>
      <c r="H68" s="2" t="s">
        <v>13</v>
      </c>
      <c r="I68" s="2" t="s">
        <v>14</v>
      </c>
      <c r="J68" s="2" t="s">
        <v>15</v>
      </c>
      <c r="K68" s="2" t="s">
        <v>16</v>
      </c>
      <c r="L68" s="2" t="s">
        <v>17</v>
      </c>
      <c r="M68" s="2" t="s">
        <v>18</v>
      </c>
      <c r="N68" s="2" t="s">
        <v>19</v>
      </c>
      <c r="O68" s="2" t="s">
        <v>20</v>
      </c>
      <c r="P68" s="2" t="s">
        <v>21</v>
      </c>
      <c r="Q68" s="2" t="s">
        <v>22</v>
      </c>
      <c r="R68" s="2" t="s">
        <v>23</v>
      </c>
      <c r="S68" s="2" t="s">
        <v>24</v>
      </c>
      <c r="T68" s="2" t="s">
        <v>25</v>
      </c>
      <c r="U68" s="2" t="s">
        <v>26</v>
      </c>
      <c r="V68" s="2" t="s">
        <v>10</v>
      </c>
      <c r="W68" s="2" t="s">
        <v>167</v>
      </c>
      <c r="X68" s="2" t="s">
        <v>168</v>
      </c>
      <c r="Y68" s="2" t="s">
        <v>169</v>
      </c>
      <c r="Z68" s="2" t="s">
        <v>170</v>
      </c>
    </row>
    <row r="69">
      <c r="C69" s="2" t="s">
        <v>171</v>
      </c>
      <c r="D69" s="3" t="s">
        <v>1050</v>
      </c>
      <c r="E69" s="3" t="s">
        <v>1051</v>
      </c>
      <c r="F69" s="2" t="s">
        <v>11</v>
      </c>
      <c r="G69" s="3" t="s">
        <v>31</v>
      </c>
      <c r="H69" s="3" t="s">
        <v>30</v>
      </c>
      <c r="I69" s="3" t="s">
        <v>31</v>
      </c>
      <c r="J69" s="3" t="s">
        <v>1052</v>
      </c>
      <c r="K69" s="3" t="s">
        <v>1053</v>
      </c>
      <c r="L69" s="2" t="s">
        <v>17</v>
      </c>
      <c r="M69" s="2" t="s">
        <v>18</v>
      </c>
      <c r="N69" s="2" t="s">
        <v>19</v>
      </c>
      <c r="O69" s="2" t="s">
        <v>20</v>
      </c>
      <c r="P69" s="3" t="s">
        <v>1054</v>
      </c>
      <c r="Q69" s="2" t="s">
        <v>22</v>
      </c>
      <c r="R69" s="2" t="s">
        <v>23</v>
      </c>
      <c r="S69" s="3" t="s">
        <v>1055</v>
      </c>
      <c r="T69" s="3" t="s">
        <v>1050</v>
      </c>
      <c r="U69" s="3" t="s">
        <v>1056</v>
      </c>
      <c r="V69" s="3" t="s">
        <v>1057</v>
      </c>
      <c r="W69" s="3" t="s">
        <v>1058</v>
      </c>
      <c r="X69" s="3" t="s">
        <v>653</v>
      </c>
      <c r="Y69" s="3" t="s">
        <v>182</v>
      </c>
      <c r="Z69" s="3" t="s">
        <v>1059</v>
      </c>
    </row>
    <row r="70">
      <c r="A70" s="2">
        <v>21.0</v>
      </c>
      <c r="B70" s="2" t="s">
        <v>771</v>
      </c>
      <c r="C70" s="2" t="s">
        <v>775</v>
      </c>
    </row>
    <row r="71">
      <c r="C71" s="9">
        <v>0.0</v>
      </c>
    </row>
    <row r="72">
      <c r="A72" s="2">
        <v>22.0</v>
      </c>
    </row>
    <row r="79" ht="20.25" customHeight="1"/>
    <row r="6182">
      <c r="C6182" s="2"/>
      <c r="D6182" s="2"/>
      <c r="E6182" s="2"/>
      <c r="F6182" s="2"/>
      <c r="G6182" s="2"/>
    </row>
    <row r="6183">
      <c r="C6183" s="2"/>
      <c r="D6183" s="2"/>
      <c r="E6183" s="2"/>
      <c r="F6183" s="2"/>
      <c r="G6183" s="2"/>
    </row>
    <row r="6184">
      <c r="C6184" s="2"/>
      <c r="D6184" s="2"/>
      <c r="E6184" s="2"/>
      <c r="F6184" s="2"/>
      <c r="G6184" s="2"/>
    </row>
    <row r="6185">
      <c r="C6185" s="2"/>
      <c r="D6185" s="2"/>
      <c r="E6185" s="2"/>
      <c r="F6185" s="2"/>
      <c r="G6185" s="2"/>
    </row>
    <row r="6186">
      <c r="C6186" s="2"/>
      <c r="D6186" s="2"/>
      <c r="E6186" s="2"/>
      <c r="F6186" s="2"/>
      <c r="G6186" s="2"/>
    </row>
    <row r="6187">
      <c r="C6187" s="2"/>
      <c r="D6187" s="2"/>
      <c r="E6187" s="2"/>
      <c r="F6187" s="2"/>
      <c r="G6187" s="2"/>
    </row>
    <row r="6188">
      <c r="C6188" s="2"/>
      <c r="D6188" s="2"/>
      <c r="E6188" s="2"/>
      <c r="F6188" s="2"/>
      <c r="G6188" s="2"/>
    </row>
    <row r="6189">
      <c r="C6189" s="2"/>
      <c r="D6189" s="2"/>
      <c r="E6189" s="2"/>
      <c r="F6189" s="2"/>
      <c r="G6189" s="2"/>
    </row>
    <row r="6190">
      <c r="C6190" s="2"/>
      <c r="D6190" s="2"/>
      <c r="E6190" s="2"/>
      <c r="F6190" s="2"/>
      <c r="G6190" s="2"/>
    </row>
    <row r="6191">
      <c r="C6191" s="2"/>
      <c r="D6191" s="2"/>
      <c r="E6191" s="2"/>
      <c r="F6191" s="2"/>
      <c r="G6191" s="2"/>
    </row>
    <row r="6192">
      <c r="C6192" s="2"/>
      <c r="D6192" s="2"/>
      <c r="E6192" s="2"/>
      <c r="F6192" s="2"/>
      <c r="G6192" s="2"/>
    </row>
    <row r="6193">
      <c r="C6193" s="2"/>
      <c r="D6193" s="2"/>
      <c r="E6193" s="2"/>
      <c r="F6193" s="2"/>
      <c r="G6193" s="2"/>
    </row>
    <row r="6194">
      <c r="C6194" s="2"/>
      <c r="D6194" s="2"/>
      <c r="E6194" s="2"/>
      <c r="F6194" s="2"/>
      <c r="G6194" s="2"/>
    </row>
    <row r="6195">
      <c r="C6195" s="2"/>
      <c r="D6195" s="2"/>
      <c r="E6195" s="2"/>
      <c r="F6195" s="2"/>
      <c r="G6195" s="2"/>
    </row>
    <row r="6196">
      <c r="C6196" s="2"/>
      <c r="D6196" s="2"/>
      <c r="E6196" s="2"/>
      <c r="F6196" s="2"/>
      <c r="G6196" s="2"/>
    </row>
    <row r="6197">
      <c r="C6197" s="2"/>
      <c r="D6197" s="2"/>
      <c r="E6197" s="2"/>
      <c r="F6197" s="2"/>
      <c r="G6197" s="2"/>
    </row>
    <row r="6198">
      <c r="C6198" s="2"/>
      <c r="D6198" s="2"/>
      <c r="E6198" s="2"/>
      <c r="F6198" s="2"/>
      <c r="G6198" s="2"/>
    </row>
    <row r="6199">
      <c r="C6199" s="2"/>
      <c r="D6199" s="2"/>
      <c r="E6199" s="2"/>
      <c r="F6199" s="2"/>
      <c r="G6199" s="2"/>
    </row>
    <row r="6200">
      <c r="C6200" s="2"/>
      <c r="D6200" s="2"/>
      <c r="E6200" s="2"/>
      <c r="F6200" s="2"/>
      <c r="G6200" s="2"/>
    </row>
    <row r="6201">
      <c r="C6201" s="2"/>
      <c r="D6201" s="2"/>
      <c r="E6201" s="2"/>
      <c r="F6201" s="2"/>
      <c r="G6201" s="2"/>
    </row>
    <row r="6202">
      <c r="C6202" s="2"/>
      <c r="D6202" s="2"/>
      <c r="E6202" s="2"/>
      <c r="F6202" s="2"/>
      <c r="G6202" s="2"/>
    </row>
    <row r="6203">
      <c r="C6203" s="2"/>
      <c r="D6203" s="2"/>
      <c r="E6203" s="2"/>
      <c r="F6203" s="2"/>
      <c r="G6203" s="2"/>
    </row>
    <row r="6204">
      <c r="C6204" s="2"/>
      <c r="D6204" s="2"/>
      <c r="E6204" s="2"/>
      <c r="F6204" s="2"/>
      <c r="G6204" s="2"/>
    </row>
    <row r="6205">
      <c r="C6205" s="2"/>
      <c r="D6205" s="2"/>
      <c r="E6205" s="2"/>
      <c r="F6205" s="2"/>
      <c r="G6205" s="2"/>
    </row>
    <row r="6206">
      <c r="C6206" s="2"/>
      <c r="D6206" s="2"/>
      <c r="E6206" s="2"/>
      <c r="F6206" s="2"/>
      <c r="G6206" s="2"/>
    </row>
    <row r="6207">
      <c r="C6207" s="2"/>
      <c r="D6207" s="2"/>
      <c r="E6207" s="2"/>
      <c r="F6207" s="2"/>
      <c r="G6207" s="2"/>
    </row>
    <row r="6208">
      <c r="C6208" s="2"/>
      <c r="D6208" s="2"/>
      <c r="E6208" s="2"/>
      <c r="F6208" s="2"/>
      <c r="G6208" s="2"/>
    </row>
    <row r="6209">
      <c r="C6209" s="2"/>
      <c r="D6209" s="2"/>
      <c r="E6209" s="2"/>
      <c r="F6209" s="2"/>
      <c r="G6209" s="2"/>
    </row>
    <row r="6210">
      <c r="C6210" s="2"/>
      <c r="D6210" s="2"/>
      <c r="E6210" s="2"/>
      <c r="F6210" s="2"/>
      <c r="G6210" s="2"/>
    </row>
    <row r="6211">
      <c r="C6211" s="2"/>
      <c r="D6211" s="2"/>
      <c r="E6211" s="2"/>
      <c r="F6211" s="2"/>
      <c r="G6211" s="2"/>
    </row>
    <row r="6212">
      <c r="C6212" s="2"/>
      <c r="D6212" s="2"/>
      <c r="E6212" s="2"/>
      <c r="F6212" s="2"/>
      <c r="G6212" s="2"/>
    </row>
    <row r="6213">
      <c r="C6213" s="2"/>
      <c r="D6213" s="2"/>
      <c r="E6213" s="2"/>
      <c r="F6213" s="2"/>
      <c r="G6213" s="2"/>
    </row>
    <row r="6214">
      <c r="C6214" s="2"/>
      <c r="D6214" s="2"/>
      <c r="E6214" s="2"/>
      <c r="F6214" s="2"/>
      <c r="G6214" s="2"/>
    </row>
    <row r="6215">
      <c r="C6215" s="2"/>
      <c r="D6215" s="2"/>
      <c r="E6215" s="2"/>
      <c r="F6215" s="2"/>
      <c r="G6215" s="2"/>
    </row>
    <row r="6216">
      <c r="C6216" s="2"/>
      <c r="D6216" s="2"/>
      <c r="E6216" s="2"/>
      <c r="F6216" s="2"/>
      <c r="G6216" s="2"/>
    </row>
    <row r="6217">
      <c r="C6217" s="2"/>
      <c r="D6217" s="2"/>
      <c r="E6217" s="2"/>
      <c r="F6217" s="2"/>
      <c r="G6217" s="2"/>
    </row>
    <row r="6218">
      <c r="C6218" s="2"/>
      <c r="D6218" s="2"/>
      <c r="E6218" s="2"/>
      <c r="F6218" s="2"/>
      <c r="G6218" s="2"/>
    </row>
    <row r="6219">
      <c r="C6219" s="2"/>
      <c r="D6219" s="2"/>
      <c r="E6219" s="2"/>
      <c r="F6219" s="2"/>
      <c r="G6219" s="2"/>
    </row>
    <row r="6220">
      <c r="C6220" s="2"/>
      <c r="D6220" s="2"/>
      <c r="E6220" s="2"/>
      <c r="F6220" s="2"/>
      <c r="G6220" s="2"/>
    </row>
    <row r="6221">
      <c r="C6221" s="2"/>
      <c r="D6221" s="2"/>
      <c r="E6221" s="2"/>
      <c r="F6221" s="2"/>
      <c r="G6221" s="2"/>
    </row>
    <row r="6222">
      <c r="C6222" s="2"/>
      <c r="D6222" s="2"/>
      <c r="E6222" s="2"/>
      <c r="F6222" s="2"/>
      <c r="G6222" s="2"/>
    </row>
    <row r="6223">
      <c r="C6223" s="2"/>
      <c r="D6223" s="2"/>
      <c r="E6223" s="2"/>
      <c r="F6223" s="2"/>
      <c r="G6223" s="2"/>
    </row>
    <row r="6224">
      <c r="C6224" s="2"/>
      <c r="D6224" s="2"/>
      <c r="E6224" s="2"/>
      <c r="F6224" s="2"/>
      <c r="G6224" s="2"/>
    </row>
    <row r="6225">
      <c r="C6225" s="2"/>
      <c r="D6225" s="2"/>
      <c r="E6225" s="2"/>
      <c r="F6225" s="2"/>
      <c r="G6225" s="2"/>
    </row>
    <row r="6226">
      <c r="C6226" s="2"/>
      <c r="D6226" s="2"/>
      <c r="E6226" s="2"/>
      <c r="F6226" s="2"/>
      <c r="G6226" s="2"/>
    </row>
    <row r="6227">
      <c r="C6227" s="2"/>
      <c r="D6227" s="2"/>
      <c r="E6227" s="2"/>
      <c r="F6227" s="2"/>
      <c r="G6227" s="2"/>
    </row>
    <row r="6228">
      <c r="C6228" s="2"/>
      <c r="D6228" s="2"/>
      <c r="E6228" s="2"/>
      <c r="F6228" s="2"/>
      <c r="G6228" s="2"/>
    </row>
    <row r="6229">
      <c r="C6229" s="2"/>
      <c r="D6229" s="2"/>
      <c r="E6229" s="2"/>
      <c r="F6229" s="2"/>
      <c r="G6229" s="2"/>
    </row>
    <row r="6230">
      <c r="C6230" s="2"/>
      <c r="D6230" s="2"/>
      <c r="E6230" s="2"/>
      <c r="F6230" s="2"/>
      <c r="G6230" s="2"/>
    </row>
    <row r="6231">
      <c r="C6231" s="2"/>
      <c r="D6231" s="2"/>
      <c r="E6231" s="2"/>
      <c r="F6231" s="2"/>
      <c r="G6231" s="2"/>
    </row>
    <row r="6232">
      <c r="C6232" s="2"/>
      <c r="D6232" s="2"/>
      <c r="E6232" s="2"/>
      <c r="F6232" s="2"/>
      <c r="G6232" s="2"/>
    </row>
    <row r="6233">
      <c r="C6233" s="2"/>
      <c r="D6233" s="2"/>
      <c r="E6233" s="2"/>
      <c r="F6233" s="2"/>
      <c r="G6233" s="2"/>
    </row>
    <row r="6234">
      <c r="C6234" s="2"/>
      <c r="D6234" s="2"/>
      <c r="E6234" s="2"/>
      <c r="F6234" s="2"/>
      <c r="G6234" s="2"/>
    </row>
    <row r="6235">
      <c r="C6235" s="2"/>
      <c r="D6235" s="2"/>
      <c r="E6235" s="2"/>
      <c r="F6235" s="2"/>
      <c r="G6235" s="2"/>
    </row>
    <row r="6236">
      <c r="C6236" s="2"/>
      <c r="D6236" s="2"/>
      <c r="E6236" s="2"/>
      <c r="F6236" s="2"/>
      <c r="G6236" s="2"/>
    </row>
    <row r="6237">
      <c r="C6237" s="2"/>
      <c r="D6237" s="2"/>
      <c r="E6237" s="2"/>
      <c r="F6237" s="2"/>
      <c r="G6237" s="2"/>
    </row>
    <row r="6238">
      <c r="C6238" s="2"/>
      <c r="D6238" s="2"/>
      <c r="E6238" s="2"/>
      <c r="F6238" s="2"/>
      <c r="G6238" s="2"/>
    </row>
    <row r="6239">
      <c r="C6239" s="2"/>
      <c r="D6239" s="2"/>
      <c r="E6239" s="2"/>
      <c r="F6239" s="2"/>
      <c r="G6239" s="2"/>
    </row>
    <row r="6240">
      <c r="C6240" s="2"/>
      <c r="D6240" s="2"/>
      <c r="E6240" s="2"/>
      <c r="F6240" s="2"/>
      <c r="G6240" s="2"/>
    </row>
    <row r="6241">
      <c r="C6241" s="2"/>
      <c r="D6241" s="2"/>
      <c r="E6241" s="2"/>
      <c r="F6241" s="2"/>
      <c r="G6241" s="2"/>
    </row>
    <row r="6242">
      <c r="C6242" s="2"/>
      <c r="D6242" s="2"/>
      <c r="E6242" s="2"/>
      <c r="F6242" s="2"/>
      <c r="G6242" s="2"/>
    </row>
    <row r="6243">
      <c r="C6243" s="2"/>
      <c r="D6243" s="2"/>
      <c r="E6243" s="2"/>
      <c r="F6243" s="2"/>
      <c r="G6243" s="2"/>
    </row>
    <row r="6244">
      <c r="C6244" s="2"/>
      <c r="D6244" s="2"/>
      <c r="E6244" s="2"/>
      <c r="F6244" s="2"/>
      <c r="G6244" s="2"/>
    </row>
    <row r="6245">
      <c r="C6245" s="2"/>
      <c r="D6245" s="2"/>
      <c r="E6245" s="2"/>
      <c r="F6245" s="2"/>
      <c r="G6245" s="2"/>
    </row>
    <row r="6246">
      <c r="C6246" s="2"/>
      <c r="D6246" s="2"/>
      <c r="E6246" s="2"/>
      <c r="F6246" s="2"/>
      <c r="G6246" s="2"/>
    </row>
    <row r="6247">
      <c r="C6247" s="2"/>
      <c r="D6247" s="2"/>
      <c r="E6247" s="2"/>
      <c r="F6247" s="2"/>
      <c r="G6247" s="2"/>
    </row>
    <row r="6248">
      <c r="C6248" s="2"/>
      <c r="D6248" s="2"/>
      <c r="E6248" s="2"/>
      <c r="F6248" s="2"/>
      <c r="G6248" s="2"/>
    </row>
    <row r="6249">
      <c r="C6249" s="2"/>
      <c r="D6249" s="2"/>
      <c r="E6249" s="2"/>
      <c r="F6249" s="2"/>
      <c r="G6249" s="2"/>
    </row>
    <row r="6250">
      <c r="C6250" s="2"/>
      <c r="D6250" s="2"/>
      <c r="E6250" s="2"/>
      <c r="F6250" s="2"/>
      <c r="G6250" s="2"/>
    </row>
    <row r="6251">
      <c r="C6251" s="2"/>
      <c r="D6251" s="2"/>
      <c r="E6251" s="2"/>
      <c r="F6251" s="2"/>
      <c r="G6251" s="2"/>
    </row>
    <row r="6252">
      <c r="C6252" s="2"/>
      <c r="D6252" s="2"/>
      <c r="E6252" s="2"/>
      <c r="F6252" s="2"/>
      <c r="G6252" s="2"/>
    </row>
    <row r="6253">
      <c r="C6253" s="2"/>
      <c r="D6253" s="2"/>
      <c r="E6253" s="2"/>
      <c r="F6253" s="2"/>
      <c r="G6253" s="2"/>
    </row>
    <row r="6254">
      <c r="C6254" s="2"/>
      <c r="D6254" s="2"/>
      <c r="E6254" s="2"/>
      <c r="F6254" s="2"/>
      <c r="G6254" s="2"/>
    </row>
    <row r="6255">
      <c r="C6255" s="2"/>
      <c r="D6255" s="2"/>
      <c r="E6255" s="2"/>
      <c r="F6255" s="2"/>
      <c r="G6255" s="2"/>
    </row>
    <row r="6256">
      <c r="C6256" s="2"/>
      <c r="D6256" s="2"/>
      <c r="E6256" s="2"/>
      <c r="F6256" s="2"/>
      <c r="G6256" s="2"/>
    </row>
    <row r="6257">
      <c r="C6257" s="2"/>
      <c r="D6257" s="2"/>
      <c r="E6257" s="2"/>
      <c r="F6257" s="2"/>
      <c r="G6257" s="2"/>
    </row>
    <row r="6258">
      <c r="C6258" s="2"/>
      <c r="D6258" s="2"/>
      <c r="E6258" s="2"/>
      <c r="F6258" s="2"/>
      <c r="G6258" s="2"/>
    </row>
    <row r="6259">
      <c r="C6259" s="2"/>
      <c r="D6259" s="2"/>
      <c r="E6259" s="2"/>
      <c r="F6259" s="2"/>
      <c r="G6259" s="2"/>
    </row>
    <row r="6260">
      <c r="C6260" s="2"/>
      <c r="D6260" s="2"/>
      <c r="E6260" s="2"/>
      <c r="F6260" s="2"/>
      <c r="G6260" s="2"/>
    </row>
    <row r="6261">
      <c r="C6261" s="2"/>
      <c r="D6261" s="2"/>
      <c r="E6261" s="2"/>
      <c r="F6261" s="2"/>
      <c r="G6261" s="2"/>
    </row>
    <row r="6262">
      <c r="C6262" s="2"/>
      <c r="D6262" s="2"/>
      <c r="E6262" s="2"/>
      <c r="F6262" s="2"/>
      <c r="G6262" s="2"/>
    </row>
    <row r="6263">
      <c r="C6263" s="2"/>
      <c r="D6263" s="2"/>
      <c r="E6263" s="2"/>
      <c r="F6263" s="2"/>
      <c r="G6263" s="2"/>
    </row>
    <row r="6264">
      <c r="C6264" s="2"/>
      <c r="D6264" s="2"/>
      <c r="E6264" s="2"/>
      <c r="F6264" s="2"/>
      <c r="G6264" s="2"/>
    </row>
    <row r="6265">
      <c r="C6265" s="2"/>
      <c r="D6265" s="2"/>
      <c r="E6265" s="2"/>
      <c r="F6265" s="2"/>
      <c r="G6265" s="2"/>
    </row>
    <row r="6266">
      <c r="C6266" s="2"/>
      <c r="D6266" s="2"/>
      <c r="E6266" s="2"/>
      <c r="F6266" s="2"/>
      <c r="G6266" s="2"/>
    </row>
    <row r="6267">
      <c r="C6267" s="2"/>
      <c r="D6267" s="2"/>
      <c r="E6267" s="2"/>
      <c r="F6267" s="2"/>
      <c r="G6267" s="2"/>
    </row>
    <row r="6268">
      <c r="C6268" s="2"/>
      <c r="D6268" s="2"/>
      <c r="E6268" s="2"/>
      <c r="F6268" s="2"/>
      <c r="G6268" s="2"/>
    </row>
    <row r="6269">
      <c r="C6269" s="2"/>
      <c r="D6269" s="2"/>
      <c r="E6269" s="2"/>
      <c r="F6269" s="2"/>
      <c r="G6269" s="2"/>
    </row>
    <row r="6270">
      <c r="C6270" s="2"/>
      <c r="D6270" s="2"/>
      <c r="E6270" s="2"/>
      <c r="F6270" s="2"/>
      <c r="G6270" s="2"/>
    </row>
    <row r="6271">
      <c r="C6271" s="2"/>
      <c r="D6271" s="2"/>
      <c r="E6271" s="2"/>
      <c r="F6271" s="2"/>
      <c r="G6271" s="2"/>
    </row>
    <row r="6272">
      <c r="C6272" s="2"/>
      <c r="D6272" s="2"/>
      <c r="E6272" s="2"/>
      <c r="F6272" s="2"/>
      <c r="G6272" s="2"/>
    </row>
    <row r="6273">
      <c r="C6273" s="2"/>
      <c r="D6273" s="2"/>
      <c r="E6273" s="2"/>
      <c r="F6273" s="2"/>
      <c r="G6273" s="2"/>
    </row>
    <row r="6274">
      <c r="C6274" s="2"/>
      <c r="D6274" s="2"/>
      <c r="E6274" s="2"/>
      <c r="F6274" s="2"/>
      <c r="G6274" s="2"/>
    </row>
    <row r="6275">
      <c r="C6275" s="2"/>
      <c r="D6275" s="2"/>
      <c r="E6275" s="2"/>
      <c r="F6275" s="2"/>
      <c r="G6275" s="2"/>
    </row>
    <row r="6276">
      <c r="C6276" s="2"/>
      <c r="D6276" s="2"/>
      <c r="E6276" s="2"/>
      <c r="F6276" s="2"/>
      <c r="G6276" s="2"/>
    </row>
    <row r="6277">
      <c r="C6277" s="2"/>
      <c r="D6277" s="2"/>
      <c r="E6277" s="2"/>
      <c r="F6277" s="2"/>
      <c r="G6277" s="2"/>
    </row>
    <row r="6278">
      <c r="C6278" s="2"/>
      <c r="D6278" s="2"/>
      <c r="E6278" s="2"/>
      <c r="F6278" s="2"/>
      <c r="G6278" s="2"/>
    </row>
    <row r="6279">
      <c r="C6279" s="2"/>
      <c r="D6279" s="2"/>
      <c r="E6279" s="2"/>
      <c r="F6279" s="2"/>
      <c r="G6279" s="2"/>
    </row>
    <row r="6280">
      <c r="C6280" s="2"/>
      <c r="D6280" s="2"/>
      <c r="E6280" s="2"/>
      <c r="F6280" s="2"/>
      <c r="G6280" s="2"/>
    </row>
    <row r="6281">
      <c r="C6281" s="2"/>
      <c r="D6281" s="2"/>
      <c r="E6281" s="2"/>
      <c r="F6281" s="2"/>
      <c r="G6281" s="2"/>
    </row>
    <row r="6282">
      <c r="C6282" s="2"/>
      <c r="D6282" s="2"/>
      <c r="E6282" s="2"/>
      <c r="F6282" s="2"/>
      <c r="G6282" s="2"/>
    </row>
    <row r="6283">
      <c r="C6283" s="2"/>
      <c r="D6283" s="2"/>
      <c r="E6283" s="2"/>
      <c r="F6283" s="2"/>
      <c r="G6283" s="2"/>
    </row>
    <row r="6284">
      <c r="C6284" s="2"/>
      <c r="D6284" s="2"/>
      <c r="E6284" s="2"/>
      <c r="F6284" s="2"/>
      <c r="G6284" s="2"/>
    </row>
    <row r="6285">
      <c r="C6285" s="2"/>
      <c r="D6285" s="2"/>
      <c r="E6285" s="2"/>
      <c r="F6285" s="2"/>
      <c r="G6285" s="2"/>
    </row>
    <row r="6286">
      <c r="C6286" s="2"/>
      <c r="D6286" s="2"/>
      <c r="E6286" s="2"/>
      <c r="F6286" s="2"/>
      <c r="G6286" s="2"/>
    </row>
    <row r="6287">
      <c r="C6287" s="2"/>
      <c r="D6287" s="2"/>
      <c r="E6287" s="2"/>
      <c r="F6287" s="2"/>
      <c r="G6287" s="2"/>
    </row>
    <row r="6288">
      <c r="C6288" s="2"/>
      <c r="D6288" s="2"/>
      <c r="E6288" s="2"/>
      <c r="F6288" s="2"/>
      <c r="G6288" s="2"/>
    </row>
    <row r="6289">
      <c r="C6289" s="2"/>
      <c r="D6289" s="2"/>
      <c r="E6289" s="2"/>
      <c r="F6289" s="2"/>
      <c r="G6289" s="2"/>
    </row>
    <row r="6290">
      <c r="C6290" s="2"/>
      <c r="D6290" s="2"/>
      <c r="E6290" s="2"/>
      <c r="F6290" s="2"/>
      <c r="G6290" s="2"/>
    </row>
    <row r="6291">
      <c r="C6291" s="2"/>
      <c r="D6291" s="2"/>
      <c r="E6291" s="2"/>
      <c r="F6291" s="2"/>
      <c r="G6291" s="2"/>
    </row>
    <row r="6292">
      <c r="C6292" s="2"/>
      <c r="D6292" s="2"/>
      <c r="E6292" s="2"/>
      <c r="F6292" s="2"/>
      <c r="G6292" s="2"/>
    </row>
    <row r="6293">
      <c r="C6293" s="2"/>
      <c r="D6293" s="2"/>
      <c r="E6293" s="2"/>
      <c r="F6293" s="2"/>
      <c r="G6293" s="2"/>
    </row>
    <row r="6294">
      <c r="C6294" s="2"/>
      <c r="D6294" s="2"/>
      <c r="E6294" s="2"/>
      <c r="F6294" s="2"/>
      <c r="G6294" s="2"/>
    </row>
    <row r="6295">
      <c r="C6295" s="2"/>
      <c r="D6295" s="2"/>
      <c r="E6295" s="2"/>
      <c r="F6295" s="2"/>
      <c r="G6295" s="2"/>
    </row>
    <row r="6296">
      <c r="C6296" s="2"/>
      <c r="D6296" s="2"/>
      <c r="E6296" s="2"/>
      <c r="F6296" s="2"/>
      <c r="G6296" s="2"/>
    </row>
    <row r="6297">
      <c r="C6297" s="2"/>
      <c r="D6297" s="2"/>
      <c r="E6297" s="2"/>
      <c r="F6297" s="2"/>
      <c r="G6297" s="2"/>
    </row>
    <row r="6298">
      <c r="C6298" s="2"/>
      <c r="D6298" s="2"/>
      <c r="E6298" s="2"/>
      <c r="F6298" s="2"/>
      <c r="G6298" s="2"/>
    </row>
    <row r="6299">
      <c r="C6299" s="2"/>
      <c r="D6299" s="2"/>
      <c r="E6299" s="2"/>
      <c r="F6299" s="2"/>
      <c r="G6299" s="2"/>
    </row>
    <row r="6300">
      <c r="C6300" s="2"/>
      <c r="D6300" s="2"/>
      <c r="E6300" s="2"/>
      <c r="F6300" s="2"/>
      <c r="G6300" s="2"/>
    </row>
    <row r="6301">
      <c r="C6301" s="2"/>
      <c r="D6301" s="2"/>
      <c r="E6301" s="2"/>
      <c r="F6301" s="2"/>
      <c r="G6301" s="2"/>
    </row>
    <row r="6302">
      <c r="C6302" s="2"/>
      <c r="D6302" s="2"/>
      <c r="E6302" s="2"/>
      <c r="F6302" s="2"/>
      <c r="G6302" s="2"/>
    </row>
    <row r="6303">
      <c r="C6303" s="2"/>
      <c r="D6303" s="2"/>
      <c r="E6303" s="2"/>
      <c r="F6303" s="2"/>
      <c r="G6303" s="2"/>
    </row>
    <row r="6304">
      <c r="C6304" s="2"/>
      <c r="D6304" s="2"/>
      <c r="E6304" s="2"/>
      <c r="F6304" s="2"/>
      <c r="G6304" s="2"/>
    </row>
    <row r="6305">
      <c r="C6305" s="2"/>
      <c r="D6305" s="2"/>
      <c r="E6305" s="2"/>
      <c r="F6305" s="2"/>
      <c r="G6305" s="2"/>
    </row>
    <row r="6306">
      <c r="C6306" s="2"/>
      <c r="D6306" s="2"/>
      <c r="E6306" s="2"/>
      <c r="F6306" s="2"/>
      <c r="G6306" s="2"/>
    </row>
    <row r="6307">
      <c r="C6307" s="2"/>
      <c r="D6307" s="2"/>
      <c r="E6307" s="2"/>
      <c r="F6307" s="2"/>
      <c r="G6307" s="2"/>
    </row>
    <row r="6308">
      <c r="C6308" s="2"/>
      <c r="D6308" s="2"/>
      <c r="E6308" s="2"/>
      <c r="F6308" s="2"/>
      <c r="G6308" s="2"/>
    </row>
    <row r="6309">
      <c r="C6309" s="2"/>
      <c r="D6309" s="2"/>
      <c r="E6309" s="2"/>
      <c r="F6309" s="2"/>
      <c r="G6309" s="2"/>
    </row>
    <row r="6310">
      <c r="C6310" s="2"/>
      <c r="D6310" s="2"/>
      <c r="E6310" s="2"/>
      <c r="F6310" s="2"/>
      <c r="G6310" s="2"/>
    </row>
    <row r="6311">
      <c r="C6311" s="2"/>
      <c r="D6311" s="2"/>
      <c r="E6311" s="2"/>
      <c r="F6311" s="2"/>
      <c r="G6311" s="2"/>
    </row>
    <row r="6312">
      <c r="C6312" s="2"/>
      <c r="D6312" s="2"/>
      <c r="E6312" s="2"/>
      <c r="F6312" s="2"/>
      <c r="G6312" s="2"/>
    </row>
    <row r="6313">
      <c r="C6313" s="2"/>
      <c r="D6313" s="2"/>
      <c r="E6313" s="2"/>
      <c r="F6313" s="2"/>
      <c r="G6313" s="2"/>
    </row>
    <row r="6314">
      <c r="C6314" s="2"/>
      <c r="D6314" s="2"/>
      <c r="E6314" s="2"/>
      <c r="F6314" s="2"/>
      <c r="G6314" s="2"/>
    </row>
    <row r="6315">
      <c r="C6315" s="2"/>
      <c r="D6315" s="2"/>
      <c r="E6315" s="2"/>
      <c r="F6315" s="2"/>
      <c r="G6315" s="2"/>
    </row>
    <row r="6316">
      <c r="C6316" s="2"/>
      <c r="D6316" s="2"/>
      <c r="E6316" s="2"/>
      <c r="F6316" s="2"/>
      <c r="G6316" s="2"/>
    </row>
    <row r="6317">
      <c r="C6317" s="2"/>
      <c r="D6317" s="2"/>
      <c r="E6317" s="2"/>
      <c r="F6317" s="2"/>
      <c r="G6317" s="2"/>
    </row>
    <row r="6318">
      <c r="C6318" s="2"/>
      <c r="D6318" s="2"/>
      <c r="E6318" s="2"/>
      <c r="F6318" s="2"/>
      <c r="G6318" s="2"/>
    </row>
    <row r="6319">
      <c r="C6319" s="2"/>
      <c r="D6319" s="2"/>
      <c r="E6319" s="2"/>
      <c r="F6319" s="2"/>
      <c r="G6319" s="2"/>
    </row>
    <row r="6320">
      <c r="C6320" s="2"/>
      <c r="D6320" s="2"/>
      <c r="E6320" s="2"/>
      <c r="F6320" s="2"/>
      <c r="G6320" s="2"/>
    </row>
    <row r="6321">
      <c r="C6321" s="2"/>
      <c r="D6321" s="2"/>
      <c r="E6321" s="2"/>
      <c r="F6321" s="2"/>
      <c r="G6321" s="2"/>
    </row>
    <row r="6322">
      <c r="C6322" s="2"/>
      <c r="D6322" s="2"/>
      <c r="E6322" s="2"/>
      <c r="F6322" s="2"/>
      <c r="G6322" s="2"/>
    </row>
    <row r="6323">
      <c r="C6323" s="2"/>
      <c r="D6323" s="2"/>
      <c r="E6323" s="2"/>
      <c r="F6323" s="2"/>
      <c r="G6323" s="2"/>
    </row>
    <row r="6324">
      <c r="C6324" s="2"/>
      <c r="D6324" s="2"/>
      <c r="E6324" s="2"/>
      <c r="F6324" s="2"/>
      <c r="G6324" s="2"/>
    </row>
    <row r="6325">
      <c r="C6325" s="2"/>
      <c r="D6325" s="2"/>
      <c r="E6325" s="2"/>
      <c r="F6325" s="2"/>
      <c r="G6325" s="2"/>
    </row>
    <row r="6326">
      <c r="C6326" s="2"/>
      <c r="D6326" s="2"/>
      <c r="E6326" s="2"/>
      <c r="F6326" s="2"/>
      <c r="G6326" s="2"/>
    </row>
    <row r="6327">
      <c r="C6327" s="2"/>
      <c r="D6327" s="2"/>
      <c r="E6327" s="2"/>
      <c r="F6327" s="2"/>
      <c r="G6327" s="2"/>
    </row>
    <row r="6328">
      <c r="C6328" s="2"/>
      <c r="D6328" s="2"/>
      <c r="E6328" s="2"/>
      <c r="F6328" s="2"/>
      <c r="G6328" s="2"/>
    </row>
    <row r="6329">
      <c r="C6329" s="2"/>
      <c r="D6329" s="2"/>
      <c r="E6329" s="2"/>
      <c r="F6329" s="2"/>
      <c r="G6329" s="2"/>
    </row>
    <row r="6330">
      <c r="C6330" s="2"/>
      <c r="D6330" s="2"/>
      <c r="E6330" s="2"/>
      <c r="F6330" s="2"/>
      <c r="G6330" s="2"/>
    </row>
    <row r="6331">
      <c r="C6331" s="2"/>
      <c r="D6331" s="2"/>
      <c r="E6331" s="2"/>
      <c r="F6331" s="2"/>
      <c r="G6331" s="2"/>
    </row>
    <row r="6332">
      <c r="C6332" s="2"/>
      <c r="D6332" s="2"/>
      <c r="E6332" s="2"/>
      <c r="F6332" s="2"/>
      <c r="G6332" s="2"/>
    </row>
    <row r="6333">
      <c r="C6333" s="2"/>
      <c r="D6333" s="2"/>
      <c r="E6333" s="2"/>
      <c r="F6333" s="2"/>
      <c r="G6333" s="2"/>
    </row>
    <row r="6334">
      <c r="C6334" s="2"/>
      <c r="D6334" s="2"/>
      <c r="E6334" s="2"/>
      <c r="F6334" s="2"/>
      <c r="G6334" s="2"/>
    </row>
    <row r="6335">
      <c r="C6335" s="2"/>
      <c r="D6335" s="2"/>
      <c r="E6335" s="2"/>
      <c r="F6335" s="2"/>
      <c r="G6335" s="2"/>
    </row>
    <row r="6336">
      <c r="C6336" s="2"/>
      <c r="D6336" s="2"/>
      <c r="E6336" s="2"/>
      <c r="F6336" s="2"/>
      <c r="G6336" s="2"/>
    </row>
    <row r="6337">
      <c r="C6337" s="2"/>
      <c r="D6337" s="2"/>
      <c r="E6337" s="2"/>
      <c r="F6337" s="2"/>
      <c r="G6337" s="2"/>
    </row>
    <row r="6338">
      <c r="C6338" s="2"/>
      <c r="D6338" s="2"/>
      <c r="E6338" s="2"/>
      <c r="F6338" s="2"/>
      <c r="G6338" s="2"/>
    </row>
    <row r="6339">
      <c r="C6339" s="2"/>
      <c r="D6339" s="2"/>
      <c r="E6339" s="2"/>
      <c r="F6339" s="2"/>
      <c r="G6339" s="2"/>
    </row>
    <row r="6340">
      <c r="C6340" s="2"/>
      <c r="D6340" s="2"/>
      <c r="E6340" s="2"/>
      <c r="F6340" s="2"/>
      <c r="G6340" s="2"/>
    </row>
    <row r="6341">
      <c r="C6341" s="2"/>
      <c r="D6341" s="2"/>
      <c r="E6341" s="2"/>
      <c r="F6341" s="2"/>
      <c r="G6341" s="2"/>
    </row>
    <row r="6342">
      <c r="C6342" s="2"/>
      <c r="D6342" s="2"/>
      <c r="E6342" s="2"/>
      <c r="F6342" s="2"/>
      <c r="G6342" s="2"/>
    </row>
    <row r="6343">
      <c r="C6343" s="2"/>
      <c r="D6343" s="2"/>
      <c r="E6343" s="2"/>
      <c r="F6343" s="2"/>
      <c r="G6343" s="2"/>
    </row>
    <row r="6344">
      <c r="C6344" s="2"/>
      <c r="D6344" s="2"/>
      <c r="E6344" s="2"/>
      <c r="F6344" s="2"/>
      <c r="G6344" s="2"/>
    </row>
    <row r="6345">
      <c r="C6345" s="2"/>
      <c r="D6345" s="2"/>
      <c r="E6345" s="2"/>
      <c r="F6345" s="2"/>
      <c r="G6345" s="2"/>
    </row>
    <row r="6346">
      <c r="C6346" s="2"/>
      <c r="D6346" s="2"/>
      <c r="E6346" s="2"/>
      <c r="F6346" s="2"/>
      <c r="G6346" s="2"/>
    </row>
    <row r="6347">
      <c r="C6347" s="2"/>
      <c r="D6347" s="2"/>
      <c r="E6347" s="2"/>
      <c r="F6347" s="2"/>
      <c r="G6347" s="2"/>
    </row>
    <row r="6348">
      <c r="C6348" s="2"/>
      <c r="D6348" s="2"/>
      <c r="E6348" s="2"/>
      <c r="F6348" s="2"/>
      <c r="G6348" s="2"/>
    </row>
    <row r="6349">
      <c r="C6349" s="2"/>
      <c r="D6349" s="2"/>
      <c r="E6349" s="2"/>
      <c r="F6349" s="2"/>
      <c r="G6349" s="2"/>
    </row>
    <row r="6350">
      <c r="C6350" s="2"/>
      <c r="D6350" s="2"/>
      <c r="E6350" s="2"/>
      <c r="F6350" s="2"/>
      <c r="G6350" s="2"/>
    </row>
    <row r="6351">
      <c r="C6351" s="2"/>
      <c r="D6351" s="2"/>
      <c r="E6351" s="2"/>
      <c r="F6351" s="2"/>
      <c r="G6351" s="2"/>
    </row>
    <row r="6352">
      <c r="C6352" s="2"/>
      <c r="D6352" s="2"/>
      <c r="E6352" s="2"/>
      <c r="F6352" s="2"/>
      <c r="G6352" s="2"/>
    </row>
    <row r="6353">
      <c r="C6353" s="2"/>
      <c r="D6353" s="2"/>
      <c r="E6353" s="2"/>
      <c r="F6353" s="2"/>
      <c r="G6353" s="2"/>
    </row>
    <row r="6354">
      <c r="C6354" s="2"/>
      <c r="D6354" s="2"/>
      <c r="E6354" s="2"/>
      <c r="F6354" s="2"/>
      <c r="G6354" s="2"/>
    </row>
    <row r="6355">
      <c r="C6355" s="2"/>
      <c r="D6355" s="2"/>
      <c r="E6355" s="2"/>
      <c r="F6355" s="2"/>
      <c r="G6355" s="2"/>
    </row>
    <row r="6356">
      <c r="C6356" s="2"/>
      <c r="D6356" s="2"/>
      <c r="E6356" s="2"/>
      <c r="F6356" s="2"/>
      <c r="G6356" s="2"/>
    </row>
    <row r="6357">
      <c r="C6357" s="2"/>
      <c r="D6357" s="2"/>
      <c r="E6357" s="2"/>
      <c r="F6357" s="2"/>
      <c r="G6357" s="2"/>
    </row>
    <row r="6358">
      <c r="C6358" s="2"/>
      <c r="D6358" s="2"/>
      <c r="E6358" s="2"/>
      <c r="F6358" s="2"/>
      <c r="G6358" s="2"/>
    </row>
    <row r="6359">
      <c r="C6359" s="2"/>
      <c r="D6359" s="2"/>
      <c r="E6359" s="2"/>
      <c r="F6359" s="2"/>
      <c r="G6359" s="2"/>
    </row>
    <row r="6360">
      <c r="C6360" s="2"/>
      <c r="D6360" s="2"/>
      <c r="E6360" s="2"/>
      <c r="F6360" s="2"/>
      <c r="G6360" s="2"/>
    </row>
    <row r="6361">
      <c r="C6361" s="2"/>
      <c r="D6361" s="2"/>
      <c r="E6361" s="2"/>
      <c r="F6361" s="2"/>
      <c r="G6361" s="2"/>
    </row>
    <row r="6362">
      <c r="C6362" s="2"/>
      <c r="D6362" s="2"/>
      <c r="E6362" s="2"/>
      <c r="F6362" s="2"/>
      <c r="G6362" s="2"/>
    </row>
    <row r="6363">
      <c r="C6363" s="2"/>
      <c r="D6363" s="2"/>
      <c r="E6363" s="2"/>
      <c r="F6363" s="2"/>
      <c r="G6363" s="2"/>
    </row>
    <row r="6364">
      <c r="C6364" s="2"/>
      <c r="D6364" s="2"/>
      <c r="E6364" s="2"/>
      <c r="F6364" s="2"/>
      <c r="G6364" s="2"/>
    </row>
    <row r="6365">
      <c r="C6365" s="2"/>
      <c r="D6365" s="2"/>
      <c r="E6365" s="2"/>
      <c r="F6365" s="2"/>
      <c r="G6365" s="2"/>
    </row>
    <row r="6366">
      <c r="C6366" s="2"/>
      <c r="D6366" s="2"/>
      <c r="E6366" s="2"/>
      <c r="F6366" s="2"/>
      <c r="G6366" s="2"/>
    </row>
    <row r="6367">
      <c r="C6367" s="2"/>
      <c r="D6367" s="2"/>
      <c r="E6367" s="2"/>
      <c r="F6367" s="2"/>
      <c r="G6367" s="2"/>
    </row>
    <row r="6368">
      <c r="C6368" s="2"/>
      <c r="D6368" s="2"/>
      <c r="E6368" s="2"/>
      <c r="F6368" s="2"/>
      <c r="G6368" s="2"/>
    </row>
    <row r="6369">
      <c r="C6369" s="2"/>
      <c r="D6369" s="2"/>
      <c r="E6369" s="2"/>
      <c r="F6369" s="2"/>
      <c r="G6369" s="2"/>
    </row>
    <row r="6370">
      <c r="C6370" s="2"/>
      <c r="D6370" s="2"/>
      <c r="E6370" s="2"/>
      <c r="F6370" s="2"/>
      <c r="G6370" s="2"/>
    </row>
    <row r="6371">
      <c r="C6371" s="2"/>
      <c r="D6371" s="2"/>
      <c r="E6371" s="2"/>
      <c r="F6371" s="2"/>
      <c r="G6371" s="2"/>
    </row>
    <row r="6372">
      <c r="C6372" s="2"/>
      <c r="D6372" s="2"/>
      <c r="E6372" s="2"/>
      <c r="F6372" s="2"/>
      <c r="G6372" s="2"/>
    </row>
    <row r="6373">
      <c r="C6373" s="2"/>
      <c r="D6373" s="2"/>
      <c r="E6373" s="2"/>
      <c r="F6373" s="2"/>
      <c r="G6373" s="2"/>
    </row>
    <row r="6374">
      <c r="C6374" s="2"/>
      <c r="D6374" s="2"/>
      <c r="E6374" s="2"/>
      <c r="F6374" s="2"/>
      <c r="G6374" s="2"/>
    </row>
    <row r="6375">
      <c r="C6375" s="2"/>
      <c r="D6375" s="2"/>
      <c r="E6375" s="2"/>
      <c r="F6375" s="2"/>
      <c r="G6375" s="2"/>
    </row>
    <row r="6376">
      <c r="C6376" s="2"/>
      <c r="D6376" s="2"/>
      <c r="E6376" s="2"/>
      <c r="F6376" s="2"/>
      <c r="G6376" s="2"/>
    </row>
    <row r="6377">
      <c r="C6377" s="2"/>
      <c r="D6377" s="2"/>
      <c r="E6377" s="2"/>
      <c r="F6377" s="2"/>
      <c r="G6377" s="2"/>
    </row>
    <row r="6378">
      <c r="C6378" s="2"/>
      <c r="D6378" s="2"/>
      <c r="E6378" s="2"/>
      <c r="F6378" s="2"/>
      <c r="G6378" s="2"/>
    </row>
    <row r="6379">
      <c r="C6379" s="2"/>
      <c r="D6379" s="2"/>
      <c r="E6379" s="2"/>
      <c r="F6379" s="2"/>
      <c r="G6379" s="2"/>
    </row>
    <row r="6380">
      <c r="C6380" s="2"/>
      <c r="D6380" s="2"/>
      <c r="E6380" s="2"/>
      <c r="F6380" s="2"/>
      <c r="G6380" s="2"/>
    </row>
    <row r="6381">
      <c r="C6381" s="2"/>
      <c r="D6381" s="2"/>
      <c r="E6381" s="2"/>
      <c r="F6381" s="2"/>
      <c r="G6381" s="2"/>
    </row>
    <row r="6382">
      <c r="C6382" s="2"/>
      <c r="D6382" s="2"/>
      <c r="E6382" s="2"/>
      <c r="F6382" s="2"/>
      <c r="G6382" s="2"/>
    </row>
    <row r="6383">
      <c r="C6383" s="2"/>
      <c r="D6383" s="2"/>
      <c r="E6383" s="2"/>
      <c r="F6383" s="2"/>
      <c r="G6383" s="2"/>
    </row>
    <row r="6384">
      <c r="C6384" s="2"/>
      <c r="D6384" s="2"/>
      <c r="E6384" s="2"/>
      <c r="F6384" s="2"/>
      <c r="G6384" s="2"/>
    </row>
    <row r="6385">
      <c r="C6385" s="2"/>
      <c r="D6385" s="2"/>
      <c r="E6385" s="2"/>
      <c r="F6385" s="2"/>
      <c r="G6385" s="2"/>
    </row>
    <row r="6386">
      <c r="C6386" s="2"/>
      <c r="D6386" s="2"/>
      <c r="E6386" s="2"/>
      <c r="F6386" s="2"/>
      <c r="G6386" s="2"/>
    </row>
    <row r="6387">
      <c r="C6387" s="2"/>
      <c r="D6387" s="2"/>
      <c r="E6387" s="2"/>
      <c r="F6387" s="2"/>
      <c r="G6387" s="2"/>
    </row>
    <row r="6388">
      <c r="C6388" s="2"/>
      <c r="D6388" s="2"/>
      <c r="E6388" s="2"/>
      <c r="F6388" s="2"/>
      <c r="G6388" s="2"/>
    </row>
    <row r="6389">
      <c r="C6389" s="2"/>
      <c r="D6389" s="2"/>
      <c r="E6389" s="2"/>
      <c r="F6389" s="2"/>
      <c r="G6389" s="2"/>
    </row>
    <row r="6390">
      <c r="C6390" s="2"/>
      <c r="D6390" s="2"/>
      <c r="E6390" s="2"/>
      <c r="F6390" s="2"/>
      <c r="G6390" s="2"/>
    </row>
    <row r="6391">
      <c r="C6391" s="2"/>
      <c r="D6391" s="2"/>
      <c r="E6391" s="2"/>
      <c r="F6391" s="2"/>
      <c r="G6391" s="2"/>
    </row>
    <row r="6392">
      <c r="C6392" s="2"/>
      <c r="D6392" s="2"/>
      <c r="E6392" s="2"/>
      <c r="F6392" s="2"/>
      <c r="G6392" s="2"/>
    </row>
    <row r="6393">
      <c r="C6393" s="2"/>
      <c r="D6393" s="2"/>
      <c r="E6393" s="2"/>
      <c r="F6393" s="2"/>
      <c r="G6393" s="2"/>
    </row>
    <row r="6394">
      <c r="C6394" s="2"/>
      <c r="D6394" s="2"/>
      <c r="E6394" s="2"/>
      <c r="F6394" s="2"/>
      <c r="G6394" s="2"/>
    </row>
    <row r="6395">
      <c r="C6395" s="2"/>
      <c r="D6395" s="2"/>
      <c r="E6395" s="2"/>
      <c r="F6395" s="2"/>
      <c r="G6395" s="2"/>
    </row>
    <row r="6396">
      <c r="C6396" s="2"/>
      <c r="D6396" s="2"/>
      <c r="E6396" s="2"/>
      <c r="F6396" s="2"/>
      <c r="G6396" s="2"/>
    </row>
    <row r="6397">
      <c r="C6397" s="2"/>
      <c r="D6397" s="2"/>
      <c r="E6397" s="2"/>
      <c r="F6397" s="2"/>
      <c r="G6397" s="2"/>
    </row>
    <row r="6398">
      <c r="C6398" s="2"/>
      <c r="D6398" s="2"/>
      <c r="E6398" s="2"/>
      <c r="F6398" s="2"/>
      <c r="G6398" s="2"/>
    </row>
    <row r="6399">
      <c r="C6399" s="2"/>
      <c r="D6399" s="2"/>
      <c r="E6399" s="2"/>
      <c r="F6399" s="2"/>
      <c r="G6399" s="2"/>
    </row>
    <row r="6400">
      <c r="C6400" s="2"/>
      <c r="D6400" s="2"/>
      <c r="E6400" s="2"/>
      <c r="F6400" s="2"/>
      <c r="G6400" s="2"/>
    </row>
    <row r="6401">
      <c r="C6401" s="2"/>
      <c r="D6401" s="2"/>
      <c r="E6401" s="2"/>
      <c r="F6401" s="2"/>
      <c r="G6401" s="2"/>
    </row>
    <row r="6402">
      <c r="C6402" s="2"/>
      <c r="D6402" s="2"/>
      <c r="E6402" s="2"/>
      <c r="F6402" s="2"/>
      <c r="G6402" s="2"/>
    </row>
    <row r="6403">
      <c r="C6403" s="2"/>
      <c r="D6403" s="2"/>
      <c r="E6403" s="2"/>
      <c r="F6403" s="2"/>
      <c r="G6403" s="2"/>
    </row>
    <row r="6404">
      <c r="C6404" s="2"/>
      <c r="D6404" s="2"/>
      <c r="E6404" s="2"/>
      <c r="F6404" s="2"/>
      <c r="G6404" s="2"/>
    </row>
    <row r="6405">
      <c r="C6405" s="2"/>
      <c r="D6405" s="2"/>
      <c r="E6405" s="2"/>
      <c r="F6405" s="2"/>
      <c r="G6405" s="2"/>
    </row>
    <row r="6406">
      <c r="C6406" s="2"/>
      <c r="D6406" s="2"/>
      <c r="E6406" s="2"/>
      <c r="F6406" s="2"/>
      <c r="G6406" s="2"/>
    </row>
    <row r="6407">
      <c r="C6407" s="2"/>
      <c r="D6407" s="2"/>
      <c r="E6407" s="2"/>
      <c r="F6407" s="2"/>
      <c r="G6407" s="2"/>
    </row>
    <row r="6408">
      <c r="C6408" s="2"/>
      <c r="D6408" s="2"/>
      <c r="E6408" s="2"/>
      <c r="F6408" s="2"/>
      <c r="G6408" s="2"/>
    </row>
    <row r="6409">
      <c r="C6409" s="2"/>
      <c r="D6409" s="2"/>
      <c r="E6409" s="2"/>
      <c r="F6409" s="2"/>
      <c r="G6409" s="2"/>
    </row>
    <row r="6410">
      <c r="C6410" s="2"/>
      <c r="D6410" s="2"/>
      <c r="E6410" s="2"/>
      <c r="F6410" s="2"/>
      <c r="G6410" s="2"/>
    </row>
    <row r="6411">
      <c r="C6411" s="2"/>
      <c r="D6411" s="2"/>
      <c r="E6411" s="2"/>
      <c r="F6411" s="2"/>
      <c r="G6411" s="2"/>
    </row>
    <row r="6412">
      <c r="C6412" s="2"/>
      <c r="D6412" s="2"/>
      <c r="E6412" s="2"/>
      <c r="F6412" s="2"/>
      <c r="G6412" s="2"/>
    </row>
    <row r="6413">
      <c r="C6413" s="2"/>
      <c r="D6413" s="2"/>
      <c r="E6413" s="2"/>
      <c r="F6413" s="2"/>
      <c r="G6413" s="2"/>
    </row>
    <row r="6414">
      <c r="C6414" s="2"/>
      <c r="D6414" s="2"/>
      <c r="E6414" s="2"/>
      <c r="F6414" s="2"/>
      <c r="G6414" s="2"/>
    </row>
    <row r="6415">
      <c r="C6415" s="2"/>
      <c r="D6415" s="2"/>
      <c r="E6415" s="2"/>
      <c r="F6415" s="2"/>
      <c r="G6415" s="2"/>
    </row>
    <row r="6416">
      <c r="C6416" s="2"/>
      <c r="D6416" s="2"/>
      <c r="E6416" s="2"/>
      <c r="F6416" s="2"/>
      <c r="G6416" s="2"/>
    </row>
    <row r="6417">
      <c r="C6417" s="2"/>
      <c r="D6417" s="2"/>
      <c r="E6417" s="2"/>
      <c r="F6417" s="2"/>
      <c r="G6417" s="2"/>
    </row>
    <row r="6418">
      <c r="C6418" s="2"/>
      <c r="D6418" s="2"/>
      <c r="E6418" s="2"/>
      <c r="F6418" s="2"/>
      <c r="G6418" s="2"/>
    </row>
    <row r="6419">
      <c r="C6419" s="2"/>
      <c r="D6419" s="2"/>
      <c r="E6419" s="2"/>
      <c r="F6419" s="2"/>
      <c r="G6419" s="2"/>
    </row>
    <row r="6420">
      <c r="C6420" s="2"/>
      <c r="D6420" s="2"/>
      <c r="E6420" s="2"/>
      <c r="F6420" s="2"/>
      <c r="G6420" s="2"/>
    </row>
    <row r="6421">
      <c r="C6421" s="2"/>
      <c r="D6421" s="2"/>
      <c r="E6421" s="2"/>
      <c r="F6421" s="2"/>
      <c r="G6421" s="2"/>
    </row>
    <row r="6422">
      <c r="C6422" s="2"/>
      <c r="D6422" s="2"/>
      <c r="E6422" s="2"/>
      <c r="F6422" s="2"/>
      <c r="G6422" s="2"/>
    </row>
    <row r="6423">
      <c r="C6423" s="2"/>
      <c r="D6423" s="2"/>
      <c r="E6423" s="2"/>
      <c r="F6423" s="2"/>
      <c r="G6423" s="2"/>
    </row>
    <row r="6424">
      <c r="C6424" s="2"/>
      <c r="D6424" s="2"/>
      <c r="E6424" s="2"/>
      <c r="F6424" s="2"/>
      <c r="G6424" s="2"/>
    </row>
    <row r="6425">
      <c r="C6425" s="2"/>
      <c r="D6425" s="2"/>
      <c r="E6425" s="2"/>
      <c r="F6425" s="2"/>
      <c r="G6425" s="2"/>
    </row>
    <row r="6426">
      <c r="C6426" s="2"/>
      <c r="D6426" s="2"/>
      <c r="E6426" s="2"/>
      <c r="F6426" s="2"/>
      <c r="G6426" s="2"/>
    </row>
    <row r="6427">
      <c r="C6427" s="2"/>
      <c r="D6427" s="2"/>
      <c r="E6427" s="2"/>
      <c r="F6427" s="2"/>
      <c r="G6427" s="2"/>
    </row>
    <row r="6428">
      <c r="C6428" s="2"/>
      <c r="D6428" s="2"/>
      <c r="E6428" s="2"/>
      <c r="F6428" s="2"/>
      <c r="G6428" s="2"/>
    </row>
    <row r="6429">
      <c r="C6429" s="2"/>
      <c r="D6429" s="2"/>
      <c r="E6429" s="2"/>
      <c r="F6429" s="2"/>
      <c r="G6429" s="2"/>
    </row>
    <row r="6430">
      <c r="C6430" s="2"/>
      <c r="D6430" s="2"/>
      <c r="E6430" s="2"/>
      <c r="F6430" s="2"/>
      <c r="G6430" s="2"/>
    </row>
    <row r="6431">
      <c r="C6431" s="2"/>
      <c r="D6431" s="2"/>
      <c r="E6431" s="2"/>
      <c r="F6431" s="2"/>
      <c r="G6431" s="2"/>
    </row>
    <row r="6432">
      <c r="C6432" s="2"/>
      <c r="D6432" s="2"/>
      <c r="E6432" s="2"/>
      <c r="F6432" s="2"/>
      <c r="G6432" s="2"/>
    </row>
    <row r="6433">
      <c r="C6433" s="2"/>
      <c r="D6433" s="2"/>
      <c r="E6433" s="2"/>
      <c r="F6433" s="2"/>
      <c r="G6433" s="2"/>
    </row>
    <row r="6434">
      <c r="C6434" s="2"/>
      <c r="D6434" s="2"/>
      <c r="E6434" s="2"/>
      <c r="F6434" s="2"/>
      <c r="G6434" s="2"/>
    </row>
    <row r="6435">
      <c r="C6435" s="2"/>
      <c r="D6435" s="2"/>
      <c r="E6435" s="2"/>
      <c r="F6435" s="2"/>
      <c r="G6435" s="2"/>
    </row>
    <row r="6436">
      <c r="C6436" s="2"/>
      <c r="D6436" s="2"/>
      <c r="E6436" s="2"/>
      <c r="F6436" s="2"/>
      <c r="G6436" s="2"/>
    </row>
    <row r="6437">
      <c r="C6437" s="2"/>
      <c r="D6437" s="2"/>
      <c r="E6437" s="2"/>
      <c r="F6437" s="2"/>
      <c r="G6437" s="2"/>
    </row>
    <row r="6438">
      <c r="C6438" s="2"/>
      <c r="D6438" s="2"/>
      <c r="E6438" s="2"/>
      <c r="F6438" s="2"/>
      <c r="G6438" s="2"/>
    </row>
    <row r="6439">
      <c r="C6439" s="2"/>
      <c r="D6439" s="2"/>
      <c r="E6439" s="2"/>
      <c r="F6439" s="2"/>
      <c r="G6439" s="2"/>
    </row>
    <row r="6440">
      <c r="C6440" s="2"/>
      <c r="D6440" s="2"/>
      <c r="E6440" s="2"/>
      <c r="F6440" s="2"/>
      <c r="G6440" s="2"/>
    </row>
    <row r="6441">
      <c r="C6441" s="2"/>
      <c r="D6441" s="2"/>
      <c r="E6441" s="2"/>
      <c r="F6441" s="2"/>
      <c r="G6441" s="2"/>
    </row>
    <row r="6442">
      <c r="C6442" s="2"/>
      <c r="D6442" s="2"/>
      <c r="E6442" s="2"/>
      <c r="F6442" s="2"/>
      <c r="G6442" s="2"/>
    </row>
    <row r="6443">
      <c r="C6443" s="2"/>
      <c r="D6443" s="2"/>
      <c r="E6443" s="2"/>
      <c r="F6443" s="2"/>
      <c r="G6443" s="2"/>
    </row>
    <row r="6444">
      <c r="C6444" s="2"/>
      <c r="D6444" s="2"/>
      <c r="E6444" s="2"/>
      <c r="F6444" s="2"/>
      <c r="G6444" s="2"/>
    </row>
    <row r="6445">
      <c r="C6445" s="2"/>
      <c r="D6445" s="2"/>
      <c r="E6445" s="2"/>
      <c r="F6445" s="2"/>
      <c r="G6445" s="2"/>
    </row>
    <row r="6446">
      <c r="C6446" s="2"/>
      <c r="D6446" s="2"/>
      <c r="E6446" s="2"/>
      <c r="F6446" s="2"/>
      <c r="G6446" s="2"/>
    </row>
    <row r="6447">
      <c r="C6447" s="2"/>
      <c r="D6447" s="2"/>
      <c r="E6447" s="2"/>
      <c r="F6447" s="2"/>
      <c r="G6447" s="2"/>
    </row>
    <row r="6448">
      <c r="C6448" s="2"/>
      <c r="D6448" s="2"/>
      <c r="E6448" s="2"/>
      <c r="F6448" s="2"/>
      <c r="G6448" s="2"/>
    </row>
    <row r="6449">
      <c r="C6449" s="2"/>
      <c r="D6449" s="2"/>
      <c r="E6449" s="2"/>
      <c r="F6449" s="2"/>
      <c r="G6449" s="2"/>
    </row>
    <row r="6450">
      <c r="C6450" s="2"/>
      <c r="D6450" s="2"/>
      <c r="E6450" s="2"/>
      <c r="F6450" s="2"/>
      <c r="G6450" s="2"/>
    </row>
    <row r="6451">
      <c r="C6451" s="2"/>
      <c r="D6451" s="2"/>
      <c r="E6451" s="2"/>
      <c r="F6451" s="2"/>
      <c r="G6451" s="2"/>
    </row>
    <row r="6452">
      <c r="C6452" s="2"/>
      <c r="D6452" s="2"/>
      <c r="E6452" s="2"/>
      <c r="F6452" s="2"/>
      <c r="G6452" s="2"/>
    </row>
    <row r="6453">
      <c r="C6453" s="2"/>
      <c r="D6453" s="2"/>
      <c r="E6453" s="2"/>
      <c r="F6453" s="2"/>
      <c r="G6453" s="2"/>
    </row>
    <row r="6454">
      <c r="C6454" s="2"/>
      <c r="D6454" s="2"/>
      <c r="E6454" s="2"/>
      <c r="F6454" s="2"/>
      <c r="G6454" s="2"/>
    </row>
    <row r="6455">
      <c r="C6455" s="2"/>
      <c r="D6455" s="2"/>
      <c r="E6455" s="2"/>
      <c r="F6455" s="2"/>
      <c r="G6455" s="2"/>
    </row>
    <row r="6456">
      <c r="C6456" s="2"/>
      <c r="D6456" s="2"/>
      <c r="E6456" s="2"/>
      <c r="F6456" s="2"/>
      <c r="G6456" s="2"/>
    </row>
    <row r="6457">
      <c r="C6457" s="2"/>
      <c r="D6457" s="2"/>
      <c r="E6457" s="2"/>
      <c r="F6457" s="2"/>
      <c r="G6457" s="2"/>
    </row>
    <row r="6458">
      <c r="C6458" s="2"/>
      <c r="D6458" s="2"/>
      <c r="E6458" s="2"/>
      <c r="F6458" s="2"/>
      <c r="G6458" s="2"/>
    </row>
    <row r="6459">
      <c r="C6459" s="2"/>
      <c r="D6459" s="2"/>
      <c r="E6459" s="2"/>
      <c r="F6459" s="2"/>
      <c r="G6459" s="2"/>
    </row>
    <row r="6460">
      <c r="C6460" s="2"/>
      <c r="D6460" s="2"/>
      <c r="E6460" s="2"/>
      <c r="F6460" s="2"/>
      <c r="G6460" s="2"/>
    </row>
    <row r="6461">
      <c r="C6461" s="2"/>
      <c r="D6461" s="2"/>
      <c r="E6461" s="2"/>
      <c r="F6461" s="2"/>
      <c r="G6461" s="2"/>
    </row>
    <row r="6462">
      <c r="C6462" s="2"/>
      <c r="D6462" s="2"/>
      <c r="E6462" s="2"/>
      <c r="F6462" s="2"/>
      <c r="G6462" s="2"/>
    </row>
    <row r="6463">
      <c r="C6463" s="2"/>
      <c r="D6463" s="2"/>
      <c r="E6463" s="2"/>
      <c r="F6463" s="2"/>
      <c r="G6463" s="2"/>
    </row>
    <row r="6464">
      <c r="C6464" s="2"/>
      <c r="D6464" s="2"/>
      <c r="E6464" s="2"/>
      <c r="F6464" s="2"/>
      <c r="G6464" s="2"/>
    </row>
    <row r="6465">
      <c r="C6465" s="2"/>
      <c r="D6465" s="2"/>
      <c r="E6465" s="2"/>
      <c r="F6465" s="2"/>
      <c r="G6465" s="2"/>
    </row>
    <row r="6466">
      <c r="C6466" s="2"/>
      <c r="D6466" s="2"/>
      <c r="E6466" s="2"/>
      <c r="F6466" s="2"/>
      <c r="G6466" s="2"/>
    </row>
    <row r="6467">
      <c r="C6467" s="2"/>
      <c r="D6467" s="2"/>
      <c r="E6467" s="2"/>
      <c r="F6467" s="2"/>
      <c r="G6467" s="2"/>
    </row>
    <row r="6468">
      <c r="C6468" s="2"/>
      <c r="D6468" s="2"/>
      <c r="E6468" s="2"/>
      <c r="F6468" s="2"/>
      <c r="G6468" s="2"/>
    </row>
    <row r="6469">
      <c r="C6469" s="2"/>
      <c r="D6469" s="2"/>
      <c r="E6469" s="2"/>
      <c r="F6469" s="2"/>
      <c r="G6469" s="2"/>
    </row>
    <row r="6470">
      <c r="C6470" s="2"/>
      <c r="D6470" s="2"/>
      <c r="E6470" s="2"/>
      <c r="F6470" s="2"/>
      <c r="G6470" s="2"/>
    </row>
    <row r="6471">
      <c r="C6471" s="2"/>
      <c r="D6471" s="2"/>
      <c r="E6471" s="2"/>
      <c r="F6471" s="2"/>
      <c r="G6471" s="2"/>
    </row>
    <row r="6472">
      <c r="C6472" s="2"/>
      <c r="D6472" s="2"/>
      <c r="E6472" s="2"/>
      <c r="F6472" s="2"/>
      <c r="G6472" s="2"/>
    </row>
    <row r="6473">
      <c r="C6473" s="2"/>
      <c r="D6473" s="2"/>
      <c r="E6473" s="2"/>
      <c r="F6473" s="2"/>
      <c r="G6473" s="2"/>
    </row>
    <row r="6474">
      <c r="C6474" s="2"/>
      <c r="D6474" s="2"/>
      <c r="E6474" s="2"/>
      <c r="F6474" s="2"/>
      <c r="G6474" s="2"/>
    </row>
    <row r="6475">
      <c r="C6475" s="2"/>
      <c r="D6475" s="2"/>
      <c r="E6475" s="2"/>
      <c r="F6475" s="2"/>
      <c r="G6475" s="2"/>
    </row>
    <row r="6476">
      <c r="C6476" s="2"/>
      <c r="D6476" s="2"/>
      <c r="E6476" s="2"/>
      <c r="F6476" s="2"/>
      <c r="G6476" s="2"/>
    </row>
    <row r="6477">
      <c r="C6477" s="2"/>
      <c r="D6477" s="2"/>
      <c r="E6477" s="2"/>
      <c r="F6477" s="2"/>
      <c r="G6477" s="2"/>
    </row>
    <row r="6478">
      <c r="C6478" s="2"/>
      <c r="D6478" s="2"/>
      <c r="E6478" s="2"/>
      <c r="F6478" s="2"/>
      <c r="G6478" s="2"/>
    </row>
    <row r="6479">
      <c r="C6479" s="2"/>
      <c r="D6479" s="2"/>
      <c r="E6479" s="2"/>
      <c r="F6479" s="2"/>
      <c r="G6479" s="2"/>
    </row>
    <row r="6480">
      <c r="C6480" s="2"/>
      <c r="D6480" s="2"/>
      <c r="E6480" s="2"/>
      <c r="F6480" s="2"/>
      <c r="G6480" s="2"/>
    </row>
    <row r="6481">
      <c r="C6481" s="2"/>
      <c r="D6481" s="2"/>
      <c r="E6481" s="2"/>
      <c r="F6481" s="2"/>
      <c r="G6481" s="2"/>
    </row>
    <row r="6482">
      <c r="C6482" s="2"/>
      <c r="D6482" s="2"/>
      <c r="E6482" s="2"/>
      <c r="F6482" s="2"/>
      <c r="G6482" s="2"/>
    </row>
    <row r="6483">
      <c r="C6483" s="2"/>
      <c r="D6483" s="2"/>
      <c r="E6483" s="2"/>
      <c r="F6483" s="2"/>
      <c r="G6483" s="2"/>
    </row>
    <row r="6484">
      <c r="C6484" s="2"/>
      <c r="D6484" s="2"/>
      <c r="E6484" s="2"/>
      <c r="F6484" s="2"/>
      <c r="G6484" s="2"/>
    </row>
    <row r="6485">
      <c r="C6485" s="2"/>
      <c r="D6485" s="2"/>
      <c r="E6485" s="2"/>
      <c r="F6485" s="2"/>
      <c r="G6485" s="2"/>
    </row>
    <row r="6486">
      <c r="C6486" s="2"/>
      <c r="D6486" s="2"/>
      <c r="E6486" s="2"/>
      <c r="F6486" s="2"/>
      <c r="G6486" s="2"/>
    </row>
    <row r="6487">
      <c r="C6487" s="2"/>
      <c r="D6487" s="2"/>
      <c r="E6487" s="2"/>
      <c r="F6487" s="2"/>
      <c r="G6487" s="2"/>
    </row>
    <row r="6488">
      <c r="C6488" s="2"/>
      <c r="D6488" s="2"/>
      <c r="E6488" s="2"/>
      <c r="F6488" s="2"/>
      <c r="G6488" s="2"/>
    </row>
    <row r="6489">
      <c r="C6489" s="2"/>
      <c r="D6489" s="2"/>
      <c r="E6489" s="2"/>
      <c r="F6489" s="2"/>
      <c r="G6489" s="2"/>
    </row>
    <row r="6490">
      <c r="C6490" s="2"/>
      <c r="D6490" s="2"/>
      <c r="E6490" s="2"/>
      <c r="F6490" s="2"/>
      <c r="G6490" s="2"/>
    </row>
    <row r="6491">
      <c r="C6491" s="2"/>
      <c r="D6491" s="2"/>
      <c r="E6491" s="2"/>
      <c r="F6491" s="2"/>
      <c r="G6491" s="2"/>
    </row>
    <row r="6492">
      <c r="C6492" s="2"/>
      <c r="D6492" s="2"/>
      <c r="E6492" s="2"/>
      <c r="F6492" s="2"/>
      <c r="G6492" s="2"/>
    </row>
    <row r="6493">
      <c r="C6493" s="2"/>
      <c r="D6493" s="2"/>
      <c r="E6493" s="2"/>
      <c r="F6493" s="2"/>
      <c r="G6493" s="2"/>
    </row>
    <row r="6494">
      <c r="C6494" s="2"/>
      <c r="D6494" s="2"/>
      <c r="E6494" s="2"/>
      <c r="F6494" s="2"/>
      <c r="G6494" s="2"/>
    </row>
    <row r="6495">
      <c r="C6495" s="2"/>
      <c r="D6495" s="2"/>
      <c r="E6495" s="2"/>
      <c r="F6495" s="2"/>
      <c r="G6495" s="2"/>
    </row>
    <row r="6496">
      <c r="C6496" s="2"/>
      <c r="D6496" s="2"/>
      <c r="E6496" s="2"/>
      <c r="F6496" s="2"/>
      <c r="G6496" s="2"/>
    </row>
    <row r="6497">
      <c r="C6497" s="2"/>
      <c r="D6497" s="2"/>
      <c r="E6497" s="2"/>
      <c r="F6497" s="2"/>
      <c r="G6497" s="2"/>
    </row>
    <row r="6498">
      <c r="C6498" s="2"/>
      <c r="D6498" s="2"/>
      <c r="E6498" s="2"/>
      <c r="F6498" s="2"/>
      <c r="G6498" s="2"/>
    </row>
    <row r="6499">
      <c r="C6499" s="2"/>
      <c r="D6499" s="2"/>
      <c r="E6499" s="2"/>
      <c r="F6499" s="2"/>
      <c r="G6499" s="2"/>
    </row>
    <row r="6500">
      <c r="C6500" s="2"/>
      <c r="D6500" s="2"/>
      <c r="E6500" s="2"/>
      <c r="F6500" s="2"/>
      <c r="G6500" s="2"/>
    </row>
    <row r="6501">
      <c r="C6501" s="2"/>
      <c r="D6501" s="2"/>
      <c r="E6501" s="2"/>
      <c r="F6501" s="2"/>
      <c r="G6501" s="2"/>
    </row>
    <row r="6502">
      <c r="C6502" s="2"/>
      <c r="D6502" s="2"/>
      <c r="E6502" s="2"/>
      <c r="F6502" s="2"/>
      <c r="G6502" s="2"/>
    </row>
    <row r="6503">
      <c r="C6503" s="2"/>
      <c r="D6503" s="2"/>
      <c r="E6503" s="2"/>
      <c r="F6503" s="2"/>
      <c r="G6503" s="2"/>
    </row>
    <row r="6504">
      <c r="C6504" s="2"/>
      <c r="D6504" s="2"/>
      <c r="E6504" s="2"/>
      <c r="F6504" s="2"/>
      <c r="G6504" s="2"/>
    </row>
    <row r="6505">
      <c r="C6505" s="2"/>
      <c r="D6505" s="2"/>
      <c r="E6505" s="2"/>
      <c r="F6505" s="2"/>
      <c r="G6505" s="2"/>
    </row>
    <row r="6506">
      <c r="C6506" s="2"/>
      <c r="D6506" s="2"/>
      <c r="E6506" s="2"/>
      <c r="F6506" s="2"/>
      <c r="G6506" s="2"/>
    </row>
    <row r="6507">
      <c r="C6507" s="2"/>
      <c r="D6507" s="2"/>
      <c r="E6507" s="2"/>
      <c r="F6507" s="2"/>
      <c r="G6507" s="2"/>
    </row>
    <row r="6508">
      <c r="C6508" s="2"/>
      <c r="D6508" s="2"/>
      <c r="E6508" s="2"/>
      <c r="F6508" s="2"/>
      <c r="G6508" s="2"/>
    </row>
    <row r="6509">
      <c r="C6509" s="2"/>
      <c r="D6509" s="2"/>
      <c r="E6509" s="2"/>
      <c r="F6509" s="2"/>
      <c r="G6509" s="2"/>
    </row>
    <row r="6510">
      <c r="C6510" s="2"/>
      <c r="D6510" s="2"/>
      <c r="E6510" s="2"/>
      <c r="F6510" s="2"/>
      <c r="G6510" s="2"/>
    </row>
    <row r="6511">
      <c r="C6511" s="2"/>
      <c r="D6511" s="2"/>
      <c r="E6511" s="2"/>
      <c r="F6511" s="2"/>
      <c r="G6511" s="2"/>
    </row>
    <row r="6512">
      <c r="C6512" s="2"/>
      <c r="D6512" s="2"/>
      <c r="E6512" s="2"/>
      <c r="F6512" s="2"/>
      <c r="G6512" s="2"/>
    </row>
    <row r="6513">
      <c r="C6513" s="2"/>
      <c r="D6513" s="2"/>
      <c r="E6513" s="2"/>
      <c r="F6513" s="2"/>
      <c r="G6513" s="2"/>
    </row>
    <row r="6514">
      <c r="C6514" s="2"/>
      <c r="D6514" s="2"/>
      <c r="E6514" s="2"/>
      <c r="F6514" s="2"/>
      <c r="G6514" s="2"/>
    </row>
    <row r="6515">
      <c r="C6515" s="2"/>
      <c r="D6515" s="2"/>
      <c r="E6515" s="2"/>
      <c r="F6515" s="2"/>
      <c r="G6515" s="2"/>
    </row>
    <row r="6516">
      <c r="C6516" s="2"/>
      <c r="D6516" s="2"/>
      <c r="E6516" s="2"/>
      <c r="F6516" s="2"/>
      <c r="G6516" s="2"/>
    </row>
    <row r="6517">
      <c r="C6517" s="2"/>
      <c r="D6517" s="2"/>
      <c r="E6517" s="2"/>
      <c r="F6517" s="2"/>
      <c r="G6517" s="2"/>
    </row>
    <row r="6518">
      <c r="C6518" s="2"/>
      <c r="D6518" s="2"/>
      <c r="E6518" s="2"/>
      <c r="F6518" s="2"/>
      <c r="G6518" s="2"/>
    </row>
    <row r="6519">
      <c r="C6519" s="2"/>
      <c r="D6519" s="2"/>
      <c r="E6519" s="2"/>
      <c r="F6519" s="2"/>
      <c r="G6519" s="2"/>
    </row>
    <row r="6520">
      <c r="C6520" s="2"/>
      <c r="D6520" s="2"/>
      <c r="E6520" s="2"/>
      <c r="F6520" s="2"/>
      <c r="G6520" s="2"/>
    </row>
    <row r="6521">
      <c r="C6521" s="2"/>
      <c r="D6521" s="2"/>
      <c r="E6521" s="2"/>
      <c r="F6521" s="2"/>
      <c r="G6521" s="2"/>
    </row>
    <row r="6522">
      <c r="C6522" s="2"/>
      <c r="D6522" s="2"/>
      <c r="E6522" s="2"/>
      <c r="F6522" s="2"/>
      <c r="G6522" s="2"/>
    </row>
    <row r="6523">
      <c r="C6523" s="2"/>
      <c r="D6523" s="2"/>
      <c r="E6523" s="2"/>
      <c r="F6523" s="2"/>
      <c r="G6523" s="2"/>
    </row>
    <row r="6524">
      <c r="C6524" s="2"/>
      <c r="D6524" s="2"/>
      <c r="E6524" s="2"/>
      <c r="F6524" s="2"/>
      <c r="G6524" s="2"/>
    </row>
    <row r="6525">
      <c r="C6525" s="2"/>
      <c r="D6525" s="2"/>
      <c r="E6525" s="2"/>
      <c r="F6525" s="2"/>
      <c r="G6525" s="2"/>
    </row>
    <row r="6526">
      <c r="C6526" s="2"/>
      <c r="D6526" s="2"/>
      <c r="E6526" s="2"/>
      <c r="F6526" s="2"/>
      <c r="G6526" s="2"/>
    </row>
    <row r="6527">
      <c r="C6527" s="2"/>
      <c r="D6527" s="2"/>
      <c r="E6527" s="2"/>
      <c r="F6527" s="2"/>
      <c r="G6527" s="2"/>
    </row>
    <row r="6528">
      <c r="C6528" s="2"/>
      <c r="D6528" s="2"/>
      <c r="E6528" s="2"/>
      <c r="F6528" s="2"/>
      <c r="G6528" s="2"/>
    </row>
    <row r="6529">
      <c r="C6529" s="2"/>
      <c r="D6529" s="2"/>
      <c r="E6529" s="2"/>
      <c r="F6529" s="2"/>
      <c r="G6529" s="2"/>
    </row>
    <row r="6530">
      <c r="C6530" s="2"/>
      <c r="D6530" s="2"/>
      <c r="E6530" s="2"/>
      <c r="F6530" s="2"/>
      <c r="G6530" s="2"/>
    </row>
    <row r="6531">
      <c r="C6531" s="2"/>
      <c r="D6531" s="2"/>
      <c r="E6531" s="2"/>
      <c r="F6531" s="2"/>
      <c r="G6531" s="2"/>
    </row>
    <row r="6532">
      <c r="C6532" s="2"/>
      <c r="D6532" s="2"/>
      <c r="E6532" s="2"/>
      <c r="F6532" s="2"/>
      <c r="G6532" s="2"/>
    </row>
    <row r="6533">
      <c r="C6533" s="2"/>
      <c r="D6533" s="2"/>
      <c r="E6533" s="2"/>
      <c r="F6533" s="2"/>
      <c r="G6533" s="2"/>
    </row>
    <row r="6534">
      <c r="C6534" s="2"/>
      <c r="D6534" s="2"/>
      <c r="E6534" s="2"/>
      <c r="F6534" s="2"/>
      <c r="G6534" s="2"/>
    </row>
    <row r="6535">
      <c r="C6535" s="2"/>
      <c r="D6535" s="2"/>
      <c r="E6535" s="2"/>
      <c r="F6535" s="2"/>
      <c r="G6535" s="2"/>
    </row>
    <row r="6536">
      <c r="C6536" s="2"/>
      <c r="D6536" s="2"/>
      <c r="E6536" s="2"/>
      <c r="F6536" s="2"/>
      <c r="G6536" s="2"/>
    </row>
    <row r="6537">
      <c r="C6537" s="2"/>
      <c r="D6537" s="2"/>
      <c r="E6537" s="2"/>
      <c r="F6537" s="2"/>
      <c r="G6537" s="2"/>
    </row>
    <row r="6538">
      <c r="C6538" s="2"/>
      <c r="D6538" s="2"/>
      <c r="E6538" s="2"/>
      <c r="F6538" s="2"/>
      <c r="G6538" s="2"/>
    </row>
    <row r="6539">
      <c r="C6539" s="2"/>
      <c r="D6539" s="2"/>
      <c r="E6539" s="2"/>
      <c r="F6539" s="2"/>
      <c r="G6539" s="2"/>
    </row>
    <row r="6540">
      <c r="C6540" s="2"/>
      <c r="D6540" s="2"/>
      <c r="E6540" s="2"/>
      <c r="F6540" s="2"/>
      <c r="G6540" s="2"/>
    </row>
    <row r="6541">
      <c r="C6541" s="2"/>
      <c r="D6541" s="2"/>
      <c r="E6541" s="2"/>
      <c r="F6541" s="2"/>
      <c r="G6541" s="2"/>
    </row>
    <row r="6542">
      <c r="C6542" s="2"/>
      <c r="D6542" s="2"/>
      <c r="E6542" s="2"/>
      <c r="F6542" s="2"/>
      <c r="G6542" s="2"/>
    </row>
    <row r="6543">
      <c r="C6543" s="2"/>
      <c r="D6543" s="2"/>
      <c r="E6543" s="2"/>
      <c r="F6543" s="2"/>
      <c r="G6543" s="2"/>
    </row>
    <row r="6544">
      <c r="C6544" s="2"/>
      <c r="D6544" s="2"/>
      <c r="E6544" s="2"/>
      <c r="F6544" s="2"/>
      <c r="G6544" s="2"/>
    </row>
    <row r="6545">
      <c r="C6545" s="2"/>
      <c r="D6545" s="2"/>
      <c r="E6545" s="2"/>
      <c r="F6545" s="2"/>
      <c r="G6545" s="2"/>
    </row>
    <row r="6546">
      <c r="C6546" s="2"/>
      <c r="D6546" s="2"/>
      <c r="E6546" s="2"/>
      <c r="F6546" s="2"/>
      <c r="G6546" s="2"/>
    </row>
    <row r="6547">
      <c r="C6547" s="2"/>
      <c r="D6547" s="2"/>
      <c r="E6547" s="2"/>
      <c r="F6547" s="2"/>
      <c r="G6547" s="2"/>
    </row>
    <row r="6548">
      <c r="C6548" s="2"/>
      <c r="D6548" s="2"/>
      <c r="E6548" s="2"/>
      <c r="F6548" s="2"/>
      <c r="G6548" s="2"/>
    </row>
    <row r="6549">
      <c r="C6549" s="2"/>
      <c r="D6549" s="2"/>
      <c r="E6549" s="2"/>
      <c r="F6549" s="2"/>
      <c r="G6549" s="2"/>
    </row>
    <row r="6550">
      <c r="C6550" s="2"/>
      <c r="D6550" s="2"/>
      <c r="E6550" s="2"/>
      <c r="F6550" s="2"/>
      <c r="G6550" s="2"/>
    </row>
    <row r="6551">
      <c r="C6551" s="2"/>
      <c r="D6551" s="2"/>
      <c r="E6551" s="2"/>
      <c r="F6551" s="2"/>
      <c r="G6551" s="2"/>
    </row>
    <row r="6552">
      <c r="C6552" s="2"/>
      <c r="D6552" s="2"/>
      <c r="E6552" s="2"/>
      <c r="F6552" s="2"/>
      <c r="G6552" s="2"/>
    </row>
    <row r="6553">
      <c r="C6553" s="2"/>
      <c r="D6553" s="2"/>
      <c r="E6553" s="2"/>
      <c r="F6553" s="2"/>
      <c r="G6553" s="2"/>
    </row>
    <row r="6554">
      <c r="C6554" s="2"/>
      <c r="D6554" s="2"/>
      <c r="E6554" s="2"/>
      <c r="F6554" s="2"/>
      <c r="G6554" s="2"/>
    </row>
    <row r="6555">
      <c r="C6555" s="2"/>
      <c r="D6555" s="2"/>
      <c r="E6555" s="2"/>
      <c r="F6555" s="2"/>
      <c r="G6555" s="2"/>
    </row>
    <row r="6556">
      <c r="C6556" s="2"/>
      <c r="D6556" s="2"/>
      <c r="E6556" s="2"/>
      <c r="F6556" s="2"/>
      <c r="G6556" s="2"/>
    </row>
    <row r="6557">
      <c r="C6557" s="2"/>
      <c r="D6557" s="2"/>
      <c r="E6557" s="2"/>
      <c r="F6557" s="2"/>
      <c r="G6557" s="2"/>
    </row>
    <row r="6558">
      <c r="C6558" s="2"/>
      <c r="D6558" s="2"/>
      <c r="E6558" s="2"/>
      <c r="F6558" s="2"/>
      <c r="G6558" s="2"/>
    </row>
    <row r="6559">
      <c r="C6559" s="2"/>
      <c r="D6559" s="2"/>
      <c r="E6559" s="2"/>
      <c r="F6559" s="2"/>
      <c r="G6559" s="2"/>
    </row>
    <row r="6560">
      <c r="C6560" s="2"/>
      <c r="D6560" s="2"/>
      <c r="E6560" s="2"/>
      <c r="F6560" s="2"/>
      <c r="G6560" s="2"/>
    </row>
    <row r="6561">
      <c r="C6561" s="2"/>
      <c r="D6561" s="2"/>
      <c r="E6561" s="2"/>
      <c r="F6561" s="2"/>
      <c r="G6561" s="2"/>
    </row>
    <row r="6562">
      <c r="C6562" s="2"/>
      <c r="D6562" s="2"/>
      <c r="E6562" s="2"/>
      <c r="F6562" s="2"/>
      <c r="G6562" s="2"/>
    </row>
    <row r="6563">
      <c r="C6563" s="2"/>
      <c r="D6563" s="2"/>
      <c r="E6563" s="2"/>
      <c r="F6563" s="2"/>
      <c r="G6563" s="2"/>
    </row>
    <row r="6564">
      <c r="C6564" s="2"/>
      <c r="D6564" s="2"/>
      <c r="E6564" s="2"/>
      <c r="F6564" s="2"/>
      <c r="G6564" s="2"/>
    </row>
    <row r="6565">
      <c r="C6565" s="2"/>
      <c r="D6565" s="2"/>
      <c r="E6565" s="2"/>
      <c r="F6565" s="2"/>
      <c r="G6565" s="2"/>
    </row>
    <row r="6566">
      <c r="C6566" s="2"/>
      <c r="D6566" s="2"/>
      <c r="E6566" s="2"/>
      <c r="F6566" s="2"/>
      <c r="G6566" s="2"/>
    </row>
    <row r="6567">
      <c r="C6567" s="2"/>
      <c r="D6567" s="2"/>
      <c r="E6567" s="2"/>
      <c r="F6567" s="2"/>
      <c r="G6567" s="2"/>
    </row>
    <row r="6568">
      <c r="C6568" s="2"/>
      <c r="D6568" s="2"/>
      <c r="E6568" s="2"/>
      <c r="F6568" s="2"/>
      <c r="G6568" s="2"/>
    </row>
    <row r="6569">
      <c r="C6569" s="2"/>
      <c r="D6569" s="2"/>
      <c r="E6569" s="2"/>
      <c r="F6569" s="2"/>
      <c r="G6569" s="2"/>
    </row>
    <row r="6570">
      <c r="C6570" s="2"/>
      <c r="D6570" s="2"/>
      <c r="E6570" s="2"/>
      <c r="F6570" s="2"/>
      <c r="G6570" s="2"/>
    </row>
    <row r="6571">
      <c r="C6571" s="2"/>
      <c r="D6571" s="2"/>
      <c r="E6571" s="2"/>
      <c r="F6571" s="2"/>
      <c r="G6571" s="2"/>
    </row>
    <row r="6572">
      <c r="C6572" s="2"/>
      <c r="D6572" s="2"/>
      <c r="E6572" s="2"/>
      <c r="F6572" s="2"/>
      <c r="G6572" s="2"/>
    </row>
    <row r="6573">
      <c r="C6573" s="2"/>
      <c r="D6573" s="2"/>
      <c r="E6573" s="2"/>
      <c r="F6573" s="2"/>
      <c r="G6573" s="2"/>
    </row>
    <row r="6574">
      <c r="C6574" s="2"/>
      <c r="D6574" s="2"/>
      <c r="E6574" s="2"/>
      <c r="F6574" s="2"/>
      <c r="G6574" s="2"/>
    </row>
    <row r="6575">
      <c r="C6575" s="2"/>
      <c r="D6575" s="2"/>
      <c r="E6575" s="2"/>
      <c r="F6575" s="2"/>
      <c r="G6575" s="2"/>
    </row>
    <row r="6576">
      <c r="C6576" s="2"/>
      <c r="D6576" s="2"/>
      <c r="E6576" s="2"/>
      <c r="F6576" s="2"/>
      <c r="G6576" s="2"/>
    </row>
    <row r="6577">
      <c r="C6577" s="2"/>
      <c r="D6577" s="2"/>
      <c r="E6577" s="2"/>
      <c r="F6577" s="2"/>
      <c r="G6577" s="2"/>
    </row>
    <row r="6578">
      <c r="C6578" s="2"/>
      <c r="D6578" s="2"/>
      <c r="E6578" s="2"/>
      <c r="F6578" s="2"/>
      <c r="G6578" s="2"/>
    </row>
    <row r="6579">
      <c r="C6579" s="2"/>
      <c r="D6579" s="2"/>
      <c r="E6579" s="2"/>
      <c r="F6579" s="2"/>
      <c r="G6579" s="2"/>
    </row>
    <row r="6580">
      <c r="C6580" s="2"/>
      <c r="D6580" s="2"/>
      <c r="E6580" s="2"/>
      <c r="F6580" s="2"/>
      <c r="G6580" s="2"/>
    </row>
    <row r="6581">
      <c r="C6581" s="2"/>
      <c r="D6581" s="2"/>
      <c r="E6581" s="2"/>
      <c r="F6581" s="2"/>
      <c r="G6581" s="2"/>
    </row>
    <row r="6582">
      <c r="C6582" s="2"/>
      <c r="D6582" s="2"/>
      <c r="E6582" s="2"/>
      <c r="F6582" s="2"/>
      <c r="G6582" s="2"/>
    </row>
    <row r="6583">
      <c r="C6583" s="2"/>
      <c r="D6583" s="2"/>
      <c r="E6583" s="2"/>
      <c r="F6583" s="2"/>
      <c r="G6583" s="2"/>
    </row>
    <row r="6584">
      <c r="C6584" s="2"/>
      <c r="D6584" s="2"/>
      <c r="E6584" s="2"/>
      <c r="F6584" s="2"/>
      <c r="G6584" s="2"/>
    </row>
    <row r="6585">
      <c r="C6585" s="2"/>
      <c r="D6585" s="2"/>
      <c r="E6585" s="2"/>
      <c r="F6585" s="2"/>
      <c r="G6585" s="2"/>
    </row>
    <row r="6586">
      <c r="C6586" s="2"/>
      <c r="D6586" s="2"/>
      <c r="E6586" s="2"/>
      <c r="F6586" s="2"/>
      <c r="G6586" s="2"/>
    </row>
    <row r="6587">
      <c r="C6587" s="2"/>
      <c r="D6587" s="2"/>
      <c r="E6587" s="2"/>
      <c r="F6587" s="2"/>
      <c r="G6587" s="2"/>
    </row>
    <row r="6588">
      <c r="C6588" s="2"/>
      <c r="D6588" s="2"/>
      <c r="E6588" s="2"/>
      <c r="F6588" s="2"/>
      <c r="G6588" s="2"/>
    </row>
    <row r="6589">
      <c r="C6589" s="2"/>
      <c r="D6589" s="2"/>
      <c r="E6589" s="2"/>
      <c r="F6589" s="2"/>
      <c r="G6589" s="2"/>
    </row>
    <row r="6590">
      <c r="C6590" s="2"/>
      <c r="D6590" s="2"/>
      <c r="E6590" s="2"/>
      <c r="F6590" s="2"/>
      <c r="G6590" s="2"/>
    </row>
    <row r="6591">
      <c r="C6591" s="2"/>
      <c r="D6591" s="2"/>
      <c r="E6591" s="2"/>
      <c r="F6591" s="2"/>
      <c r="G6591" s="2"/>
    </row>
    <row r="6592">
      <c r="C6592" s="2"/>
      <c r="D6592" s="2"/>
      <c r="E6592" s="2"/>
      <c r="F6592" s="2"/>
      <c r="G6592" s="2"/>
    </row>
    <row r="6593">
      <c r="C6593" s="2"/>
      <c r="D6593" s="2"/>
      <c r="E6593" s="2"/>
      <c r="F6593" s="2"/>
      <c r="G6593" s="2"/>
    </row>
    <row r="6594">
      <c r="C6594" s="2"/>
      <c r="D6594" s="2"/>
      <c r="E6594" s="2"/>
      <c r="F6594" s="2"/>
      <c r="G6594" s="2"/>
    </row>
    <row r="6595">
      <c r="C6595" s="2"/>
      <c r="D6595" s="2"/>
      <c r="E6595" s="2"/>
      <c r="F6595" s="2"/>
      <c r="G6595" s="2"/>
    </row>
    <row r="6596">
      <c r="C6596" s="2"/>
      <c r="D6596" s="2"/>
      <c r="E6596" s="2"/>
      <c r="F6596" s="2"/>
      <c r="G6596" s="2"/>
    </row>
    <row r="6597">
      <c r="C6597" s="2"/>
      <c r="D6597" s="2"/>
      <c r="E6597" s="2"/>
      <c r="F6597" s="2"/>
      <c r="G6597" s="2"/>
    </row>
    <row r="6598">
      <c r="C6598" s="2"/>
      <c r="D6598" s="2"/>
      <c r="E6598" s="2"/>
      <c r="F6598" s="2"/>
      <c r="G6598" s="2"/>
    </row>
    <row r="6599">
      <c r="C6599" s="2"/>
      <c r="D6599" s="2"/>
      <c r="E6599" s="2"/>
      <c r="F6599" s="2"/>
      <c r="G6599" s="2"/>
    </row>
    <row r="6600">
      <c r="C6600" s="2"/>
      <c r="D6600" s="2"/>
      <c r="E6600" s="2"/>
      <c r="F6600" s="2"/>
      <c r="G6600" s="2"/>
    </row>
    <row r="6601">
      <c r="C6601" s="2"/>
      <c r="D6601" s="2"/>
      <c r="E6601" s="2"/>
      <c r="F6601" s="2"/>
      <c r="G6601" s="2"/>
    </row>
    <row r="6602">
      <c r="C6602" s="2"/>
      <c r="D6602" s="2"/>
      <c r="E6602" s="2"/>
      <c r="F6602" s="2"/>
      <c r="G6602" s="2"/>
    </row>
    <row r="6603">
      <c r="C6603" s="2"/>
      <c r="D6603" s="2"/>
      <c r="E6603" s="2"/>
      <c r="F6603" s="2"/>
      <c r="G6603" s="2"/>
    </row>
    <row r="6604">
      <c r="C6604" s="2"/>
      <c r="D6604" s="2"/>
      <c r="E6604" s="2"/>
      <c r="F6604" s="2"/>
      <c r="G6604" s="2"/>
    </row>
    <row r="6605">
      <c r="C6605" s="2"/>
      <c r="D6605" s="2"/>
      <c r="E6605" s="2"/>
      <c r="F6605" s="2"/>
      <c r="G6605" s="2"/>
    </row>
    <row r="6606">
      <c r="C6606" s="2"/>
      <c r="D6606" s="2"/>
      <c r="E6606" s="2"/>
      <c r="F6606" s="2"/>
      <c r="G6606" s="2"/>
    </row>
    <row r="6607">
      <c r="C6607" s="2"/>
      <c r="D6607" s="2"/>
      <c r="E6607" s="2"/>
      <c r="F6607" s="2"/>
      <c r="G6607" s="2"/>
    </row>
    <row r="6608">
      <c r="C6608" s="2"/>
      <c r="D6608" s="2"/>
      <c r="E6608" s="2"/>
      <c r="F6608" s="2"/>
      <c r="G6608" s="2"/>
    </row>
    <row r="6609">
      <c r="C6609" s="2"/>
      <c r="D6609" s="2"/>
      <c r="E6609" s="2"/>
      <c r="F6609" s="2"/>
      <c r="G6609" s="2"/>
    </row>
    <row r="6610">
      <c r="C6610" s="2"/>
      <c r="D6610" s="2"/>
      <c r="E6610" s="2"/>
      <c r="F6610" s="2"/>
      <c r="G6610" s="2"/>
    </row>
    <row r="6611">
      <c r="C6611" s="2"/>
      <c r="D6611" s="2"/>
      <c r="E6611" s="2"/>
      <c r="F6611" s="2"/>
      <c r="G6611" s="2"/>
    </row>
    <row r="6612">
      <c r="C6612" s="2"/>
      <c r="D6612" s="2"/>
      <c r="E6612" s="2"/>
      <c r="F6612" s="2"/>
      <c r="G6612" s="2"/>
    </row>
    <row r="6613">
      <c r="C6613" s="2"/>
      <c r="D6613" s="2"/>
      <c r="E6613" s="2"/>
      <c r="F6613" s="2"/>
      <c r="G6613" s="2"/>
    </row>
    <row r="6614">
      <c r="C6614" s="2"/>
      <c r="D6614" s="2"/>
      <c r="E6614" s="2"/>
      <c r="F6614" s="2"/>
      <c r="G6614" s="2"/>
    </row>
    <row r="6615">
      <c r="C6615" s="2"/>
      <c r="D6615" s="2"/>
      <c r="E6615" s="2"/>
      <c r="F6615" s="2"/>
      <c r="G6615" s="2"/>
    </row>
    <row r="6616">
      <c r="C6616" s="2"/>
      <c r="D6616" s="2"/>
      <c r="E6616" s="2"/>
      <c r="F6616" s="2"/>
      <c r="G6616" s="2"/>
    </row>
    <row r="6617">
      <c r="C6617" s="2"/>
      <c r="D6617" s="2"/>
      <c r="E6617" s="2"/>
      <c r="F6617" s="2"/>
      <c r="G6617" s="2"/>
    </row>
    <row r="6618">
      <c r="C6618" s="2"/>
      <c r="D6618" s="2"/>
      <c r="E6618" s="2"/>
      <c r="F6618" s="2"/>
      <c r="G6618" s="2"/>
    </row>
    <row r="6619">
      <c r="C6619" s="2"/>
      <c r="D6619" s="2"/>
      <c r="E6619" s="2"/>
      <c r="F6619" s="2"/>
      <c r="G6619" s="2"/>
    </row>
    <row r="6620">
      <c r="C6620" s="2"/>
      <c r="D6620" s="2"/>
      <c r="E6620" s="2"/>
      <c r="F6620" s="2"/>
      <c r="G6620" s="2"/>
    </row>
    <row r="6621">
      <c r="C6621" s="2"/>
      <c r="D6621" s="2"/>
      <c r="E6621" s="2"/>
      <c r="F6621" s="2"/>
      <c r="G6621" s="2"/>
    </row>
    <row r="6622">
      <c r="C6622" s="2"/>
      <c r="D6622" s="2"/>
      <c r="E6622" s="2"/>
      <c r="F6622" s="2"/>
      <c r="G6622" s="2"/>
    </row>
    <row r="6623">
      <c r="C6623" s="2"/>
      <c r="D6623" s="2"/>
      <c r="E6623" s="2"/>
      <c r="F6623" s="2"/>
      <c r="G6623" s="2"/>
    </row>
    <row r="6624">
      <c r="C6624" s="2"/>
      <c r="D6624" s="2"/>
      <c r="E6624" s="2"/>
      <c r="F6624" s="2"/>
      <c r="G6624" s="2"/>
    </row>
    <row r="6625">
      <c r="C6625" s="2"/>
      <c r="D6625" s="2"/>
      <c r="E6625" s="2"/>
      <c r="F6625" s="2"/>
      <c r="G6625" s="2"/>
    </row>
    <row r="6626">
      <c r="C6626" s="2"/>
      <c r="D6626" s="2"/>
      <c r="E6626" s="2"/>
      <c r="F6626" s="2"/>
      <c r="G6626" s="2"/>
    </row>
    <row r="6627">
      <c r="C6627" s="2"/>
      <c r="D6627" s="2"/>
      <c r="E6627" s="2"/>
      <c r="F6627" s="2"/>
      <c r="G6627" s="2"/>
    </row>
    <row r="6628">
      <c r="C6628" s="2"/>
      <c r="D6628" s="2"/>
      <c r="E6628" s="2"/>
      <c r="F6628" s="2"/>
      <c r="G6628" s="2"/>
    </row>
    <row r="6629">
      <c r="C6629" s="2"/>
      <c r="D6629" s="2"/>
      <c r="E6629" s="2"/>
      <c r="F6629" s="2"/>
      <c r="G6629" s="2"/>
    </row>
    <row r="6630">
      <c r="C6630" s="2"/>
      <c r="D6630" s="2"/>
      <c r="E6630" s="2"/>
      <c r="F6630" s="2"/>
      <c r="G6630" s="2"/>
    </row>
    <row r="6631">
      <c r="C6631" s="2"/>
      <c r="D6631" s="2"/>
      <c r="E6631" s="2"/>
      <c r="F6631" s="2"/>
      <c r="G6631" s="2"/>
    </row>
    <row r="6632">
      <c r="C6632" s="2"/>
      <c r="D6632" s="2"/>
      <c r="E6632" s="2"/>
      <c r="F6632" s="2"/>
      <c r="G6632" s="2"/>
    </row>
    <row r="6633">
      <c r="C6633" s="2"/>
      <c r="D6633" s="2"/>
      <c r="E6633" s="2"/>
      <c r="F6633" s="2"/>
      <c r="G6633" s="2"/>
    </row>
    <row r="6634">
      <c r="C6634" s="2"/>
      <c r="D6634" s="2"/>
      <c r="E6634" s="2"/>
      <c r="F6634" s="2"/>
      <c r="G6634" s="2"/>
    </row>
    <row r="6635">
      <c r="C6635" s="2"/>
      <c r="D6635" s="2"/>
      <c r="E6635" s="2"/>
      <c r="F6635" s="2"/>
      <c r="G6635" s="2"/>
    </row>
    <row r="6636">
      <c r="C6636" s="2"/>
      <c r="D6636" s="2"/>
      <c r="E6636" s="2"/>
      <c r="F6636" s="2"/>
      <c r="G6636" s="2"/>
    </row>
    <row r="6637">
      <c r="C6637" s="2"/>
      <c r="D6637" s="2"/>
      <c r="E6637" s="2"/>
      <c r="F6637" s="2"/>
      <c r="G6637" s="2"/>
    </row>
    <row r="6638">
      <c r="C6638" s="2"/>
      <c r="D6638" s="2"/>
      <c r="E6638" s="2"/>
      <c r="F6638" s="2"/>
      <c r="G6638" s="2"/>
    </row>
    <row r="6639">
      <c r="C6639" s="2"/>
      <c r="D6639" s="2"/>
      <c r="E6639" s="2"/>
      <c r="F6639" s="2"/>
      <c r="G6639" s="2"/>
    </row>
    <row r="6640">
      <c r="C6640" s="2"/>
      <c r="D6640" s="2"/>
      <c r="E6640" s="2"/>
      <c r="F6640" s="2"/>
      <c r="G6640" s="2"/>
    </row>
    <row r="6641">
      <c r="C6641" s="2"/>
      <c r="D6641" s="2"/>
      <c r="E6641" s="2"/>
      <c r="F6641" s="2"/>
      <c r="G6641" s="2"/>
    </row>
    <row r="6642">
      <c r="C6642" s="2"/>
      <c r="D6642" s="2"/>
      <c r="E6642" s="2"/>
      <c r="F6642" s="2"/>
      <c r="G6642" s="2"/>
    </row>
    <row r="6643">
      <c r="C6643" s="2"/>
      <c r="D6643" s="2"/>
      <c r="E6643" s="2"/>
      <c r="F6643" s="2"/>
      <c r="G6643" s="2"/>
    </row>
    <row r="6644">
      <c r="C6644" s="2"/>
      <c r="D6644" s="2"/>
      <c r="E6644" s="2"/>
      <c r="F6644" s="2"/>
      <c r="G6644" s="2"/>
    </row>
    <row r="6645">
      <c r="C6645" s="2"/>
      <c r="D6645" s="2"/>
      <c r="E6645" s="2"/>
      <c r="F6645" s="2"/>
      <c r="G6645" s="2"/>
    </row>
    <row r="6646">
      <c r="C6646" s="2"/>
      <c r="D6646" s="2"/>
      <c r="E6646" s="2"/>
      <c r="F6646" s="2"/>
      <c r="G6646" s="2"/>
    </row>
    <row r="6647">
      <c r="C6647" s="2"/>
      <c r="D6647" s="2"/>
      <c r="E6647" s="2"/>
      <c r="F6647" s="2"/>
      <c r="G6647" s="2"/>
    </row>
    <row r="6648">
      <c r="C6648" s="2"/>
      <c r="D6648" s="2"/>
      <c r="E6648" s="2"/>
      <c r="F6648" s="2"/>
      <c r="G6648" s="2"/>
    </row>
    <row r="6649">
      <c r="C6649" s="2"/>
      <c r="D6649" s="2"/>
      <c r="E6649" s="2"/>
      <c r="F6649" s="2"/>
      <c r="G6649" s="2"/>
    </row>
    <row r="6650">
      <c r="C6650" s="2"/>
      <c r="D6650" s="2"/>
      <c r="E6650" s="2"/>
      <c r="F6650" s="2"/>
      <c r="G6650" s="2"/>
    </row>
    <row r="6651">
      <c r="C6651" s="2"/>
      <c r="D6651" s="2"/>
      <c r="E6651" s="2"/>
      <c r="F6651" s="2"/>
      <c r="G6651" s="2"/>
    </row>
    <row r="6652">
      <c r="C6652" s="2"/>
      <c r="D6652" s="2"/>
      <c r="E6652" s="2"/>
      <c r="F6652" s="2"/>
      <c r="G6652" s="2"/>
    </row>
    <row r="6653">
      <c r="C6653" s="2"/>
      <c r="D6653" s="2"/>
      <c r="E6653" s="2"/>
      <c r="F6653" s="2"/>
      <c r="G6653" s="2"/>
    </row>
    <row r="6654">
      <c r="C6654" s="2"/>
      <c r="D6654" s="2"/>
      <c r="E6654" s="2"/>
      <c r="F6654" s="2"/>
      <c r="G6654" s="2"/>
    </row>
    <row r="6655">
      <c r="C6655" s="2"/>
      <c r="D6655" s="2"/>
      <c r="E6655" s="2"/>
      <c r="F6655" s="2"/>
      <c r="G6655" s="2"/>
    </row>
    <row r="6656">
      <c r="C6656" s="2"/>
      <c r="D6656" s="2"/>
      <c r="E6656" s="2"/>
      <c r="F6656" s="2"/>
      <c r="G6656" s="2"/>
    </row>
    <row r="6657">
      <c r="C6657" s="2"/>
      <c r="D6657" s="2"/>
      <c r="E6657" s="2"/>
      <c r="F6657" s="2"/>
      <c r="G6657" s="2"/>
    </row>
    <row r="6658">
      <c r="C6658" s="2"/>
      <c r="D6658" s="2"/>
      <c r="E6658" s="2"/>
      <c r="F6658" s="2"/>
      <c r="G6658" s="2"/>
    </row>
    <row r="6659">
      <c r="C6659" s="2"/>
      <c r="D6659" s="2"/>
      <c r="E6659" s="2"/>
      <c r="F6659" s="2"/>
      <c r="G6659" s="2"/>
    </row>
    <row r="6660">
      <c r="C6660" s="2"/>
      <c r="D6660" s="2"/>
      <c r="E6660" s="2"/>
      <c r="F6660" s="2"/>
      <c r="G6660" s="2"/>
    </row>
    <row r="6661">
      <c r="C6661" s="2"/>
      <c r="D6661" s="2"/>
      <c r="E6661" s="2"/>
      <c r="F6661" s="2"/>
      <c r="G6661" s="2"/>
    </row>
    <row r="6662">
      <c r="C6662" s="2"/>
      <c r="D6662" s="2"/>
      <c r="E6662" s="2"/>
      <c r="F6662" s="2"/>
      <c r="G6662" s="2"/>
    </row>
    <row r="6663">
      <c r="C6663" s="2"/>
      <c r="D6663" s="2"/>
      <c r="E6663" s="2"/>
      <c r="F6663" s="2"/>
      <c r="G6663" s="2"/>
    </row>
    <row r="6664">
      <c r="C6664" s="2"/>
      <c r="D6664" s="2"/>
      <c r="E6664" s="2"/>
      <c r="F6664" s="2"/>
      <c r="G6664" s="2"/>
    </row>
    <row r="6665">
      <c r="C6665" s="2"/>
      <c r="D6665" s="2"/>
      <c r="E6665" s="2"/>
      <c r="F6665" s="2"/>
      <c r="G6665" s="2"/>
    </row>
    <row r="6666">
      <c r="C6666" s="2"/>
      <c r="D6666" s="2"/>
      <c r="E6666" s="2"/>
      <c r="F6666" s="2"/>
      <c r="G6666" s="2"/>
    </row>
    <row r="6667">
      <c r="C6667" s="2"/>
      <c r="D6667" s="2"/>
      <c r="E6667" s="2"/>
      <c r="F6667" s="2"/>
      <c r="G6667" s="2"/>
    </row>
    <row r="6668">
      <c r="C6668" s="2"/>
      <c r="D6668" s="2"/>
      <c r="E6668" s="2"/>
      <c r="F6668" s="2"/>
      <c r="G6668" s="2"/>
    </row>
    <row r="6669">
      <c r="C6669" s="2"/>
      <c r="D6669" s="2"/>
      <c r="E6669" s="2"/>
      <c r="F6669" s="2"/>
      <c r="G6669" s="2"/>
    </row>
    <row r="6670">
      <c r="C6670" s="2"/>
      <c r="D6670" s="2"/>
      <c r="E6670" s="2"/>
      <c r="F6670" s="2"/>
      <c r="G6670" s="2"/>
    </row>
    <row r="6671">
      <c r="C6671" s="2"/>
      <c r="D6671" s="2"/>
      <c r="E6671" s="2"/>
      <c r="F6671" s="2"/>
      <c r="G6671" s="2"/>
    </row>
    <row r="6672">
      <c r="C6672" s="2"/>
      <c r="D6672" s="2"/>
      <c r="E6672" s="2"/>
      <c r="F6672" s="2"/>
      <c r="G6672" s="2"/>
    </row>
    <row r="6673">
      <c r="C6673" s="2"/>
      <c r="D6673" s="2"/>
      <c r="E6673" s="2"/>
      <c r="F6673" s="2"/>
      <c r="G6673" s="2"/>
    </row>
    <row r="6674">
      <c r="C6674" s="2"/>
      <c r="D6674" s="2"/>
      <c r="E6674" s="2"/>
      <c r="F6674" s="2"/>
      <c r="G6674" s="2"/>
    </row>
    <row r="6675">
      <c r="C6675" s="2"/>
      <c r="D6675" s="2"/>
      <c r="E6675" s="2"/>
      <c r="F6675" s="2"/>
      <c r="G6675" s="2"/>
    </row>
    <row r="6676">
      <c r="C6676" s="2"/>
      <c r="D6676" s="2"/>
      <c r="E6676" s="2"/>
      <c r="F6676" s="2"/>
      <c r="G6676" s="2"/>
    </row>
    <row r="6677">
      <c r="C6677" s="2"/>
      <c r="D6677" s="2"/>
      <c r="E6677" s="2"/>
      <c r="F6677" s="2"/>
      <c r="G6677" s="2"/>
    </row>
    <row r="6678">
      <c r="C6678" s="2"/>
      <c r="D6678" s="2"/>
      <c r="E6678" s="2"/>
      <c r="F6678" s="2"/>
      <c r="G6678" s="2"/>
    </row>
    <row r="6679">
      <c r="C6679" s="2"/>
      <c r="D6679" s="2"/>
      <c r="E6679" s="2"/>
      <c r="F6679" s="2"/>
      <c r="G6679" s="2"/>
    </row>
    <row r="6680">
      <c r="C6680" s="2"/>
      <c r="D6680" s="2"/>
      <c r="E6680" s="2"/>
      <c r="F6680" s="2"/>
      <c r="G6680" s="2"/>
    </row>
    <row r="6681">
      <c r="C6681" s="2"/>
      <c r="D6681" s="2"/>
      <c r="E6681" s="2"/>
      <c r="F6681" s="2"/>
      <c r="G6681" s="2"/>
    </row>
    <row r="6682">
      <c r="C6682" s="2"/>
      <c r="D6682" s="2"/>
      <c r="E6682" s="2"/>
      <c r="F6682" s="2"/>
      <c r="G6682" s="2"/>
    </row>
    <row r="6683">
      <c r="C6683" s="2"/>
      <c r="D6683" s="2"/>
      <c r="E6683" s="2"/>
      <c r="F6683" s="2"/>
      <c r="G6683" s="2"/>
    </row>
    <row r="6684">
      <c r="C6684" s="2"/>
      <c r="D6684" s="2"/>
      <c r="E6684" s="2"/>
      <c r="F6684" s="2"/>
      <c r="G6684" s="2"/>
    </row>
    <row r="6685">
      <c r="C6685" s="2"/>
      <c r="D6685" s="2"/>
      <c r="E6685" s="2"/>
      <c r="F6685" s="2"/>
      <c r="G6685" s="2"/>
    </row>
    <row r="6686">
      <c r="C6686" s="2"/>
      <c r="D6686" s="2"/>
      <c r="E6686" s="2"/>
      <c r="F6686" s="2"/>
      <c r="G6686" s="2"/>
    </row>
    <row r="6687">
      <c r="C6687" s="2"/>
      <c r="D6687" s="2"/>
      <c r="E6687" s="2"/>
      <c r="F6687" s="2"/>
      <c r="G6687" s="2"/>
    </row>
    <row r="6688">
      <c r="C6688" s="2"/>
      <c r="D6688" s="2"/>
      <c r="E6688" s="2"/>
      <c r="F6688" s="2"/>
      <c r="G6688" s="2"/>
    </row>
    <row r="6689">
      <c r="C6689" s="2"/>
      <c r="D6689" s="2"/>
      <c r="E6689" s="2"/>
      <c r="F6689" s="2"/>
      <c r="G6689" s="2"/>
    </row>
    <row r="6690">
      <c r="C6690" s="2"/>
      <c r="D6690" s="2"/>
      <c r="E6690" s="2"/>
      <c r="F6690" s="2"/>
      <c r="G6690" s="2"/>
    </row>
    <row r="6691">
      <c r="C6691" s="2"/>
      <c r="D6691" s="2"/>
      <c r="E6691" s="2"/>
      <c r="F6691" s="2"/>
      <c r="G6691" s="2"/>
    </row>
    <row r="6692">
      <c r="C6692" s="2"/>
      <c r="D6692" s="2"/>
      <c r="E6692" s="2"/>
      <c r="F6692" s="2"/>
      <c r="G6692" s="2"/>
    </row>
    <row r="6693">
      <c r="C6693" s="2"/>
      <c r="D6693" s="2"/>
      <c r="E6693" s="2"/>
      <c r="F6693" s="2"/>
      <c r="G6693" s="2"/>
    </row>
    <row r="6694">
      <c r="C6694" s="2"/>
      <c r="D6694" s="2"/>
      <c r="E6694" s="2"/>
      <c r="F6694" s="2"/>
      <c r="G6694" s="2"/>
    </row>
    <row r="6695">
      <c r="C6695" s="2"/>
      <c r="D6695" s="2"/>
      <c r="E6695" s="2"/>
      <c r="F6695" s="2"/>
      <c r="G6695" s="2"/>
    </row>
    <row r="6696">
      <c r="C6696" s="2"/>
      <c r="D6696" s="2"/>
      <c r="E6696" s="2"/>
      <c r="F6696" s="2"/>
      <c r="G6696" s="2"/>
    </row>
    <row r="6697">
      <c r="C6697" s="2"/>
      <c r="D6697" s="2"/>
      <c r="E6697" s="2"/>
      <c r="F6697" s="2"/>
      <c r="G6697" s="2"/>
    </row>
    <row r="6698">
      <c r="C6698" s="2"/>
      <c r="D6698" s="2"/>
      <c r="E6698" s="2"/>
      <c r="F6698" s="2"/>
      <c r="G6698" s="2"/>
    </row>
    <row r="6699">
      <c r="C6699" s="2"/>
      <c r="D6699" s="2"/>
      <c r="E6699" s="2"/>
      <c r="F6699" s="2"/>
      <c r="G6699" s="2"/>
    </row>
    <row r="6700">
      <c r="C6700" s="2"/>
      <c r="D6700" s="2"/>
      <c r="E6700" s="2"/>
      <c r="F6700" s="2"/>
      <c r="G6700" s="2"/>
    </row>
    <row r="6701">
      <c r="C6701" s="2"/>
      <c r="D6701" s="2"/>
      <c r="E6701" s="2"/>
      <c r="F6701" s="2"/>
      <c r="G6701" s="2"/>
    </row>
    <row r="6702">
      <c r="C6702" s="2"/>
      <c r="D6702" s="2"/>
      <c r="E6702" s="2"/>
      <c r="F6702" s="2"/>
      <c r="G6702" s="2"/>
    </row>
    <row r="6703">
      <c r="C6703" s="2"/>
      <c r="D6703" s="2"/>
      <c r="E6703" s="2"/>
      <c r="F6703" s="2"/>
      <c r="G6703" s="2"/>
    </row>
    <row r="6704">
      <c r="C6704" s="2"/>
      <c r="D6704" s="2"/>
      <c r="E6704" s="2"/>
      <c r="F6704" s="2"/>
      <c r="G6704" s="2"/>
    </row>
    <row r="6705">
      <c r="C6705" s="2"/>
      <c r="D6705" s="2"/>
      <c r="E6705" s="2"/>
      <c r="F6705" s="2"/>
      <c r="G6705" s="2"/>
    </row>
    <row r="6706">
      <c r="C6706" s="2"/>
      <c r="D6706" s="2"/>
      <c r="E6706" s="2"/>
      <c r="F6706" s="2"/>
      <c r="G6706" s="2"/>
    </row>
    <row r="6707">
      <c r="C6707" s="2"/>
      <c r="D6707" s="2"/>
      <c r="E6707" s="2"/>
      <c r="F6707" s="2"/>
      <c r="G6707" s="2"/>
    </row>
    <row r="6708">
      <c r="C6708" s="2"/>
      <c r="D6708" s="2"/>
      <c r="E6708" s="2"/>
      <c r="F6708" s="2"/>
      <c r="G6708" s="2"/>
    </row>
    <row r="6709">
      <c r="C6709" s="2"/>
      <c r="D6709" s="2"/>
      <c r="E6709" s="2"/>
      <c r="F6709" s="2"/>
      <c r="G6709" s="2"/>
    </row>
    <row r="6710">
      <c r="C6710" s="2"/>
      <c r="D6710" s="2"/>
      <c r="E6710" s="2"/>
      <c r="F6710" s="2"/>
      <c r="G6710" s="2"/>
    </row>
    <row r="6711">
      <c r="C6711" s="2"/>
      <c r="D6711" s="2"/>
      <c r="E6711" s="2"/>
      <c r="F6711" s="2"/>
      <c r="G6711" s="2"/>
    </row>
    <row r="6712">
      <c r="C6712" s="2"/>
      <c r="D6712" s="2"/>
      <c r="E6712" s="2"/>
      <c r="F6712" s="2"/>
      <c r="G6712" s="2"/>
    </row>
    <row r="6713">
      <c r="C6713" s="2"/>
      <c r="D6713" s="2"/>
      <c r="E6713" s="2"/>
      <c r="F6713" s="2"/>
      <c r="G6713" s="2"/>
    </row>
    <row r="6714">
      <c r="C6714" s="2"/>
      <c r="D6714" s="2"/>
      <c r="E6714" s="2"/>
      <c r="F6714" s="2"/>
      <c r="G6714" s="2"/>
    </row>
    <row r="6715">
      <c r="C6715" s="2"/>
      <c r="D6715" s="2"/>
      <c r="E6715" s="2"/>
      <c r="F6715" s="2"/>
      <c r="G6715" s="2"/>
    </row>
    <row r="6716">
      <c r="C6716" s="2"/>
      <c r="D6716" s="2"/>
      <c r="E6716" s="2"/>
      <c r="F6716" s="2"/>
      <c r="G6716" s="2"/>
    </row>
    <row r="6717">
      <c r="C6717" s="2"/>
      <c r="D6717" s="2"/>
      <c r="E6717" s="2"/>
      <c r="F6717" s="2"/>
      <c r="G6717" s="2"/>
    </row>
    <row r="6718">
      <c r="C6718" s="2"/>
      <c r="D6718" s="2"/>
      <c r="E6718" s="2"/>
      <c r="F6718" s="2"/>
      <c r="G6718" s="2"/>
    </row>
    <row r="6719">
      <c r="C6719" s="2"/>
      <c r="D6719" s="2"/>
      <c r="E6719" s="2"/>
      <c r="F6719" s="2"/>
      <c r="G6719" s="2"/>
    </row>
    <row r="6720">
      <c r="C6720" s="2"/>
      <c r="D6720" s="2"/>
      <c r="E6720" s="2"/>
      <c r="F6720" s="2"/>
      <c r="G6720" s="2"/>
    </row>
    <row r="6721">
      <c r="C6721" s="2"/>
      <c r="D6721" s="2"/>
      <c r="E6721" s="2"/>
      <c r="F6721" s="2"/>
      <c r="G6721" s="2"/>
    </row>
    <row r="6722">
      <c r="C6722" s="2"/>
      <c r="D6722" s="2"/>
      <c r="E6722" s="2"/>
      <c r="F6722" s="2"/>
      <c r="G6722" s="2"/>
    </row>
    <row r="6723">
      <c r="C6723" s="2"/>
      <c r="D6723" s="2"/>
      <c r="E6723" s="2"/>
      <c r="F6723" s="2"/>
      <c r="G6723" s="2"/>
    </row>
    <row r="6724">
      <c r="C6724" s="2"/>
      <c r="D6724" s="2"/>
      <c r="E6724" s="2"/>
      <c r="F6724" s="2"/>
      <c r="G6724" s="2"/>
    </row>
    <row r="6725">
      <c r="C6725" s="2"/>
      <c r="D6725" s="2"/>
      <c r="E6725" s="2"/>
      <c r="F6725" s="2"/>
      <c r="G6725" s="2"/>
    </row>
    <row r="6726">
      <c r="C6726" s="2"/>
      <c r="D6726" s="2"/>
      <c r="E6726" s="2"/>
      <c r="F6726" s="2"/>
      <c r="G6726" s="2"/>
    </row>
    <row r="6727">
      <c r="C6727" s="2"/>
      <c r="D6727" s="2"/>
      <c r="E6727" s="2"/>
      <c r="F6727" s="2"/>
      <c r="G6727" s="2"/>
    </row>
    <row r="6728">
      <c r="C6728" s="2"/>
      <c r="D6728" s="2"/>
      <c r="E6728" s="2"/>
      <c r="F6728" s="2"/>
      <c r="G6728" s="2"/>
    </row>
    <row r="6729">
      <c r="C6729" s="2"/>
      <c r="D6729" s="2"/>
      <c r="E6729" s="2"/>
      <c r="F6729" s="2"/>
      <c r="G6729" s="2"/>
    </row>
    <row r="6730">
      <c r="C6730" s="2"/>
      <c r="D6730" s="2"/>
      <c r="E6730" s="2"/>
      <c r="F6730" s="2"/>
      <c r="G6730" s="2"/>
    </row>
    <row r="6731">
      <c r="C6731" s="2"/>
      <c r="D6731" s="2"/>
      <c r="E6731" s="2"/>
      <c r="F6731" s="2"/>
      <c r="G6731" s="2"/>
    </row>
    <row r="6732">
      <c r="C6732" s="2"/>
      <c r="D6732" s="2"/>
      <c r="E6732" s="2"/>
      <c r="F6732" s="2"/>
      <c r="G6732" s="2"/>
    </row>
    <row r="6733">
      <c r="C6733" s="2"/>
      <c r="D6733" s="2"/>
      <c r="E6733" s="2"/>
      <c r="F6733" s="2"/>
      <c r="G6733" s="2"/>
    </row>
    <row r="6734">
      <c r="C6734" s="2"/>
      <c r="D6734" s="2"/>
      <c r="E6734" s="2"/>
      <c r="F6734" s="2"/>
      <c r="G6734" s="2"/>
    </row>
    <row r="6735">
      <c r="C6735" s="2"/>
      <c r="D6735" s="2"/>
      <c r="E6735" s="2"/>
      <c r="F6735" s="2"/>
      <c r="G6735" s="2"/>
    </row>
    <row r="6736">
      <c r="C6736" s="2"/>
      <c r="D6736" s="2"/>
      <c r="E6736" s="2"/>
      <c r="F6736" s="2"/>
      <c r="G6736" s="2"/>
    </row>
    <row r="6737">
      <c r="C6737" s="2"/>
      <c r="D6737" s="2"/>
      <c r="E6737" s="2"/>
      <c r="F6737" s="2"/>
      <c r="G6737" s="2"/>
    </row>
    <row r="6738">
      <c r="C6738" s="2"/>
      <c r="D6738" s="2"/>
      <c r="E6738" s="2"/>
      <c r="F6738" s="2"/>
      <c r="G6738" s="2"/>
    </row>
    <row r="6739">
      <c r="C6739" s="2"/>
      <c r="D6739" s="2"/>
      <c r="E6739" s="2"/>
      <c r="F6739" s="2"/>
      <c r="G6739" s="2"/>
    </row>
    <row r="6740">
      <c r="C6740" s="2"/>
      <c r="D6740" s="2"/>
      <c r="E6740" s="2"/>
      <c r="F6740" s="2"/>
      <c r="G6740" s="2"/>
    </row>
    <row r="6741">
      <c r="C6741" s="2"/>
      <c r="D6741" s="2"/>
      <c r="E6741" s="2"/>
      <c r="F6741" s="2"/>
      <c r="G6741" s="2"/>
    </row>
    <row r="6742">
      <c r="C6742" s="2"/>
      <c r="D6742" s="2"/>
      <c r="E6742" s="2"/>
      <c r="F6742" s="2"/>
      <c r="G6742" s="2"/>
    </row>
    <row r="6743">
      <c r="C6743" s="2"/>
      <c r="D6743" s="2"/>
      <c r="E6743" s="2"/>
      <c r="F6743" s="2"/>
      <c r="G6743" s="2"/>
    </row>
    <row r="6744">
      <c r="C6744" s="2"/>
      <c r="D6744" s="2"/>
      <c r="E6744" s="2"/>
      <c r="F6744" s="2"/>
      <c r="G6744" s="2"/>
    </row>
    <row r="6745">
      <c r="C6745" s="2"/>
      <c r="D6745" s="2"/>
      <c r="E6745" s="2"/>
      <c r="F6745" s="2"/>
      <c r="G6745" s="2"/>
    </row>
    <row r="6746">
      <c r="C6746" s="2"/>
      <c r="D6746" s="2"/>
      <c r="E6746" s="2"/>
      <c r="F6746" s="2"/>
      <c r="G6746" s="2"/>
    </row>
    <row r="6747">
      <c r="C6747" s="2"/>
      <c r="D6747" s="2"/>
      <c r="E6747" s="2"/>
      <c r="F6747" s="2"/>
      <c r="G6747" s="2"/>
    </row>
    <row r="6748">
      <c r="C6748" s="2"/>
      <c r="D6748" s="2"/>
      <c r="E6748" s="2"/>
      <c r="F6748" s="2"/>
      <c r="G6748" s="2"/>
    </row>
    <row r="6749">
      <c r="C6749" s="2"/>
      <c r="D6749" s="2"/>
      <c r="E6749" s="2"/>
      <c r="F6749" s="2"/>
      <c r="G6749" s="2"/>
    </row>
    <row r="6750">
      <c r="C6750" s="2"/>
      <c r="D6750" s="2"/>
      <c r="E6750" s="2"/>
      <c r="F6750" s="2"/>
      <c r="G6750" s="2"/>
    </row>
    <row r="6751">
      <c r="C6751" s="2"/>
      <c r="D6751" s="2"/>
      <c r="E6751" s="2"/>
      <c r="F6751" s="2"/>
      <c r="G6751" s="2"/>
    </row>
    <row r="6752">
      <c r="C6752" s="2"/>
      <c r="D6752" s="2"/>
      <c r="E6752" s="2"/>
      <c r="F6752" s="2"/>
      <c r="G6752" s="2"/>
    </row>
    <row r="6753">
      <c r="C6753" s="2"/>
      <c r="D6753" s="2"/>
      <c r="E6753" s="2"/>
      <c r="F6753" s="2"/>
      <c r="G6753" s="2"/>
    </row>
    <row r="6754">
      <c r="C6754" s="2"/>
      <c r="D6754" s="2"/>
      <c r="E6754" s="2"/>
      <c r="F6754" s="2"/>
      <c r="G6754" s="2"/>
    </row>
    <row r="6755">
      <c r="C6755" s="2"/>
      <c r="D6755" s="2"/>
      <c r="E6755" s="2"/>
      <c r="F6755" s="2"/>
      <c r="G6755" s="2"/>
    </row>
    <row r="6756">
      <c r="C6756" s="2"/>
      <c r="D6756" s="2"/>
      <c r="E6756" s="2"/>
      <c r="F6756" s="2"/>
      <c r="G6756" s="2"/>
    </row>
    <row r="6757">
      <c r="C6757" s="2"/>
      <c r="D6757" s="2"/>
      <c r="E6757" s="2"/>
      <c r="F6757" s="2"/>
      <c r="G6757" s="2"/>
    </row>
    <row r="6758">
      <c r="C6758" s="2"/>
      <c r="D6758" s="2"/>
      <c r="E6758" s="2"/>
      <c r="F6758" s="2"/>
      <c r="G6758" s="2"/>
    </row>
    <row r="6759">
      <c r="C6759" s="2"/>
      <c r="D6759" s="2"/>
      <c r="E6759" s="2"/>
      <c r="F6759" s="2"/>
      <c r="G6759" s="2"/>
    </row>
    <row r="6760">
      <c r="C6760" s="2"/>
      <c r="D6760" s="2"/>
      <c r="E6760" s="2"/>
      <c r="F6760" s="2"/>
      <c r="G6760" s="2"/>
    </row>
    <row r="6761">
      <c r="C6761" s="2"/>
      <c r="D6761" s="2"/>
      <c r="E6761" s="2"/>
      <c r="F6761" s="2"/>
      <c r="G6761" s="2"/>
    </row>
    <row r="6762">
      <c r="C6762" s="2"/>
      <c r="D6762" s="2"/>
      <c r="E6762" s="2"/>
      <c r="F6762" s="2"/>
      <c r="G6762" s="2"/>
    </row>
    <row r="6763">
      <c r="C6763" s="2"/>
      <c r="D6763" s="2"/>
      <c r="E6763" s="2"/>
      <c r="F6763" s="2"/>
      <c r="G6763" s="2"/>
    </row>
    <row r="6764">
      <c r="C6764" s="2"/>
      <c r="D6764" s="2"/>
      <c r="E6764" s="2"/>
      <c r="F6764" s="2"/>
      <c r="G6764" s="2"/>
    </row>
    <row r="6765">
      <c r="C6765" s="2"/>
      <c r="D6765" s="2"/>
      <c r="E6765" s="2"/>
      <c r="F6765" s="2"/>
      <c r="G6765" s="2"/>
    </row>
    <row r="6766">
      <c r="C6766" s="2"/>
      <c r="D6766" s="2"/>
      <c r="E6766" s="2"/>
      <c r="F6766" s="2"/>
      <c r="G6766" s="2"/>
    </row>
    <row r="6767">
      <c r="C6767" s="2"/>
      <c r="D6767" s="2"/>
      <c r="E6767" s="2"/>
      <c r="F6767" s="2"/>
      <c r="G6767" s="2"/>
    </row>
    <row r="6768">
      <c r="C6768" s="2"/>
      <c r="D6768" s="2"/>
      <c r="E6768" s="2"/>
      <c r="F6768" s="2"/>
      <c r="G6768" s="2"/>
    </row>
    <row r="6769">
      <c r="C6769" s="2"/>
      <c r="D6769" s="2"/>
      <c r="E6769" s="2"/>
      <c r="F6769" s="2"/>
      <c r="G6769" s="2"/>
    </row>
    <row r="6770">
      <c r="C6770" s="2"/>
      <c r="D6770" s="2"/>
      <c r="E6770" s="2"/>
      <c r="F6770" s="2"/>
      <c r="G6770" s="2"/>
    </row>
    <row r="6771">
      <c r="C6771" s="2"/>
      <c r="D6771" s="2"/>
      <c r="E6771" s="2"/>
      <c r="F6771" s="2"/>
      <c r="G6771" s="2"/>
    </row>
    <row r="6772">
      <c r="C6772" s="2"/>
      <c r="D6772" s="2"/>
      <c r="E6772" s="2"/>
      <c r="F6772" s="2"/>
      <c r="G6772" s="2"/>
    </row>
    <row r="6773">
      <c r="C6773" s="2"/>
      <c r="D6773" s="2"/>
      <c r="E6773" s="2"/>
      <c r="F6773" s="2"/>
      <c r="G6773" s="2"/>
    </row>
    <row r="6774">
      <c r="C6774" s="2"/>
      <c r="D6774" s="2"/>
      <c r="E6774" s="2"/>
      <c r="F6774" s="2"/>
      <c r="G6774" s="2"/>
    </row>
    <row r="6775">
      <c r="C6775" s="2"/>
      <c r="D6775" s="2"/>
      <c r="E6775" s="2"/>
      <c r="F6775" s="2"/>
      <c r="G6775" s="2"/>
    </row>
    <row r="6776">
      <c r="C6776" s="2"/>
      <c r="D6776" s="2"/>
      <c r="E6776" s="2"/>
      <c r="F6776" s="2"/>
      <c r="G6776" s="2"/>
    </row>
    <row r="6777">
      <c r="C6777" s="2"/>
      <c r="D6777" s="2"/>
      <c r="E6777" s="2"/>
      <c r="F6777" s="2"/>
      <c r="G6777" s="2"/>
    </row>
    <row r="6778">
      <c r="C6778" s="2"/>
      <c r="D6778" s="2"/>
      <c r="E6778" s="2"/>
      <c r="F6778" s="2"/>
      <c r="G6778" s="2"/>
    </row>
    <row r="6779">
      <c r="C6779" s="2"/>
      <c r="D6779" s="2"/>
      <c r="E6779" s="2"/>
      <c r="F6779" s="2"/>
      <c r="G6779" s="2"/>
    </row>
    <row r="6780">
      <c r="C6780" s="2"/>
      <c r="D6780" s="2"/>
      <c r="E6780" s="2"/>
      <c r="F6780" s="2"/>
      <c r="G6780" s="2"/>
    </row>
    <row r="6781">
      <c r="C6781" s="2"/>
      <c r="D6781" s="2"/>
      <c r="E6781" s="2"/>
      <c r="F6781" s="2"/>
      <c r="G6781" s="2"/>
    </row>
    <row r="6782">
      <c r="C6782" s="2"/>
      <c r="D6782" s="2"/>
      <c r="E6782" s="2"/>
      <c r="F6782" s="2"/>
      <c r="G6782" s="2"/>
    </row>
    <row r="6783">
      <c r="C6783" s="2"/>
      <c r="D6783" s="2"/>
      <c r="E6783" s="2"/>
      <c r="F6783" s="2"/>
      <c r="G6783" s="2"/>
    </row>
    <row r="6784">
      <c r="C6784" s="2"/>
      <c r="D6784" s="2"/>
      <c r="E6784" s="2"/>
      <c r="F6784" s="2"/>
      <c r="G6784" s="2"/>
    </row>
    <row r="6785">
      <c r="C6785" s="2"/>
      <c r="D6785" s="2"/>
      <c r="E6785" s="2"/>
      <c r="F6785" s="2"/>
      <c r="G6785" s="2"/>
    </row>
    <row r="6786">
      <c r="C6786" s="2"/>
      <c r="D6786" s="2"/>
      <c r="E6786" s="2"/>
      <c r="F6786" s="2"/>
      <c r="G6786" s="2"/>
    </row>
    <row r="6787">
      <c r="C6787" s="2"/>
      <c r="D6787" s="2"/>
      <c r="E6787" s="2"/>
      <c r="F6787" s="2"/>
      <c r="G6787" s="2"/>
    </row>
    <row r="6788">
      <c r="C6788" s="2"/>
      <c r="D6788" s="2"/>
      <c r="E6788" s="2"/>
      <c r="F6788" s="2"/>
      <c r="G6788" s="2"/>
    </row>
    <row r="6789">
      <c r="C6789" s="2"/>
      <c r="D6789" s="2"/>
      <c r="E6789" s="2"/>
      <c r="F6789" s="2"/>
      <c r="G6789" s="2"/>
    </row>
    <row r="6790">
      <c r="C6790" s="2"/>
      <c r="D6790" s="2"/>
      <c r="E6790" s="2"/>
      <c r="F6790" s="2"/>
      <c r="G6790" s="2"/>
    </row>
    <row r="6791">
      <c r="C6791" s="2"/>
      <c r="D6791" s="2"/>
      <c r="E6791" s="2"/>
      <c r="F6791" s="2"/>
      <c r="G6791" s="2"/>
    </row>
    <row r="6792">
      <c r="C6792" s="2"/>
      <c r="D6792" s="2"/>
      <c r="E6792" s="2"/>
      <c r="F6792" s="2"/>
      <c r="G6792" s="2"/>
    </row>
    <row r="6793">
      <c r="C6793" s="2"/>
      <c r="D6793" s="2"/>
      <c r="E6793" s="2"/>
      <c r="F6793" s="2"/>
      <c r="G6793" s="2"/>
    </row>
    <row r="6794">
      <c r="C6794" s="2"/>
      <c r="D6794" s="2"/>
      <c r="E6794" s="2"/>
      <c r="F6794" s="2"/>
      <c r="G6794" s="2"/>
    </row>
    <row r="6795">
      <c r="C6795" s="2"/>
      <c r="D6795" s="2"/>
      <c r="E6795" s="2"/>
      <c r="F6795" s="2"/>
      <c r="G6795" s="2"/>
    </row>
    <row r="6796">
      <c r="C6796" s="2"/>
      <c r="D6796" s="2"/>
      <c r="E6796" s="2"/>
      <c r="F6796" s="2"/>
      <c r="G6796" s="2"/>
    </row>
    <row r="6797">
      <c r="C6797" s="2"/>
      <c r="D6797" s="2"/>
      <c r="E6797" s="2"/>
      <c r="F6797" s="2"/>
      <c r="G6797" s="2"/>
    </row>
    <row r="6798">
      <c r="C6798" s="2"/>
      <c r="D6798" s="2"/>
      <c r="E6798" s="2"/>
      <c r="F6798" s="2"/>
      <c r="G6798" s="2"/>
    </row>
    <row r="6799">
      <c r="C6799" s="2"/>
      <c r="D6799" s="2"/>
      <c r="E6799" s="2"/>
      <c r="F6799" s="2"/>
      <c r="G6799" s="2"/>
    </row>
    <row r="6800">
      <c r="C6800" s="2"/>
      <c r="D6800" s="2"/>
      <c r="E6800" s="2"/>
      <c r="F6800" s="2"/>
      <c r="G6800" s="2"/>
    </row>
    <row r="6801">
      <c r="C6801" s="2"/>
      <c r="D6801" s="2"/>
      <c r="E6801" s="2"/>
      <c r="F6801" s="2"/>
      <c r="G6801" s="2"/>
    </row>
    <row r="6802">
      <c r="C6802" s="2"/>
      <c r="D6802" s="2"/>
      <c r="E6802" s="2"/>
      <c r="F6802" s="2"/>
      <c r="G6802" s="2"/>
    </row>
    <row r="6803">
      <c r="C6803" s="2"/>
      <c r="D6803" s="2"/>
      <c r="E6803" s="2"/>
      <c r="F6803" s="2"/>
      <c r="G6803" s="2"/>
    </row>
    <row r="6804">
      <c r="C6804" s="2"/>
      <c r="D6804" s="2"/>
      <c r="E6804" s="2"/>
      <c r="F6804" s="2"/>
      <c r="G6804" s="2"/>
    </row>
    <row r="6805">
      <c r="C6805" s="2"/>
      <c r="D6805" s="2"/>
      <c r="E6805" s="2"/>
      <c r="F6805" s="2"/>
      <c r="G6805" s="2"/>
    </row>
    <row r="6806">
      <c r="C6806" s="2"/>
      <c r="D6806" s="2"/>
      <c r="E6806" s="2"/>
      <c r="F6806" s="2"/>
      <c r="G6806" s="2"/>
    </row>
    <row r="6807">
      <c r="C6807" s="2"/>
      <c r="D6807" s="2"/>
      <c r="E6807" s="2"/>
      <c r="F6807" s="2"/>
      <c r="G6807" s="2"/>
    </row>
    <row r="6808">
      <c r="C6808" s="2"/>
      <c r="D6808" s="2"/>
      <c r="E6808" s="2"/>
      <c r="F6808" s="2"/>
      <c r="G6808" s="2"/>
    </row>
    <row r="6809">
      <c r="C6809" s="2"/>
      <c r="D6809" s="2"/>
      <c r="E6809" s="2"/>
      <c r="F6809" s="2"/>
      <c r="G6809" s="2"/>
    </row>
    <row r="6810">
      <c r="C6810" s="2"/>
      <c r="D6810" s="2"/>
      <c r="E6810" s="2"/>
      <c r="F6810" s="2"/>
      <c r="G6810" s="2"/>
    </row>
    <row r="6811">
      <c r="C6811" s="2"/>
      <c r="D6811" s="2"/>
      <c r="E6811" s="2"/>
      <c r="F6811" s="2"/>
      <c r="G6811" s="2"/>
    </row>
    <row r="6812">
      <c r="C6812" s="2"/>
      <c r="D6812" s="2"/>
      <c r="E6812" s="2"/>
      <c r="F6812" s="2"/>
      <c r="G6812" s="2"/>
    </row>
    <row r="6813">
      <c r="C6813" s="2"/>
      <c r="D6813" s="2"/>
      <c r="E6813" s="2"/>
      <c r="F6813" s="2"/>
      <c r="G6813" s="2"/>
    </row>
    <row r="6814">
      <c r="C6814" s="2"/>
      <c r="D6814" s="2"/>
      <c r="E6814" s="2"/>
      <c r="F6814" s="2"/>
      <c r="G6814" s="2"/>
    </row>
    <row r="6815">
      <c r="C6815" s="2"/>
      <c r="D6815" s="2"/>
      <c r="E6815" s="2"/>
      <c r="F6815" s="2"/>
      <c r="G6815" s="2"/>
    </row>
    <row r="6816">
      <c r="C6816" s="2"/>
      <c r="D6816" s="2"/>
      <c r="E6816" s="2"/>
      <c r="F6816" s="2"/>
      <c r="G6816" s="2"/>
    </row>
    <row r="6817">
      <c r="C6817" s="2"/>
      <c r="D6817" s="2"/>
      <c r="E6817" s="2"/>
      <c r="F6817" s="2"/>
      <c r="G6817" s="2"/>
    </row>
    <row r="6818">
      <c r="C6818" s="2"/>
      <c r="D6818" s="2"/>
      <c r="E6818" s="2"/>
      <c r="F6818" s="2"/>
      <c r="G6818" s="2"/>
    </row>
    <row r="6819">
      <c r="C6819" s="2"/>
      <c r="D6819" s="2"/>
      <c r="E6819" s="2"/>
      <c r="F6819" s="2"/>
      <c r="G6819" s="2"/>
    </row>
    <row r="6820">
      <c r="C6820" s="2"/>
      <c r="D6820" s="2"/>
      <c r="E6820" s="2"/>
      <c r="F6820" s="2"/>
      <c r="G6820" s="2"/>
    </row>
    <row r="6821">
      <c r="C6821" s="2"/>
      <c r="D6821" s="2"/>
      <c r="E6821" s="2"/>
      <c r="F6821" s="2"/>
      <c r="G6821" s="2"/>
    </row>
    <row r="6822">
      <c r="C6822" s="2"/>
      <c r="D6822" s="2"/>
      <c r="E6822" s="2"/>
      <c r="F6822" s="2"/>
      <c r="G6822" s="2"/>
    </row>
    <row r="6823">
      <c r="C6823" s="2"/>
      <c r="D6823" s="2"/>
      <c r="E6823" s="2"/>
      <c r="F6823" s="2"/>
      <c r="G6823" s="2"/>
    </row>
    <row r="6824">
      <c r="C6824" s="2"/>
      <c r="D6824" s="2"/>
      <c r="E6824" s="2"/>
      <c r="F6824" s="2"/>
      <c r="G6824" s="2"/>
    </row>
    <row r="6825">
      <c r="C6825" s="2"/>
      <c r="D6825" s="2"/>
      <c r="E6825" s="2"/>
      <c r="F6825" s="2"/>
      <c r="G6825" s="2"/>
    </row>
    <row r="6826">
      <c r="C6826" s="2"/>
      <c r="D6826" s="2"/>
      <c r="E6826" s="2"/>
      <c r="F6826" s="2"/>
      <c r="G6826" s="2"/>
    </row>
    <row r="6827">
      <c r="C6827" s="2"/>
      <c r="D6827" s="2"/>
      <c r="E6827" s="2"/>
      <c r="F6827" s="2"/>
      <c r="G6827" s="2"/>
    </row>
    <row r="6828">
      <c r="C6828" s="2"/>
      <c r="D6828" s="2"/>
      <c r="E6828" s="2"/>
      <c r="F6828" s="2"/>
      <c r="G6828" s="2"/>
    </row>
    <row r="6829">
      <c r="C6829" s="2"/>
      <c r="D6829" s="2"/>
      <c r="E6829" s="2"/>
      <c r="F6829" s="2"/>
      <c r="G6829" s="2"/>
    </row>
    <row r="6830">
      <c r="C6830" s="2"/>
      <c r="D6830" s="2"/>
      <c r="E6830" s="2"/>
      <c r="F6830" s="2"/>
      <c r="G6830" s="2"/>
    </row>
    <row r="6831">
      <c r="C6831" s="2"/>
      <c r="D6831" s="2"/>
      <c r="E6831" s="2"/>
      <c r="F6831" s="2"/>
      <c r="G6831" s="2"/>
    </row>
    <row r="6832">
      <c r="C6832" s="2"/>
      <c r="D6832" s="2"/>
      <c r="E6832" s="2"/>
      <c r="F6832" s="2"/>
      <c r="G6832" s="2"/>
    </row>
    <row r="6833">
      <c r="C6833" s="2"/>
      <c r="D6833" s="2"/>
      <c r="E6833" s="2"/>
      <c r="F6833" s="2"/>
      <c r="G6833" s="2"/>
    </row>
    <row r="6834">
      <c r="C6834" s="2"/>
      <c r="D6834" s="2"/>
      <c r="E6834" s="2"/>
      <c r="F6834" s="2"/>
      <c r="G6834" s="2"/>
    </row>
    <row r="6835">
      <c r="C6835" s="2"/>
      <c r="D6835" s="2"/>
      <c r="E6835" s="2"/>
      <c r="F6835" s="2"/>
      <c r="G6835" s="2"/>
    </row>
    <row r="6836">
      <c r="C6836" s="2"/>
      <c r="D6836" s="2"/>
      <c r="E6836" s="2"/>
      <c r="F6836" s="2"/>
      <c r="G6836" s="2"/>
    </row>
    <row r="6837">
      <c r="C6837" s="2"/>
      <c r="D6837" s="2"/>
      <c r="E6837" s="2"/>
      <c r="F6837" s="2"/>
      <c r="G6837" s="2"/>
    </row>
    <row r="6838">
      <c r="C6838" s="2"/>
      <c r="D6838" s="2"/>
      <c r="E6838" s="2"/>
      <c r="F6838" s="2"/>
      <c r="G6838" s="2"/>
    </row>
    <row r="6839">
      <c r="C6839" s="2"/>
      <c r="D6839" s="2"/>
      <c r="E6839" s="2"/>
      <c r="F6839" s="2"/>
      <c r="G6839" s="2"/>
    </row>
    <row r="6840">
      <c r="C6840" s="2"/>
      <c r="D6840" s="2"/>
      <c r="E6840" s="2"/>
      <c r="F6840" s="2"/>
      <c r="G6840" s="2"/>
    </row>
    <row r="6841">
      <c r="C6841" s="2"/>
      <c r="D6841" s="2"/>
      <c r="E6841" s="2"/>
      <c r="F6841" s="2"/>
      <c r="G6841" s="2"/>
    </row>
    <row r="6842">
      <c r="C6842" s="2"/>
      <c r="D6842" s="2"/>
      <c r="E6842" s="2"/>
      <c r="F6842" s="2"/>
      <c r="G6842" s="2"/>
    </row>
    <row r="6843">
      <c r="C6843" s="2"/>
      <c r="D6843" s="2"/>
      <c r="E6843" s="2"/>
      <c r="F6843" s="2"/>
      <c r="G6843" s="2"/>
    </row>
    <row r="6844">
      <c r="C6844" s="2"/>
      <c r="D6844" s="2"/>
      <c r="E6844" s="2"/>
      <c r="F6844" s="2"/>
      <c r="G6844" s="2"/>
    </row>
    <row r="6845">
      <c r="C6845" s="2"/>
      <c r="D6845" s="2"/>
      <c r="E6845" s="2"/>
      <c r="F6845" s="2"/>
      <c r="G6845" s="2"/>
    </row>
    <row r="6846">
      <c r="C6846" s="2"/>
      <c r="D6846" s="2"/>
      <c r="E6846" s="2"/>
      <c r="F6846" s="2"/>
      <c r="G6846" s="2"/>
    </row>
    <row r="6847">
      <c r="C6847" s="2"/>
      <c r="D6847" s="2"/>
      <c r="E6847" s="2"/>
      <c r="F6847" s="2"/>
      <c r="G6847" s="2"/>
    </row>
    <row r="6848">
      <c r="C6848" s="2"/>
      <c r="D6848" s="2"/>
      <c r="E6848" s="2"/>
      <c r="F6848" s="2"/>
      <c r="G6848" s="2"/>
    </row>
    <row r="6849">
      <c r="C6849" s="2"/>
      <c r="D6849" s="2"/>
      <c r="E6849" s="2"/>
      <c r="F6849" s="2"/>
      <c r="G6849" s="2"/>
    </row>
    <row r="6850">
      <c r="C6850" s="2"/>
      <c r="D6850" s="2"/>
      <c r="E6850" s="2"/>
      <c r="F6850" s="2"/>
      <c r="G6850" s="2"/>
    </row>
    <row r="6851">
      <c r="C6851" s="2"/>
      <c r="D6851" s="2"/>
      <c r="E6851" s="2"/>
      <c r="F6851" s="2"/>
      <c r="G6851" s="2"/>
    </row>
    <row r="6852">
      <c r="C6852" s="2"/>
      <c r="D6852" s="2"/>
      <c r="E6852" s="2"/>
      <c r="F6852" s="2"/>
      <c r="G6852" s="2"/>
    </row>
    <row r="6853">
      <c r="C6853" s="2"/>
      <c r="D6853" s="2"/>
      <c r="E6853" s="2"/>
      <c r="F6853" s="2"/>
      <c r="G6853" s="2"/>
    </row>
    <row r="6854">
      <c r="C6854" s="2"/>
      <c r="D6854" s="2"/>
      <c r="E6854" s="2"/>
      <c r="F6854" s="2"/>
      <c r="G6854" s="2"/>
    </row>
    <row r="6855">
      <c r="C6855" s="2"/>
      <c r="D6855" s="2"/>
      <c r="E6855" s="2"/>
      <c r="F6855" s="2"/>
      <c r="G6855" s="2"/>
    </row>
    <row r="6856">
      <c r="C6856" s="2"/>
      <c r="D6856" s="2"/>
      <c r="E6856" s="2"/>
      <c r="F6856" s="2"/>
      <c r="G6856" s="2"/>
    </row>
    <row r="6857">
      <c r="C6857" s="2"/>
      <c r="D6857" s="2"/>
      <c r="E6857" s="2"/>
      <c r="F6857" s="2"/>
      <c r="G6857" s="2"/>
    </row>
    <row r="6858">
      <c r="C6858" s="2"/>
      <c r="D6858" s="2"/>
      <c r="E6858" s="2"/>
      <c r="F6858" s="2"/>
      <c r="G6858" s="2"/>
    </row>
    <row r="6859">
      <c r="C6859" s="2"/>
      <c r="D6859" s="2"/>
      <c r="E6859" s="2"/>
      <c r="F6859" s="2"/>
      <c r="G6859" s="2"/>
    </row>
    <row r="6860">
      <c r="C6860" s="2"/>
      <c r="D6860" s="2"/>
      <c r="E6860" s="2"/>
      <c r="F6860" s="2"/>
      <c r="G6860" s="2"/>
    </row>
    <row r="6861">
      <c r="C6861" s="2"/>
      <c r="D6861" s="2"/>
      <c r="E6861" s="2"/>
      <c r="F6861" s="2"/>
      <c r="G6861" s="2"/>
    </row>
    <row r="6862">
      <c r="C6862" s="2"/>
      <c r="D6862" s="2"/>
      <c r="E6862" s="2"/>
      <c r="F6862" s="2"/>
      <c r="G6862" s="2"/>
    </row>
    <row r="6863">
      <c r="C6863" s="2"/>
      <c r="D6863" s="2"/>
      <c r="E6863" s="2"/>
      <c r="F6863" s="2"/>
      <c r="G6863" s="2"/>
    </row>
    <row r="6864">
      <c r="C6864" s="2"/>
      <c r="D6864" s="2"/>
      <c r="E6864" s="2"/>
      <c r="F6864" s="2"/>
      <c r="G6864" s="2"/>
    </row>
    <row r="6865">
      <c r="C6865" s="2"/>
      <c r="D6865" s="2"/>
      <c r="E6865" s="2"/>
      <c r="F6865" s="2"/>
      <c r="G6865" s="2"/>
    </row>
    <row r="6866">
      <c r="C6866" s="2"/>
      <c r="D6866" s="2"/>
      <c r="E6866" s="2"/>
      <c r="F6866" s="2"/>
      <c r="G6866" s="2"/>
    </row>
    <row r="6867">
      <c r="C6867" s="2"/>
      <c r="D6867" s="2"/>
      <c r="E6867" s="2"/>
      <c r="F6867" s="2"/>
      <c r="G6867" s="2"/>
    </row>
    <row r="6868">
      <c r="C6868" s="2"/>
      <c r="D6868" s="2"/>
      <c r="E6868" s="2"/>
      <c r="F6868" s="2"/>
      <c r="G6868" s="2"/>
    </row>
    <row r="6869">
      <c r="C6869" s="2"/>
      <c r="D6869" s="2"/>
      <c r="E6869" s="2"/>
      <c r="F6869" s="2"/>
      <c r="G6869" s="2"/>
    </row>
    <row r="6870">
      <c r="C6870" s="2"/>
      <c r="D6870" s="2"/>
      <c r="E6870" s="2"/>
      <c r="F6870" s="2"/>
      <c r="G6870" s="2"/>
    </row>
    <row r="6871">
      <c r="C6871" s="2"/>
      <c r="D6871" s="2"/>
      <c r="E6871" s="2"/>
      <c r="F6871" s="2"/>
      <c r="G6871" s="2"/>
    </row>
    <row r="6872">
      <c r="C6872" s="2"/>
      <c r="D6872" s="2"/>
      <c r="E6872" s="2"/>
      <c r="F6872" s="2"/>
      <c r="G6872" s="2"/>
    </row>
    <row r="6873">
      <c r="C6873" s="2"/>
      <c r="D6873" s="2"/>
      <c r="E6873" s="2"/>
      <c r="F6873" s="2"/>
      <c r="G6873" s="2"/>
    </row>
    <row r="6874">
      <c r="C6874" s="2"/>
      <c r="D6874" s="2"/>
      <c r="E6874" s="2"/>
      <c r="F6874" s="2"/>
      <c r="G6874" s="2"/>
    </row>
    <row r="6875">
      <c r="C6875" s="2"/>
      <c r="D6875" s="2"/>
      <c r="E6875" s="2"/>
      <c r="F6875" s="2"/>
      <c r="G6875" s="2"/>
    </row>
    <row r="6876">
      <c r="C6876" s="2"/>
      <c r="D6876" s="2"/>
      <c r="E6876" s="2"/>
      <c r="F6876" s="2"/>
      <c r="G6876" s="2"/>
    </row>
    <row r="6877">
      <c r="C6877" s="2"/>
      <c r="D6877" s="2"/>
      <c r="E6877" s="2"/>
      <c r="F6877" s="2"/>
      <c r="G6877" s="2"/>
    </row>
    <row r="6878">
      <c r="C6878" s="2"/>
      <c r="D6878" s="2"/>
      <c r="E6878" s="2"/>
      <c r="F6878" s="2"/>
      <c r="G6878" s="2"/>
    </row>
    <row r="6879">
      <c r="C6879" s="2"/>
      <c r="D6879" s="2"/>
      <c r="E6879" s="2"/>
      <c r="F6879" s="2"/>
      <c r="G6879" s="2"/>
    </row>
    <row r="6880">
      <c r="C6880" s="2"/>
      <c r="D6880" s="2"/>
      <c r="E6880" s="2"/>
      <c r="F6880" s="2"/>
      <c r="G6880" s="2"/>
    </row>
    <row r="6881">
      <c r="C6881" s="2"/>
      <c r="D6881" s="2"/>
      <c r="E6881" s="2"/>
      <c r="F6881" s="2"/>
      <c r="G6881" s="2"/>
    </row>
    <row r="6882">
      <c r="C6882" s="2"/>
      <c r="D6882" s="2"/>
      <c r="E6882" s="2"/>
      <c r="F6882" s="2"/>
      <c r="G6882" s="2"/>
    </row>
    <row r="6883">
      <c r="C6883" s="2"/>
      <c r="D6883" s="2"/>
      <c r="E6883" s="2"/>
      <c r="F6883" s="2"/>
      <c r="G6883" s="2"/>
    </row>
    <row r="6884">
      <c r="C6884" s="2"/>
      <c r="D6884" s="2"/>
      <c r="E6884" s="2"/>
      <c r="F6884" s="2"/>
      <c r="G6884" s="2"/>
    </row>
    <row r="6885">
      <c r="C6885" s="2"/>
      <c r="D6885" s="2"/>
      <c r="E6885" s="2"/>
      <c r="F6885" s="2"/>
      <c r="G6885" s="2"/>
    </row>
    <row r="6886">
      <c r="C6886" s="2"/>
      <c r="D6886" s="2"/>
      <c r="E6886" s="2"/>
      <c r="F6886" s="2"/>
      <c r="G6886" s="2"/>
    </row>
    <row r="6887">
      <c r="C6887" s="2"/>
      <c r="D6887" s="2"/>
      <c r="E6887" s="2"/>
      <c r="F6887" s="2"/>
      <c r="G6887" s="2"/>
    </row>
    <row r="6888">
      <c r="C6888" s="2"/>
      <c r="D6888" s="2"/>
      <c r="E6888" s="2"/>
      <c r="F6888" s="2"/>
      <c r="G6888" s="2"/>
    </row>
    <row r="6889">
      <c r="C6889" s="2"/>
      <c r="D6889" s="2"/>
      <c r="E6889" s="2"/>
      <c r="F6889" s="2"/>
      <c r="G6889" s="2"/>
    </row>
    <row r="6890">
      <c r="C6890" s="2"/>
      <c r="D6890" s="2"/>
      <c r="E6890" s="2"/>
      <c r="F6890" s="2"/>
      <c r="G6890" s="2"/>
    </row>
    <row r="6891">
      <c r="C6891" s="2"/>
      <c r="D6891" s="2"/>
      <c r="E6891" s="2"/>
      <c r="F6891" s="2"/>
      <c r="G6891" s="2"/>
    </row>
    <row r="6892">
      <c r="C6892" s="2"/>
      <c r="D6892" s="2"/>
      <c r="E6892" s="2"/>
      <c r="F6892" s="2"/>
      <c r="G6892" s="2"/>
    </row>
    <row r="6893">
      <c r="C6893" s="2"/>
      <c r="D6893" s="2"/>
      <c r="E6893" s="2"/>
      <c r="F6893" s="2"/>
      <c r="G6893" s="2"/>
    </row>
    <row r="6894">
      <c r="C6894" s="2"/>
      <c r="D6894" s="2"/>
      <c r="E6894" s="2"/>
      <c r="F6894" s="2"/>
      <c r="G6894" s="2"/>
    </row>
    <row r="6895">
      <c r="C6895" s="2"/>
      <c r="D6895" s="2"/>
      <c r="E6895" s="2"/>
      <c r="F6895" s="2"/>
      <c r="G6895" s="2"/>
    </row>
    <row r="6896">
      <c r="C6896" s="2"/>
      <c r="D6896" s="2"/>
      <c r="E6896" s="2"/>
      <c r="F6896" s="2"/>
      <c r="G6896" s="2"/>
    </row>
    <row r="6897">
      <c r="C6897" s="2"/>
      <c r="D6897" s="2"/>
      <c r="E6897" s="2"/>
      <c r="F6897" s="2"/>
      <c r="G6897" s="2"/>
    </row>
    <row r="6898">
      <c r="C6898" s="2"/>
      <c r="D6898" s="2"/>
      <c r="E6898" s="2"/>
      <c r="F6898" s="2"/>
      <c r="G6898" s="2"/>
    </row>
    <row r="6899">
      <c r="C6899" s="2"/>
      <c r="D6899" s="2"/>
      <c r="E6899" s="2"/>
      <c r="F6899" s="2"/>
      <c r="G6899" s="2"/>
    </row>
    <row r="6900">
      <c r="C6900" s="2"/>
      <c r="D6900" s="2"/>
      <c r="E6900" s="2"/>
      <c r="F6900" s="2"/>
      <c r="G6900" s="2"/>
    </row>
    <row r="6901">
      <c r="C6901" s="2"/>
      <c r="D6901" s="2"/>
      <c r="E6901" s="2"/>
      <c r="F6901" s="2"/>
      <c r="G6901" s="2"/>
    </row>
    <row r="6902">
      <c r="C6902" s="2"/>
      <c r="D6902" s="2"/>
      <c r="E6902" s="2"/>
      <c r="F6902" s="2"/>
      <c r="G6902" s="2"/>
    </row>
    <row r="6903">
      <c r="C6903" s="2"/>
      <c r="D6903" s="2"/>
      <c r="E6903" s="2"/>
      <c r="F6903" s="2"/>
      <c r="G6903" s="2"/>
    </row>
    <row r="6904">
      <c r="C6904" s="2"/>
      <c r="D6904" s="2"/>
      <c r="E6904" s="2"/>
      <c r="F6904" s="2"/>
      <c r="G6904" s="2"/>
    </row>
    <row r="6905">
      <c r="C6905" s="2"/>
      <c r="D6905" s="2"/>
      <c r="E6905" s="2"/>
      <c r="F6905" s="2"/>
      <c r="G6905" s="2"/>
    </row>
    <row r="6906">
      <c r="C6906" s="2"/>
      <c r="D6906" s="2"/>
      <c r="E6906" s="2"/>
      <c r="F6906" s="2"/>
      <c r="G6906" s="2"/>
    </row>
    <row r="6907">
      <c r="C6907" s="2"/>
      <c r="D6907" s="2"/>
      <c r="E6907" s="2"/>
      <c r="F6907" s="2"/>
      <c r="G6907" s="2"/>
    </row>
    <row r="6908">
      <c r="C6908" s="2"/>
      <c r="D6908" s="2"/>
      <c r="E6908" s="2"/>
      <c r="F6908" s="2"/>
      <c r="G6908" s="2"/>
    </row>
    <row r="6909">
      <c r="C6909" s="2"/>
      <c r="D6909" s="2"/>
      <c r="E6909" s="2"/>
      <c r="F6909" s="2"/>
      <c r="G6909" s="2"/>
    </row>
    <row r="6910">
      <c r="C6910" s="2"/>
      <c r="D6910" s="2"/>
      <c r="E6910" s="2"/>
      <c r="F6910" s="2"/>
      <c r="G6910" s="2"/>
    </row>
    <row r="6911">
      <c r="C6911" s="2"/>
      <c r="D6911" s="2"/>
      <c r="E6911" s="2"/>
      <c r="F6911" s="2"/>
      <c r="G6911" s="2"/>
    </row>
    <row r="6912">
      <c r="C6912" s="2"/>
      <c r="D6912" s="2"/>
      <c r="E6912" s="2"/>
      <c r="F6912" s="2"/>
      <c r="G6912" s="2"/>
    </row>
    <row r="6913">
      <c r="C6913" s="2"/>
      <c r="D6913" s="2"/>
      <c r="E6913" s="2"/>
      <c r="F6913" s="2"/>
      <c r="G6913" s="2"/>
    </row>
    <row r="6914">
      <c r="C6914" s="2"/>
      <c r="D6914" s="2"/>
      <c r="E6914" s="2"/>
      <c r="F6914" s="2"/>
      <c r="G6914" s="2"/>
    </row>
    <row r="6915">
      <c r="C6915" s="2"/>
      <c r="D6915" s="2"/>
      <c r="E6915" s="2"/>
      <c r="F6915" s="2"/>
      <c r="G6915" s="2"/>
    </row>
    <row r="6916">
      <c r="C6916" s="2"/>
      <c r="D6916" s="2"/>
      <c r="E6916" s="2"/>
      <c r="F6916" s="2"/>
      <c r="G6916" s="2"/>
    </row>
    <row r="6917">
      <c r="C6917" s="2"/>
      <c r="D6917" s="2"/>
      <c r="E6917" s="2"/>
      <c r="F6917" s="2"/>
      <c r="G6917" s="2"/>
    </row>
    <row r="6918">
      <c r="C6918" s="2"/>
      <c r="D6918" s="2"/>
      <c r="E6918" s="2"/>
      <c r="F6918" s="2"/>
      <c r="G6918" s="2"/>
    </row>
    <row r="6919">
      <c r="C6919" s="2"/>
      <c r="D6919" s="2"/>
      <c r="E6919" s="2"/>
      <c r="F6919" s="2"/>
      <c r="G6919" s="2"/>
    </row>
    <row r="6920">
      <c r="C6920" s="2"/>
      <c r="D6920" s="2"/>
      <c r="E6920" s="2"/>
      <c r="F6920" s="2"/>
      <c r="G6920" s="2"/>
    </row>
    <row r="6921">
      <c r="C6921" s="2"/>
      <c r="D6921" s="2"/>
      <c r="E6921" s="2"/>
      <c r="F6921" s="2"/>
      <c r="G6921" s="2"/>
    </row>
    <row r="6922">
      <c r="C6922" s="2"/>
      <c r="D6922" s="2"/>
      <c r="E6922" s="2"/>
      <c r="F6922" s="2"/>
      <c r="G6922" s="2"/>
    </row>
    <row r="6923">
      <c r="C6923" s="2"/>
      <c r="D6923" s="2"/>
      <c r="E6923" s="2"/>
      <c r="F6923" s="2"/>
      <c r="G6923" s="2"/>
    </row>
    <row r="6924">
      <c r="C6924" s="2"/>
      <c r="D6924" s="2"/>
      <c r="E6924" s="2"/>
      <c r="F6924" s="2"/>
      <c r="G6924" s="2"/>
    </row>
    <row r="6925">
      <c r="C6925" s="2"/>
      <c r="D6925" s="2"/>
      <c r="E6925" s="2"/>
      <c r="F6925" s="2"/>
      <c r="G6925" s="2"/>
    </row>
    <row r="6926">
      <c r="C6926" s="2"/>
      <c r="D6926" s="2"/>
      <c r="E6926" s="2"/>
      <c r="F6926" s="2"/>
      <c r="G6926" s="2"/>
    </row>
    <row r="6927">
      <c r="C6927" s="2"/>
      <c r="D6927" s="2"/>
      <c r="E6927" s="2"/>
      <c r="F6927" s="2"/>
      <c r="G6927" s="2"/>
    </row>
    <row r="6928">
      <c r="C6928" s="2"/>
      <c r="D6928" s="2"/>
      <c r="E6928" s="2"/>
      <c r="F6928" s="2"/>
      <c r="G6928" s="2"/>
    </row>
    <row r="6929">
      <c r="C6929" s="2"/>
      <c r="D6929" s="2"/>
      <c r="E6929" s="2"/>
      <c r="F6929" s="2"/>
      <c r="G6929" s="2"/>
    </row>
    <row r="6930">
      <c r="C6930" s="2"/>
      <c r="D6930" s="2"/>
      <c r="E6930" s="2"/>
      <c r="F6930" s="2"/>
      <c r="G6930" s="2"/>
    </row>
    <row r="6931">
      <c r="C6931" s="2"/>
      <c r="D6931" s="2"/>
      <c r="E6931" s="2"/>
      <c r="F6931" s="2"/>
      <c r="G6931" s="2"/>
    </row>
    <row r="6932">
      <c r="C6932" s="2"/>
      <c r="D6932" s="2"/>
      <c r="E6932" s="2"/>
      <c r="F6932" s="2"/>
      <c r="G6932" s="2"/>
    </row>
    <row r="6933">
      <c r="C6933" s="2"/>
      <c r="D6933" s="2"/>
      <c r="E6933" s="2"/>
      <c r="F6933" s="2"/>
      <c r="G6933" s="2"/>
    </row>
    <row r="6934">
      <c r="C6934" s="2"/>
      <c r="D6934" s="2"/>
      <c r="E6934" s="2"/>
      <c r="F6934" s="2"/>
      <c r="G6934" s="2"/>
    </row>
    <row r="6935">
      <c r="C6935" s="2"/>
      <c r="D6935" s="2"/>
      <c r="E6935" s="2"/>
      <c r="F6935" s="2"/>
      <c r="G6935" s="2"/>
    </row>
    <row r="6936">
      <c r="C6936" s="2"/>
      <c r="D6936" s="2"/>
      <c r="E6936" s="2"/>
      <c r="F6936" s="2"/>
      <c r="G6936" s="2"/>
    </row>
    <row r="6937">
      <c r="C6937" s="2"/>
      <c r="D6937" s="2"/>
      <c r="E6937" s="2"/>
      <c r="F6937" s="2"/>
      <c r="G6937" s="2"/>
    </row>
    <row r="6938">
      <c r="C6938" s="2"/>
      <c r="D6938" s="2"/>
      <c r="E6938" s="2"/>
      <c r="F6938" s="2"/>
      <c r="G6938" s="2"/>
    </row>
    <row r="6939">
      <c r="C6939" s="2"/>
      <c r="D6939" s="2"/>
      <c r="E6939" s="2"/>
      <c r="F6939" s="2"/>
      <c r="G6939" s="2"/>
    </row>
    <row r="6940">
      <c r="C6940" s="2"/>
      <c r="D6940" s="2"/>
      <c r="E6940" s="2"/>
      <c r="F6940" s="2"/>
      <c r="G6940" s="2"/>
    </row>
    <row r="6941">
      <c r="C6941" s="2"/>
      <c r="D6941" s="2"/>
      <c r="E6941" s="2"/>
      <c r="F6941" s="2"/>
      <c r="G6941" s="2"/>
    </row>
    <row r="6942">
      <c r="C6942" s="2"/>
      <c r="D6942" s="2"/>
      <c r="E6942" s="2"/>
      <c r="F6942" s="2"/>
      <c r="G6942" s="2"/>
    </row>
    <row r="6943">
      <c r="C6943" s="2"/>
      <c r="D6943" s="2"/>
      <c r="E6943" s="2"/>
      <c r="F6943" s="2"/>
      <c r="G6943" s="2"/>
    </row>
    <row r="6944">
      <c r="C6944" s="2"/>
      <c r="D6944" s="2"/>
      <c r="E6944" s="2"/>
      <c r="F6944" s="2"/>
      <c r="G6944" s="2"/>
    </row>
    <row r="6945">
      <c r="C6945" s="2"/>
      <c r="D6945" s="2"/>
      <c r="E6945" s="2"/>
      <c r="F6945" s="2"/>
      <c r="G6945" s="2"/>
    </row>
    <row r="6946">
      <c r="C6946" s="2"/>
      <c r="D6946" s="2"/>
      <c r="E6946" s="2"/>
      <c r="F6946" s="2"/>
      <c r="G6946" s="2"/>
    </row>
    <row r="6947">
      <c r="C6947" s="2"/>
      <c r="D6947" s="2"/>
      <c r="E6947" s="2"/>
      <c r="F6947" s="2"/>
      <c r="G6947" s="2"/>
    </row>
    <row r="6948">
      <c r="C6948" s="2"/>
      <c r="D6948" s="2"/>
      <c r="E6948" s="2"/>
      <c r="F6948" s="2"/>
      <c r="G6948" s="2"/>
    </row>
    <row r="6949">
      <c r="C6949" s="2"/>
      <c r="D6949" s="2"/>
      <c r="E6949" s="2"/>
      <c r="F6949" s="2"/>
      <c r="G6949" s="2"/>
    </row>
    <row r="6950">
      <c r="C6950" s="2"/>
      <c r="D6950" s="2"/>
      <c r="E6950" s="2"/>
      <c r="F6950" s="2"/>
      <c r="G6950" s="2"/>
    </row>
    <row r="6951">
      <c r="C6951" s="2"/>
      <c r="D6951" s="2"/>
      <c r="E6951" s="2"/>
      <c r="F6951" s="2"/>
      <c r="G6951" s="2"/>
    </row>
    <row r="6952">
      <c r="C6952" s="2"/>
      <c r="D6952" s="2"/>
      <c r="E6952" s="2"/>
      <c r="F6952" s="2"/>
      <c r="G6952" s="2"/>
    </row>
    <row r="6953">
      <c r="C6953" s="2"/>
      <c r="D6953" s="2"/>
      <c r="E6953" s="2"/>
      <c r="F6953" s="2"/>
      <c r="G6953" s="2"/>
    </row>
    <row r="6954">
      <c r="C6954" s="2"/>
      <c r="D6954" s="2"/>
      <c r="E6954" s="2"/>
      <c r="F6954" s="2"/>
      <c r="G6954" s="2"/>
    </row>
    <row r="6955">
      <c r="C6955" s="2"/>
      <c r="D6955" s="2"/>
      <c r="E6955" s="2"/>
      <c r="F6955" s="2"/>
      <c r="G6955" s="2"/>
    </row>
    <row r="6956">
      <c r="C6956" s="2"/>
      <c r="D6956" s="2"/>
      <c r="E6956" s="2"/>
      <c r="F6956" s="2"/>
      <c r="G6956" s="2"/>
    </row>
    <row r="6957">
      <c r="C6957" s="2"/>
      <c r="D6957" s="2"/>
      <c r="E6957" s="2"/>
      <c r="F6957" s="2"/>
      <c r="G6957" s="2"/>
    </row>
    <row r="6958">
      <c r="C6958" s="2"/>
      <c r="D6958" s="2"/>
      <c r="E6958" s="2"/>
      <c r="F6958" s="2"/>
      <c r="G6958" s="2"/>
    </row>
    <row r="6959">
      <c r="C6959" s="2"/>
      <c r="D6959" s="2"/>
      <c r="E6959" s="2"/>
      <c r="F6959" s="2"/>
      <c r="G6959" s="2"/>
    </row>
    <row r="6960">
      <c r="C6960" s="2"/>
      <c r="D6960" s="2"/>
      <c r="E6960" s="2"/>
      <c r="F6960" s="2"/>
      <c r="G6960" s="2"/>
    </row>
    <row r="6961">
      <c r="C6961" s="2"/>
      <c r="D6961" s="2"/>
      <c r="E6961" s="2"/>
      <c r="F6961" s="2"/>
      <c r="G6961" s="2"/>
    </row>
    <row r="6962">
      <c r="C6962" s="2"/>
      <c r="D6962" s="2"/>
      <c r="E6962" s="2"/>
      <c r="F6962" s="2"/>
      <c r="G6962" s="2"/>
    </row>
    <row r="6963">
      <c r="C6963" s="2"/>
      <c r="D6963" s="2"/>
      <c r="E6963" s="2"/>
      <c r="F6963" s="2"/>
      <c r="G6963" s="2"/>
    </row>
    <row r="6964">
      <c r="C6964" s="2"/>
      <c r="D6964" s="2"/>
      <c r="E6964" s="2"/>
      <c r="F6964" s="2"/>
      <c r="G6964" s="2"/>
    </row>
    <row r="6965">
      <c r="C6965" s="2"/>
      <c r="D6965" s="2"/>
      <c r="E6965" s="2"/>
      <c r="F6965" s="2"/>
      <c r="G6965" s="2"/>
    </row>
    <row r="6966">
      <c r="C6966" s="2"/>
      <c r="D6966" s="2"/>
      <c r="E6966" s="2"/>
      <c r="F6966" s="2"/>
      <c r="G6966" s="2"/>
    </row>
    <row r="6967">
      <c r="C6967" s="2"/>
      <c r="D6967" s="2"/>
      <c r="E6967" s="2"/>
      <c r="F6967" s="2"/>
      <c r="G6967" s="2"/>
    </row>
    <row r="6968">
      <c r="C6968" s="2"/>
      <c r="D6968" s="2"/>
      <c r="E6968" s="2"/>
      <c r="F6968" s="2"/>
      <c r="G6968" s="2"/>
    </row>
    <row r="6969">
      <c r="C6969" s="2"/>
      <c r="D6969" s="2"/>
      <c r="E6969" s="2"/>
      <c r="F6969" s="2"/>
      <c r="G6969" s="2"/>
    </row>
    <row r="6970">
      <c r="C6970" s="2"/>
      <c r="D6970" s="2"/>
      <c r="E6970" s="2"/>
      <c r="F6970" s="2"/>
      <c r="G6970" s="2"/>
    </row>
    <row r="6971">
      <c r="C6971" s="2"/>
      <c r="D6971" s="2"/>
      <c r="E6971" s="2"/>
      <c r="F6971" s="2"/>
      <c r="G6971" s="2"/>
    </row>
    <row r="6972">
      <c r="C6972" s="2"/>
      <c r="D6972" s="2"/>
      <c r="E6972" s="2"/>
      <c r="F6972" s="2"/>
      <c r="G6972" s="2"/>
    </row>
    <row r="6973">
      <c r="C6973" s="2"/>
      <c r="D6973" s="2"/>
      <c r="E6973" s="2"/>
      <c r="F6973" s="2"/>
      <c r="G6973" s="2"/>
    </row>
    <row r="6974">
      <c r="C6974" s="2"/>
      <c r="D6974" s="2"/>
      <c r="E6974" s="2"/>
      <c r="F6974" s="2"/>
      <c r="G6974" s="2"/>
    </row>
    <row r="6975">
      <c r="C6975" s="2"/>
      <c r="D6975" s="2"/>
      <c r="E6975" s="2"/>
      <c r="F6975" s="2"/>
      <c r="G6975" s="2"/>
    </row>
    <row r="6976">
      <c r="C6976" s="2"/>
      <c r="D6976" s="2"/>
      <c r="E6976" s="2"/>
      <c r="F6976" s="2"/>
      <c r="G6976" s="2"/>
    </row>
    <row r="6977">
      <c r="C6977" s="2"/>
      <c r="D6977" s="2"/>
      <c r="E6977" s="2"/>
      <c r="F6977" s="2"/>
      <c r="G6977" s="2"/>
    </row>
    <row r="6978">
      <c r="C6978" s="2"/>
      <c r="D6978" s="2"/>
      <c r="E6978" s="2"/>
      <c r="F6978" s="2"/>
      <c r="G6978" s="2"/>
    </row>
    <row r="6979">
      <c r="C6979" s="2"/>
      <c r="D6979" s="2"/>
      <c r="E6979" s="2"/>
      <c r="F6979" s="2"/>
      <c r="G6979" s="2"/>
    </row>
    <row r="6980">
      <c r="C6980" s="2"/>
      <c r="D6980" s="2"/>
      <c r="E6980" s="2"/>
      <c r="F6980" s="2"/>
      <c r="G6980" s="2"/>
    </row>
    <row r="6981">
      <c r="C6981" s="2"/>
      <c r="D6981" s="2"/>
      <c r="E6981" s="2"/>
      <c r="F6981" s="2"/>
      <c r="G6981" s="2"/>
    </row>
    <row r="6982">
      <c r="C6982" s="2"/>
      <c r="D6982" s="2"/>
      <c r="E6982" s="2"/>
      <c r="F6982" s="2"/>
      <c r="G6982" s="2"/>
    </row>
    <row r="6983">
      <c r="C6983" s="2"/>
      <c r="D6983" s="2"/>
      <c r="E6983" s="2"/>
      <c r="F6983" s="2"/>
      <c r="G6983" s="2"/>
    </row>
    <row r="6984">
      <c r="C6984" s="2"/>
      <c r="D6984" s="2"/>
      <c r="E6984" s="2"/>
      <c r="F6984" s="2"/>
      <c r="G6984" s="2"/>
    </row>
    <row r="6985">
      <c r="C6985" s="2"/>
      <c r="D6985" s="2"/>
      <c r="E6985" s="2"/>
      <c r="F6985" s="2"/>
      <c r="G6985" s="2"/>
    </row>
    <row r="6986">
      <c r="C6986" s="2"/>
      <c r="D6986" s="2"/>
      <c r="E6986" s="2"/>
      <c r="F6986" s="2"/>
      <c r="G6986" s="2"/>
    </row>
    <row r="6987">
      <c r="C6987" s="2"/>
      <c r="D6987" s="2"/>
      <c r="E6987" s="2"/>
      <c r="F6987" s="2"/>
      <c r="G6987" s="2"/>
    </row>
    <row r="6988">
      <c r="C6988" s="2"/>
      <c r="D6988" s="2"/>
      <c r="E6988" s="2"/>
      <c r="F6988" s="2"/>
      <c r="G6988" s="2"/>
    </row>
    <row r="6989">
      <c r="C6989" s="2"/>
      <c r="D6989" s="2"/>
      <c r="E6989" s="2"/>
      <c r="F6989" s="2"/>
      <c r="G6989" s="2"/>
    </row>
    <row r="6990">
      <c r="C6990" s="2"/>
      <c r="D6990" s="2"/>
      <c r="E6990" s="2"/>
      <c r="F6990" s="2"/>
      <c r="G6990" s="2"/>
    </row>
    <row r="6991">
      <c r="C6991" s="2"/>
      <c r="D6991" s="2"/>
      <c r="E6991" s="2"/>
      <c r="F6991" s="2"/>
      <c r="G6991" s="2"/>
    </row>
    <row r="6992">
      <c r="C6992" s="2"/>
      <c r="D6992" s="2"/>
      <c r="E6992" s="2"/>
      <c r="F6992" s="2"/>
      <c r="G6992" s="2"/>
    </row>
    <row r="6993">
      <c r="C6993" s="2"/>
      <c r="D6993" s="2"/>
      <c r="E6993" s="2"/>
      <c r="F6993" s="2"/>
      <c r="G6993" s="2"/>
    </row>
    <row r="6994">
      <c r="C6994" s="2"/>
      <c r="D6994" s="2"/>
      <c r="E6994" s="2"/>
      <c r="F6994" s="2"/>
      <c r="G6994" s="2"/>
    </row>
    <row r="6995">
      <c r="C6995" s="2"/>
      <c r="D6995" s="2"/>
      <c r="E6995" s="2"/>
      <c r="F6995" s="2"/>
      <c r="G6995" s="2"/>
    </row>
    <row r="6996">
      <c r="C6996" s="2"/>
      <c r="D6996" s="2"/>
      <c r="E6996" s="2"/>
      <c r="F6996" s="2"/>
      <c r="G6996" s="2"/>
    </row>
    <row r="6997">
      <c r="C6997" s="2"/>
      <c r="D6997" s="2"/>
      <c r="E6997" s="2"/>
      <c r="F6997" s="2"/>
      <c r="G6997" s="2"/>
    </row>
    <row r="6998">
      <c r="C6998" s="2"/>
      <c r="D6998" s="2"/>
      <c r="E6998" s="2"/>
      <c r="F6998" s="2"/>
      <c r="G6998" s="2"/>
    </row>
    <row r="6999">
      <c r="C6999" s="2"/>
      <c r="D6999" s="2"/>
      <c r="E6999" s="2"/>
      <c r="F6999" s="2"/>
      <c r="G6999" s="2"/>
    </row>
    <row r="7000">
      <c r="C7000" s="2"/>
      <c r="D7000" s="2"/>
      <c r="E7000" s="2"/>
      <c r="F7000" s="2"/>
      <c r="G7000" s="2"/>
    </row>
    <row r="7001">
      <c r="C7001" s="2"/>
      <c r="D7001" s="2"/>
      <c r="E7001" s="2"/>
      <c r="F7001" s="2"/>
      <c r="G7001" s="2"/>
    </row>
    <row r="7002">
      <c r="C7002" s="2"/>
      <c r="D7002" s="2"/>
      <c r="E7002" s="2"/>
      <c r="F7002" s="2"/>
      <c r="G7002" s="2"/>
    </row>
    <row r="7003">
      <c r="C7003" s="2"/>
      <c r="D7003" s="2"/>
      <c r="E7003" s="2"/>
      <c r="F7003" s="2"/>
      <c r="G7003" s="2"/>
    </row>
    <row r="7004">
      <c r="C7004" s="2"/>
      <c r="D7004" s="2"/>
      <c r="E7004" s="2"/>
      <c r="F7004" s="2"/>
      <c r="G7004" s="2"/>
    </row>
    <row r="7005">
      <c r="C7005" s="2"/>
      <c r="D7005" s="2"/>
      <c r="E7005" s="2"/>
      <c r="F7005" s="2"/>
      <c r="G7005" s="2"/>
    </row>
    <row r="7006">
      <c r="C7006" s="2"/>
      <c r="D7006" s="2"/>
      <c r="E7006" s="2"/>
      <c r="F7006" s="2"/>
      <c r="G7006" s="2"/>
    </row>
    <row r="7007">
      <c r="C7007" s="2"/>
      <c r="D7007" s="2"/>
      <c r="E7007" s="2"/>
      <c r="F7007" s="2"/>
      <c r="G7007" s="2"/>
    </row>
    <row r="7008">
      <c r="C7008" s="2"/>
      <c r="D7008" s="2"/>
      <c r="E7008" s="2"/>
      <c r="F7008" s="2"/>
      <c r="G7008" s="2"/>
    </row>
    <row r="7009">
      <c r="C7009" s="2"/>
      <c r="D7009" s="2"/>
      <c r="E7009" s="2"/>
      <c r="F7009" s="2"/>
      <c r="G7009" s="2"/>
    </row>
    <row r="7010">
      <c r="C7010" s="2"/>
      <c r="D7010" s="2"/>
      <c r="E7010" s="2"/>
      <c r="F7010" s="2"/>
      <c r="G7010" s="2"/>
    </row>
    <row r="7011">
      <c r="C7011" s="2"/>
      <c r="D7011" s="2"/>
      <c r="E7011" s="2"/>
      <c r="F7011" s="2"/>
      <c r="G7011" s="2"/>
    </row>
    <row r="7012">
      <c r="C7012" s="2"/>
      <c r="D7012" s="2"/>
      <c r="E7012" s="2"/>
      <c r="F7012" s="2"/>
      <c r="G7012" s="2"/>
    </row>
    <row r="7013">
      <c r="C7013" s="2"/>
      <c r="D7013" s="2"/>
      <c r="E7013" s="2"/>
      <c r="F7013" s="2"/>
      <c r="G7013" s="2"/>
    </row>
    <row r="7014">
      <c r="C7014" s="2"/>
      <c r="D7014" s="2"/>
      <c r="E7014" s="2"/>
      <c r="F7014" s="2"/>
      <c r="G7014" s="2"/>
    </row>
    <row r="7015">
      <c r="C7015" s="2"/>
      <c r="D7015" s="2"/>
      <c r="E7015" s="2"/>
      <c r="F7015" s="2"/>
      <c r="G7015" s="2"/>
    </row>
    <row r="7016">
      <c r="C7016" s="2"/>
      <c r="D7016" s="2"/>
      <c r="E7016" s="2"/>
      <c r="F7016" s="2"/>
      <c r="G7016" s="2"/>
    </row>
    <row r="7017">
      <c r="C7017" s="2"/>
      <c r="D7017" s="2"/>
      <c r="E7017" s="2"/>
      <c r="F7017" s="2"/>
      <c r="G7017" s="2"/>
    </row>
    <row r="7018">
      <c r="C7018" s="2"/>
      <c r="D7018" s="2"/>
      <c r="E7018" s="2"/>
      <c r="F7018" s="2"/>
      <c r="G7018" s="2"/>
    </row>
    <row r="7019">
      <c r="C7019" s="2"/>
      <c r="D7019" s="2"/>
      <c r="E7019" s="2"/>
      <c r="F7019" s="2"/>
      <c r="G7019" s="2"/>
    </row>
    <row r="7020">
      <c r="C7020" s="2"/>
      <c r="D7020" s="2"/>
      <c r="E7020" s="2"/>
      <c r="F7020" s="2"/>
      <c r="G7020" s="2"/>
    </row>
    <row r="7021">
      <c r="C7021" s="2"/>
      <c r="D7021" s="2"/>
      <c r="E7021" s="2"/>
      <c r="F7021" s="2"/>
      <c r="G7021" s="2"/>
    </row>
    <row r="7022">
      <c r="C7022" s="2"/>
      <c r="D7022" s="2"/>
      <c r="E7022" s="2"/>
      <c r="F7022" s="2"/>
      <c r="G7022" s="2"/>
    </row>
    <row r="7023">
      <c r="C7023" s="2"/>
      <c r="D7023" s="2"/>
      <c r="E7023" s="2"/>
      <c r="F7023" s="2"/>
      <c r="G7023" s="2"/>
    </row>
    <row r="7024">
      <c r="C7024" s="2"/>
      <c r="D7024" s="2"/>
      <c r="E7024" s="2"/>
      <c r="F7024" s="2"/>
      <c r="G7024" s="2"/>
    </row>
    <row r="7025">
      <c r="C7025" s="2"/>
      <c r="D7025" s="2"/>
      <c r="E7025" s="2"/>
      <c r="F7025" s="2"/>
      <c r="G7025" s="2"/>
    </row>
    <row r="7026">
      <c r="C7026" s="2"/>
      <c r="D7026" s="2"/>
      <c r="E7026" s="2"/>
      <c r="F7026" s="2"/>
      <c r="G7026" s="2"/>
    </row>
    <row r="7027">
      <c r="C7027" s="2"/>
      <c r="D7027" s="2"/>
      <c r="E7027" s="2"/>
      <c r="F7027" s="2"/>
      <c r="G7027" s="2"/>
    </row>
    <row r="7028">
      <c r="C7028" s="2"/>
      <c r="D7028" s="2"/>
      <c r="E7028" s="2"/>
      <c r="F7028" s="2"/>
      <c r="G7028" s="2"/>
    </row>
    <row r="7029">
      <c r="C7029" s="2"/>
      <c r="D7029" s="2"/>
      <c r="E7029" s="2"/>
      <c r="F7029" s="2"/>
      <c r="G7029" s="2"/>
    </row>
    <row r="7030">
      <c r="C7030" s="2"/>
      <c r="D7030" s="2"/>
      <c r="E7030" s="2"/>
      <c r="F7030" s="2"/>
      <c r="G7030" s="2"/>
    </row>
    <row r="7031">
      <c r="C7031" s="2"/>
      <c r="D7031" s="2"/>
      <c r="E7031" s="2"/>
      <c r="F7031" s="2"/>
      <c r="G7031" s="2"/>
    </row>
    <row r="7032">
      <c r="C7032" s="2"/>
      <c r="D7032" s="2"/>
      <c r="E7032" s="2"/>
      <c r="F7032" s="2"/>
      <c r="G7032" s="2"/>
    </row>
    <row r="7033">
      <c r="C7033" s="2"/>
      <c r="D7033" s="2"/>
      <c r="E7033" s="2"/>
      <c r="F7033" s="2"/>
      <c r="G7033" s="2"/>
    </row>
    <row r="7034">
      <c r="C7034" s="2"/>
      <c r="D7034" s="2"/>
      <c r="E7034" s="2"/>
      <c r="F7034" s="2"/>
      <c r="G7034" s="2"/>
    </row>
    <row r="7035">
      <c r="C7035" s="2"/>
      <c r="D7035" s="2"/>
      <c r="E7035" s="2"/>
      <c r="F7035" s="2"/>
      <c r="G7035" s="2"/>
    </row>
    <row r="7036">
      <c r="C7036" s="2"/>
      <c r="D7036" s="2"/>
      <c r="E7036" s="2"/>
      <c r="F7036" s="2"/>
      <c r="G7036" s="2"/>
    </row>
    <row r="7037">
      <c r="C7037" s="2"/>
      <c r="D7037" s="2"/>
      <c r="E7037" s="2"/>
      <c r="F7037" s="2"/>
      <c r="G7037" s="2"/>
    </row>
    <row r="7038">
      <c r="C7038" s="2"/>
      <c r="D7038" s="2"/>
      <c r="E7038" s="2"/>
      <c r="F7038" s="2"/>
      <c r="G7038" s="2"/>
    </row>
    <row r="7039">
      <c r="C7039" s="2"/>
      <c r="D7039" s="2"/>
      <c r="E7039" s="2"/>
      <c r="F7039" s="2"/>
      <c r="G7039" s="2"/>
    </row>
    <row r="7040">
      <c r="C7040" s="2"/>
      <c r="D7040" s="2"/>
      <c r="E7040" s="2"/>
      <c r="F7040" s="2"/>
      <c r="G7040" s="2"/>
    </row>
    <row r="7041">
      <c r="C7041" s="2"/>
      <c r="D7041" s="2"/>
      <c r="E7041" s="2"/>
      <c r="F7041" s="2"/>
      <c r="G7041" s="2"/>
    </row>
    <row r="7042">
      <c r="C7042" s="2"/>
      <c r="D7042" s="2"/>
      <c r="E7042" s="2"/>
      <c r="F7042" s="2"/>
      <c r="G7042" s="2"/>
    </row>
    <row r="7043">
      <c r="C7043" s="2"/>
      <c r="D7043" s="2"/>
      <c r="E7043" s="2"/>
      <c r="F7043" s="2"/>
      <c r="G7043" s="2"/>
    </row>
    <row r="7044">
      <c r="C7044" s="2"/>
      <c r="D7044" s="2"/>
      <c r="E7044" s="2"/>
      <c r="F7044" s="2"/>
      <c r="G7044" s="2"/>
    </row>
    <row r="7045">
      <c r="C7045" s="2"/>
      <c r="D7045" s="2"/>
      <c r="E7045" s="2"/>
      <c r="F7045" s="2"/>
      <c r="G7045" s="2"/>
    </row>
    <row r="7046">
      <c r="C7046" s="2"/>
      <c r="D7046" s="2"/>
      <c r="E7046" s="2"/>
      <c r="F7046" s="2"/>
      <c r="G7046" s="2"/>
    </row>
    <row r="7047">
      <c r="C7047" s="2"/>
      <c r="D7047" s="2"/>
      <c r="E7047" s="2"/>
      <c r="F7047" s="2"/>
      <c r="G7047" s="2"/>
    </row>
    <row r="7048">
      <c r="C7048" s="2"/>
      <c r="D7048" s="2"/>
      <c r="E7048" s="2"/>
      <c r="F7048" s="2"/>
      <c r="G7048" s="2"/>
    </row>
    <row r="7049">
      <c r="C7049" s="2"/>
      <c r="D7049" s="2"/>
      <c r="E7049" s="2"/>
      <c r="F7049" s="2"/>
      <c r="G7049" s="2"/>
    </row>
    <row r="7050">
      <c r="C7050" s="2"/>
      <c r="D7050" s="2"/>
      <c r="E7050" s="2"/>
      <c r="F7050" s="2"/>
      <c r="G7050" s="2"/>
    </row>
    <row r="7051">
      <c r="C7051" s="2"/>
      <c r="D7051" s="2"/>
      <c r="E7051" s="2"/>
      <c r="F7051" s="2"/>
      <c r="G7051" s="2"/>
    </row>
    <row r="7052">
      <c r="C7052" s="2"/>
      <c r="D7052" s="2"/>
      <c r="E7052" s="2"/>
      <c r="F7052" s="2"/>
      <c r="G7052" s="2"/>
    </row>
    <row r="7053">
      <c r="C7053" s="2"/>
      <c r="D7053" s="2"/>
      <c r="E7053" s="2"/>
      <c r="F7053" s="2"/>
      <c r="G7053" s="2"/>
    </row>
    <row r="7054">
      <c r="C7054" s="2"/>
      <c r="D7054" s="2"/>
      <c r="E7054" s="2"/>
      <c r="F7054" s="2"/>
      <c r="G7054" s="2"/>
    </row>
    <row r="7055">
      <c r="C7055" s="2"/>
      <c r="D7055" s="2"/>
      <c r="E7055" s="2"/>
      <c r="F7055" s="2"/>
      <c r="G7055" s="2"/>
    </row>
    <row r="7056">
      <c r="C7056" s="2"/>
      <c r="D7056" s="2"/>
      <c r="E7056" s="2"/>
      <c r="F7056" s="2"/>
      <c r="G7056" s="2"/>
    </row>
    <row r="7057">
      <c r="C7057" s="2"/>
      <c r="D7057" s="2"/>
      <c r="E7057" s="2"/>
      <c r="F7057" s="2"/>
      <c r="G7057" s="2"/>
    </row>
    <row r="7058">
      <c r="C7058" s="2"/>
      <c r="D7058" s="2"/>
      <c r="E7058" s="2"/>
      <c r="F7058" s="2"/>
      <c r="G7058" s="2"/>
    </row>
    <row r="7059">
      <c r="C7059" s="2"/>
      <c r="D7059" s="2"/>
      <c r="E7059" s="2"/>
      <c r="F7059" s="2"/>
      <c r="G7059" s="2"/>
    </row>
    <row r="7060">
      <c r="C7060" s="2"/>
      <c r="D7060" s="2"/>
      <c r="E7060" s="2"/>
      <c r="F7060" s="2"/>
      <c r="G7060" s="2"/>
    </row>
    <row r="7061">
      <c r="C7061" s="2"/>
      <c r="D7061" s="2"/>
      <c r="E7061" s="2"/>
      <c r="F7061" s="2"/>
      <c r="G7061" s="2"/>
    </row>
    <row r="7062">
      <c r="C7062" s="2"/>
      <c r="D7062" s="2"/>
      <c r="E7062" s="2"/>
      <c r="F7062" s="2"/>
      <c r="G7062" s="2"/>
    </row>
    <row r="7063">
      <c r="C7063" s="2"/>
      <c r="D7063" s="2"/>
      <c r="E7063" s="2"/>
      <c r="F7063" s="2"/>
      <c r="G7063" s="2"/>
    </row>
    <row r="7064">
      <c r="C7064" s="2"/>
      <c r="D7064" s="2"/>
      <c r="E7064" s="2"/>
      <c r="F7064" s="2"/>
      <c r="G7064" s="2"/>
    </row>
    <row r="7065">
      <c r="C7065" s="2"/>
      <c r="D7065" s="2"/>
      <c r="E7065" s="2"/>
      <c r="F7065" s="2"/>
      <c r="G7065" s="2"/>
    </row>
    <row r="7066">
      <c r="C7066" s="2"/>
      <c r="D7066" s="2"/>
      <c r="E7066" s="2"/>
      <c r="F7066" s="2"/>
      <c r="G7066" s="2"/>
    </row>
    <row r="7067">
      <c r="C7067" s="2"/>
      <c r="D7067" s="2"/>
      <c r="E7067" s="2"/>
      <c r="F7067" s="2"/>
      <c r="G7067" s="2"/>
    </row>
    <row r="7068">
      <c r="C7068" s="2"/>
      <c r="D7068" s="2"/>
      <c r="E7068" s="2"/>
      <c r="F7068" s="2"/>
      <c r="G7068" s="2"/>
    </row>
    <row r="7069">
      <c r="C7069" s="2"/>
      <c r="D7069" s="2"/>
      <c r="E7069" s="2"/>
      <c r="F7069" s="2"/>
      <c r="G7069" s="2"/>
    </row>
    <row r="7070">
      <c r="C7070" s="2"/>
      <c r="D7070" s="2"/>
      <c r="E7070" s="2"/>
      <c r="F7070" s="2"/>
      <c r="G7070" s="2"/>
    </row>
    <row r="7071">
      <c r="C7071" s="2"/>
      <c r="D7071" s="2"/>
      <c r="E7071" s="2"/>
      <c r="F7071" s="2"/>
      <c r="G7071" s="2"/>
    </row>
    <row r="7072">
      <c r="C7072" s="2"/>
      <c r="D7072" s="2"/>
      <c r="E7072" s="2"/>
      <c r="F7072" s="2"/>
      <c r="G7072" s="2"/>
    </row>
    <row r="7073">
      <c r="C7073" s="2"/>
      <c r="D7073" s="2"/>
      <c r="E7073" s="2"/>
      <c r="F7073" s="2"/>
      <c r="G7073" s="2"/>
    </row>
    <row r="7074">
      <c r="C7074" s="2"/>
      <c r="D7074" s="2"/>
      <c r="E7074" s="2"/>
      <c r="F7074" s="2"/>
      <c r="G7074" s="2"/>
    </row>
    <row r="7075">
      <c r="C7075" s="2"/>
      <c r="D7075" s="2"/>
      <c r="E7075" s="2"/>
      <c r="F7075" s="2"/>
      <c r="G7075" s="2"/>
    </row>
    <row r="7076">
      <c r="C7076" s="2"/>
      <c r="D7076" s="2"/>
      <c r="E7076" s="2"/>
      <c r="F7076" s="2"/>
      <c r="G7076" s="2"/>
    </row>
    <row r="7077">
      <c r="C7077" s="2"/>
      <c r="D7077" s="2"/>
      <c r="E7077" s="2"/>
      <c r="F7077" s="2"/>
      <c r="G7077" s="2"/>
    </row>
    <row r="7078">
      <c r="C7078" s="2"/>
      <c r="D7078" s="2"/>
      <c r="E7078" s="2"/>
      <c r="F7078" s="2"/>
      <c r="G7078" s="2"/>
    </row>
    <row r="7079">
      <c r="C7079" s="2"/>
      <c r="D7079" s="2"/>
      <c r="E7079" s="2"/>
      <c r="F7079" s="2"/>
      <c r="G7079" s="2"/>
    </row>
    <row r="7080">
      <c r="C7080" s="2"/>
      <c r="D7080" s="2"/>
      <c r="E7080" s="2"/>
      <c r="F7080" s="2"/>
      <c r="G7080" s="2"/>
    </row>
    <row r="7081">
      <c r="C7081" s="2"/>
      <c r="D7081" s="2"/>
      <c r="E7081" s="2"/>
      <c r="F7081" s="2"/>
      <c r="G7081" s="2"/>
    </row>
    <row r="7082">
      <c r="C7082" s="2"/>
      <c r="D7082" s="2"/>
      <c r="E7082" s="2"/>
      <c r="F7082" s="2"/>
      <c r="G7082" s="2"/>
    </row>
    <row r="7083">
      <c r="C7083" s="2"/>
      <c r="D7083" s="2"/>
      <c r="E7083" s="2"/>
      <c r="F7083" s="2"/>
      <c r="G7083" s="2"/>
    </row>
    <row r="7084">
      <c r="C7084" s="2"/>
      <c r="D7084" s="2"/>
      <c r="E7084" s="2"/>
      <c r="F7084" s="2"/>
      <c r="G7084" s="2"/>
    </row>
    <row r="7085">
      <c r="C7085" s="2"/>
      <c r="D7085" s="2"/>
      <c r="E7085" s="2"/>
      <c r="F7085" s="2"/>
      <c r="G7085" s="2"/>
    </row>
    <row r="7086">
      <c r="C7086" s="2"/>
      <c r="D7086" s="2"/>
      <c r="E7086" s="2"/>
      <c r="F7086" s="2"/>
      <c r="G7086" s="2"/>
    </row>
    <row r="7087">
      <c r="C7087" s="2"/>
      <c r="D7087" s="2"/>
      <c r="E7087" s="2"/>
      <c r="F7087" s="2"/>
      <c r="G7087" s="2"/>
    </row>
    <row r="7088">
      <c r="C7088" s="2"/>
      <c r="D7088" s="2"/>
      <c r="E7088" s="2"/>
      <c r="F7088" s="2"/>
      <c r="G7088" s="2"/>
    </row>
    <row r="7089">
      <c r="C7089" s="2"/>
      <c r="D7089" s="2"/>
      <c r="E7089" s="2"/>
      <c r="F7089" s="2"/>
      <c r="G7089" s="2"/>
    </row>
    <row r="7090">
      <c r="C7090" s="2"/>
      <c r="D7090" s="2"/>
      <c r="E7090" s="2"/>
      <c r="F7090" s="2"/>
      <c r="G7090" s="2"/>
    </row>
    <row r="7091">
      <c r="C7091" s="2"/>
      <c r="D7091" s="2"/>
      <c r="E7091" s="2"/>
      <c r="F7091" s="2"/>
      <c r="G7091" s="2"/>
    </row>
    <row r="7092">
      <c r="C7092" s="2"/>
      <c r="D7092" s="2"/>
      <c r="E7092" s="2"/>
      <c r="F7092" s="2"/>
      <c r="G7092" s="2"/>
    </row>
    <row r="7093">
      <c r="C7093" s="2"/>
      <c r="D7093" s="2"/>
      <c r="E7093" s="2"/>
      <c r="F7093" s="2"/>
      <c r="G7093" s="2"/>
    </row>
    <row r="7094">
      <c r="C7094" s="2"/>
      <c r="D7094" s="2"/>
      <c r="E7094" s="2"/>
      <c r="F7094" s="2"/>
      <c r="G7094" s="2"/>
    </row>
    <row r="7095">
      <c r="C7095" s="2"/>
      <c r="D7095" s="2"/>
      <c r="E7095" s="2"/>
      <c r="F7095" s="2"/>
      <c r="G7095" s="2"/>
    </row>
    <row r="7096">
      <c r="C7096" s="2"/>
      <c r="D7096" s="2"/>
      <c r="E7096" s="2"/>
      <c r="F7096" s="2"/>
      <c r="G7096" s="2"/>
    </row>
    <row r="7097">
      <c r="C7097" s="2"/>
      <c r="D7097" s="2"/>
      <c r="E7097" s="2"/>
      <c r="F7097" s="2"/>
      <c r="G7097" s="2"/>
    </row>
    <row r="7098">
      <c r="C7098" s="2"/>
      <c r="D7098" s="2"/>
      <c r="E7098" s="2"/>
      <c r="F7098" s="2"/>
      <c r="G7098" s="2"/>
    </row>
    <row r="7099">
      <c r="C7099" s="2"/>
      <c r="D7099" s="2"/>
      <c r="E7099" s="2"/>
      <c r="F7099" s="2"/>
      <c r="G7099" s="2"/>
    </row>
    <row r="7100">
      <c r="C7100" s="2"/>
      <c r="D7100" s="2"/>
      <c r="E7100" s="2"/>
      <c r="F7100" s="2"/>
      <c r="G7100" s="2"/>
    </row>
    <row r="7101">
      <c r="C7101" s="2"/>
      <c r="D7101" s="2"/>
      <c r="E7101" s="2"/>
      <c r="F7101" s="2"/>
      <c r="G7101" s="2"/>
    </row>
    <row r="7102">
      <c r="C7102" s="2"/>
      <c r="D7102" s="2"/>
      <c r="E7102" s="2"/>
      <c r="F7102" s="2"/>
      <c r="G7102" s="2"/>
    </row>
    <row r="7103">
      <c r="C7103" s="2"/>
      <c r="D7103" s="2"/>
      <c r="E7103" s="2"/>
      <c r="F7103" s="2"/>
      <c r="G7103" s="2"/>
    </row>
    <row r="7104">
      <c r="C7104" s="2"/>
      <c r="D7104" s="2"/>
      <c r="E7104" s="2"/>
      <c r="F7104" s="2"/>
      <c r="G7104" s="2"/>
    </row>
    <row r="7105">
      <c r="C7105" s="2"/>
      <c r="D7105" s="2"/>
      <c r="E7105" s="2"/>
      <c r="F7105" s="2"/>
      <c r="G7105" s="2"/>
    </row>
    <row r="7106">
      <c r="C7106" s="2"/>
      <c r="D7106" s="2"/>
      <c r="E7106" s="2"/>
      <c r="F7106" s="2"/>
      <c r="G7106" s="2"/>
    </row>
    <row r="7107">
      <c r="C7107" s="2"/>
      <c r="D7107" s="2"/>
      <c r="E7107" s="2"/>
      <c r="F7107" s="2"/>
      <c r="G7107" s="2"/>
    </row>
    <row r="7108">
      <c r="C7108" s="2"/>
      <c r="D7108" s="2"/>
      <c r="E7108" s="2"/>
      <c r="F7108" s="2"/>
      <c r="G7108" s="2"/>
    </row>
    <row r="7109">
      <c r="C7109" s="2"/>
      <c r="D7109" s="2"/>
      <c r="E7109" s="2"/>
      <c r="F7109" s="2"/>
      <c r="G7109" s="2"/>
    </row>
    <row r="7110">
      <c r="C7110" s="2"/>
      <c r="D7110" s="2"/>
      <c r="E7110" s="2"/>
      <c r="F7110" s="2"/>
      <c r="G7110" s="2"/>
    </row>
    <row r="7111">
      <c r="C7111" s="2"/>
      <c r="D7111" s="2"/>
      <c r="E7111" s="2"/>
      <c r="F7111" s="2"/>
      <c r="G7111" s="2"/>
    </row>
    <row r="7112">
      <c r="C7112" s="2"/>
      <c r="D7112" s="2"/>
      <c r="E7112" s="2"/>
      <c r="F7112" s="2"/>
      <c r="G7112" s="2"/>
    </row>
    <row r="7113">
      <c r="C7113" s="2"/>
      <c r="D7113" s="2"/>
      <c r="E7113" s="2"/>
      <c r="F7113" s="2"/>
      <c r="G7113" s="2"/>
    </row>
    <row r="7114">
      <c r="C7114" s="2"/>
      <c r="D7114" s="2"/>
      <c r="E7114" s="2"/>
      <c r="F7114" s="2"/>
      <c r="G7114" s="2"/>
    </row>
    <row r="7115">
      <c r="C7115" s="2"/>
      <c r="D7115" s="2"/>
      <c r="E7115" s="2"/>
      <c r="F7115" s="2"/>
      <c r="G7115" s="2"/>
    </row>
    <row r="7116">
      <c r="C7116" s="2"/>
      <c r="D7116" s="2"/>
      <c r="E7116" s="2"/>
      <c r="F7116" s="2"/>
      <c r="G7116" s="2"/>
    </row>
    <row r="7117">
      <c r="C7117" s="2"/>
      <c r="D7117" s="2"/>
      <c r="E7117" s="2"/>
      <c r="F7117" s="2"/>
      <c r="G7117" s="2"/>
    </row>
    <row r="7118">
      <c r="C7118" s="2"/>
      <c r="D7118" s="2"/>
      <c r="E7118" s="2"/>
      <c r="F7118" s="2"/>
      <c r="G7118" s="2"/>
    </row>
    <row r="7119">
      <c r="C7119" s="2"/>
      <c r="D7119" s="2"/>
      <c r="E7119" s="2"/>
      <c r="F7119" s="2"/>
      <c r="G7119" s="2"/>
    </row>
    <row r="7120">
      <c r="C7120" s="2"/>
      <c r="D7120" s="2"/>
      <c r="E7120" s="2"/>
      <c r="F7120" s="2"/>
      <c r="G7120" s="2"/>
    </row>
    <row r="7121">
      <c r="C7121" s="2"/>
      <c r="D7121" s="2"/>
      <c r="E7121" s="2"/>
      <c r="F7121" s="2"/>
      <c r="G7121" s="2"/>
    </row>
    <row r="7122">
      <c r="C7122" s="2"/>
      <c r="D7122" s="2"/>
      <c r="E7122" s="2"/>
      <c r="F7122" s="2"/>
      <c r="G7122" s="2"/>
    </row>
    <row r="7123">
      <c r="C7123" s="2"/>
      <c r="D7123" s="2"/>
      <c r="E7123" s="2"/>
      <c r="F7123" s="2"/>
      <c r="G7123" s="2"/>
    </row>
    <row r="7124">
      <c r="C7124" s="2"/>
      <c r="D7124" s="2"/>
      <c r="E7124" s="2"/>
      <c r="F7124" s="2"/>
      <c r="G7124" s="2"/>
    </row>
    <row r="7125">
      <c r="C7125" s="2"/>
      <c r="D7125" s="2"/>
      <c r="E7125" s="2"/>
      <c r="F7125" s="2"/>
      <c r="G7125" s="2"/>
    </row>
    <row r="7126">
      <c r="C7126" s="2"/>
      <c r="D7126" s="2"/>
      <c r="E7126" s="2"/>
      <c r="F7126" s="2"/>
      <c r="G7126" s="2"/>
    </row>
    <row r="7127">
      <c r="C7127" s="2"/>
      <c r="D7127" s="2"/>
      <c r="E7127" s="2"/>
      <c r="F7127" s="2"/>
      <c r="G7127" s="2"/>
    </row>
    <row r="7128">
      <c r="C7128" s="2"/>
      <c r="D7128" s="2"/>
      <c r="E7128" s="2"/>
      <c r="F7128" s="2"/>
      <c r="G7128" s="2"/>
    </row>
    <row r="7129">
      <c r="C7129" s="2"/>
      <c r="D7129" s="2"/>
      <c r="E7129" s="2"/>
      <c r="F7129" s="2"/>
      <c r="G7129" s="2"/>
    </row>
    <row r="7130">
      <c r="C7130" s="2"/>
      <c r="D7130" s="2"/>
      <c r="E7130" s="2"/>
      <c r="F7130" s="2"/>
      <c r="G7130" s="2"/>
    </row>
    <row r="7131">
      <c r="C7131" s="2"/>
      <c r="D7131" s="2"/>
      <c r="E7131" s="2"/>
      <c r="F7131" s="2"/>
      <c r="G7131" s="2"/>
    </row>
    <row r="7132">
      <c r="C7132" s="2"/>
      <c r="D7132" s="2"/>
      <c r="E7132" s="2"/>
      <c r="F7132" s="2"/>
      <c r="G7132" s="2"/>
    </row>
    <row r="7133">
      <c r="C7133" s="2"/>
      <c r="D7133" s="2"/>
      <c r="E7133" s="2"/>
      <c r="F7133" s="2"/>
      <c r="G7133" s="2"/>
    </row>
    <row r="7134">
      <c r="C7134" s="2"/>
      <c r="D7134" s="2"/>
      <c r="E7134" s="2"/>
      <c r="F7134" s="2"/>
      <c r="G7134" s="2"/>
    </row>
    <row r="7135">
      <c r="C7135" s="2"/>
      <c r="D7135" s="2"/>
      <c r="E7135" s="2"/>
      <c r="F7135" s="2"/>
      <c r="G7135" s="2"/>
    </row>
    <row r="7136">
      <c r="C7136" s="2"/>
      <c r="D7136" s="2"/>
      <c r="E7136" s="2"/>
      <c r="F7136" s="2"/>
      <c r="G7136" s="2"/>
    </row>
    <row r="7137">
      <c r="C7137" s="2"/>
      <c r="D7137" s="2"/>
      <c r="E7137" s="2"/>
      <c r="F7137" s="2"/>
      <c r="G7137" s="2"/>
    </row>
    <row r="7138">
      <c r="C7138" s="2"/>
      <c r="D7138" s="2"/>
      <c r="E7138" s="2"/>
      <c r="F7138" s="2"/>
      <c r="G7138" s="2"/>
    </row>
    <row r="7139">
      <c r="C7139" s="2"/>
      <c r="D7139" s="2"/>
      <c r="E7139" s="2"/>
      <c r="F7139" s="2"/>
      <c r="G7139" s="2"/>
    </row>
    <row r="7140">
      <c r="C7140" s="2"/>
      <c r="D7140" s="2"/>
      <c r="E7140" s="2"/>
      <c r="F7140" s="2"/>
      <c r="G7140" s="2"/>
    </row>
    <row r="7141">
      <c r="C7141" s="2"/>
      <c r="D7141" s="2"/>
      <c r="E7141" s="2"/>
      <c r="F7141" s="2"/>
      <c r="G7141" s="2"/>
    </row>
    <row r="7142">
      <c r="C7142" s="2"/>
      <c r="D7142" s="2"/>
      <c r="E7142" s="2"/>
      <c r="F7142" s="2"/>
      <c r="G7142" s="2"/>
    </row>
    <row r="7143">
      <c r="C7143" s="2"/>
      <c r="D7143" s="2"/>
      <c r="E7143" s="2"/>
      <c r="F7143" s="2"/>
      <c r="G7143" s="2"/>
    </row>
    <row r="7144">
      <c r="C7144" s="2"/>
      <c r="D7144" s="2"/>
      <c r="E7144" s="2"/>
      <c r="F7144" s="2"/>
      <c r="G7144" s="2"/>
    </row>
    <row r="7145">
      <c r="C7145" s="2"/>
      <c r="D7145" s="2"/>
      <c r="E7145" s="2"/>
      <c r="F7145" s="2"/>
      <c r="G7145" s="2"/>
    </row>
    <row r="7146">
      <c r="C7146" s="2"/>
      <c r="D7146" s="2"/>
      <c r="E7146" s="2"/>
      <c r="F7146" s="2"/>
      <c r="G7146" s="2"/>
    </row>
    <row r="7147">
      <c r="C7147" s="2"/>
      <c r="D7147" s="2"/>
      <c r="E7147" s="2"/>
      <c r="F7147" s="2"/>
      <c r="G7147" s="2"/>
    </row>
    <row r="7148">
      <c r="C7148" s="2"/>
      <c r="D7148" s="2"/>
      <c r="E7148" s="2"/>
      <c r="F7148" s="2"/>
      <c r="G7148" s="2"/>
    </row>
    <row r="7149">
      <c r="C7149" s="2"/>
      <c r="D7149" s="2"/>
      <c r="E7149" s="2"/>
      <c r="F7149" s="2"/>
      <c r="G7149" s="2"/>
    </row>
    <row r="7150">
      <c r="C7150" s="2"/>
      <c r="D7150" s="2"/>
      <c r="E7150" s="2"/>
      <c r="F7150" s="2"/>
      <c r="G7150" s="2"/>
    </row>
    <row r="7151">
      <c r="C7151" s="2"/>
      <c r="D7151" s="2"/>
      <c r="E7151" s="2"/>
      <c r="F7151" s="2"/>
      <c r="G7151" s="2"/>
    </row>
    <row r="7152">
      <c r="C7152" s="2"/>
      <c r="D7152" s="2"/>
      <c r="E7152" s="2"/>
      <c r="F7152" s="2"/>
      <c r="G7152" s="2"/>
    </row>
    <row r="7153">
      <c r="C7153" s="2"/>
      <c r="D7153" s="2"/>
      <c r="E7153" s="2"/>
      <c r="F7153" s="2"/>
      <c r="G7153" s="2"/>
    </row>
    <row r="7154">
      <c r="C7154" s="2"/>
      <c r="D7154" s="2"/>
      <c r="E7154" s="2"/>
      <c r="F7154" s="2"/>
      <c r="G7154" s="2"/>
    </row>
    <row r="7155">
      <c r="C7155" s="2"/>
      <c r="D7155" s="2"/>
      <c r="E7155" s="2"/>
      <c r="F7155" s="2"/>
      <c r="G7155" s="2"/>
    </row>
    <row r="7156">
      <c r="C7156" s="2"/>
      <c r="D7156" s="2"/>
      <c r="E7156" s="2"/>
      <c r="F7156" s="2"/>
      <c r="G7156" s="2"/>
    </row>
    <row r="7157">
      <c r="C7157" s="2"/>
      <c r="D7157" s="2"/>
      <c r="E7157" s="2"/>
      <c r="F7157" s="2"/>
      <c r="G7157" s="2"/>
    </row>
    <row r="7158">
      <c r="C7158" s="2"/>
      <c r="D7158" s="2"/>
      <c r="E7158" s="2"/>
      <c r="F7158" s="2"/>
      <c r="G7158" s="2"/>
    </row>
    <row r="7159">
      <c r="C7159" s="2"/>
      <c r="D7159" s="2"/>
      <c r="E7159" s="2"/>
      <c r="F7159" s="2"/>
      <c r="G7159" s="2"/>
    </row>
    <row r="7160">
      <c r="C7160" s="2"/>
      <c r="D7160" s="2"/>
      <c r="E7160" s="2"/>
      <c r="F7160" s="2"/>
      <c r="G7160" s="2"/>
    </row>
    <row r="7161">
      <c r="C7161" s="2"/>
      <c r="D7161" s="2"/>
      <c r="E7161" s="2"/>
      <c r="F7161" s="2"/>
      <c r="G7161" s="2"/>
    </row>
    <row r="7162">
      <c r="C7162" s="2"/>
      <c r="D7162" s="2"/>
      <c r="E7162" s="2"/>
      <c r="F7162" s="2"/>
      <c r="G7162" s="2"/>
    </row>
    <row r="7163">
      <c r="C7163" s="2"/>
      <c r="D7163" s="2"/>
      <c r="E7163" s="2"/>
      <c r="F7163" s="2"/>
      <c r="G7163" s="2"/>
    </row>
    <row r="7164">
      <c r="C7164" s="2"/>
      <c r="D7164" s="2"/>
      <c r="E7164" s="2"/>
      <c r="F7164" s="2"/>
      <c r="G7164" s="2"/>
    </row>
    <row r="7165">
      <c r="C7165" s="2"/>
      <c r="D7165" s="2"/>
      <c r="E7165" s="2"/>
      <c r="F7165" s="2"/>
      <c r="G7165" s="2"/>
    </row>
    <row r="7166">
      <c r="C7166" s="2"/>
      <c r="D7166" s="2"/>
      <c r="E7166" s="2"/>
      <c r="F7166" s="2"/>
      <c r="G7166" s="2"/>
    </row>
    <row r="7167">
      <c r="C7167" s="2"/>
      <c r="D7167" s="2"/>
      <c r="E7167" s="2"/>
      <c r="F7167" s="2"/>
      <c r="G7167" s="2"/>
    </row>
    <row r="7168">
      <c r="C7168" s="2"/>
      <c r="D7168" s="2"/>
      <c r="E7168" s="2"/>
      <c r="F7168" s="2"/>
      <c r="G7168" s="2"/>
    </row>
    <row r="7169">
      <c r="C7169" s="2"/>
      <c r="D7169" s="2"/>
      <c r="E7169" s="2"/>
      <c r="F7169" s="2"/>
      <c r="G7169" s="2"/>
    </row>
    <row r="7170">
      <c r="C7170" s="2"/>
      <c r="D7170" s="2"/>
      <c r="E7170" s="2"/>
      <c r="F7170" s="2"/>
      <c r="G7170" s="2"/>
    </row>
    <row r="7171">
      <c r="C7171" s="2"/>
      <c r="D7171" s="2"/>
      <c r="E7171" s="2"/>
      <c r="F7171" s="2"/>
      <c r="G7171" s="2"/>
    </row>
    <row r="7172">
      <c r="C7172" s="2"/>
      <c r="D7172" s="2"/>
      <c r="E7172" s="2"/>
      <c r="F7172" s="2"/>
      <c r="G7172" s="2"/>
    </row>
    <row r="7173">
      <c r="C7173" s="2"/>
      <c r="D7173" s="2"/>
      <c r="E7173" s="2"/>
      <c r="F7173" s="2"/>
      <c r="G7173" s="2"/>
    </row>
    <row r="7174">
      <c r="C7174" s="2"/>
      <c r="D7174" s="2"/>
      <c r="E7174" s="2"/>
      <c r="F7174" s="2"/>
      <c r="G7174" s="2"/>
    </row>
    <row r="7175">
      <c r="C7175" s="2"/>
      <c r="D7175" s="2"/>
      <c r="E7175" s="2"/>
      <c r="F7175" s="2"/>
      <c r="G7175" s="2"/>
    </row>
    <row r="7176">
      <c r="C7176" s="2"/>
      <c r="D7176" s="2"/>
      <c r="E7176" s="2"/>
      <c r="F7176" s="2"/>
      <c r="G7176" s="2"/>
    </row>
    <row r="7177">
      <c r="C7177" s="2"/>
      <c r="D7177" s="2"/>
      <c r="E7177" s="2"/>
      <c r="F7177" s="2"/>
      <c r="G7177" s="2"/>
    </row>
    <row r="7178">
      <c r="C7178" s="2"/>
      <c r="D7178" s="2"/>
      <c r="E7178" s="2"/>
      <c r="F7178" s="2"/>
      <c r="G7178" s="2"/>
    </row>
    <row r="7179">
      <c r="C7179" s="2"/>
      <c r="D7179" s="2"/>
      <c r="E7179" s="2"/>
      <c r="F7179" s="2"/>
      <c r="G7179" s="2"/>
    </row>
    <row r="7180">
      <c r="C7180" s="2"/>
      <c r="D7180" s="2"/>
      <c r="E7180" s="2"/>
      <c r="F7180" s="2"/>
      <c r="G7180" s="2"/>
    </row>
    <row r="7181">
      <c r="C7181" s="2"/>
      <c r="D7181" s="2"/>
      <c r="E7181" s="2"/>
      <c r="F7181" s="2"/>
      <c r="G7181"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38.0"/>
    <col customWidth="1" min="3" max="3" width="89.88"/>
    <col customWidth="1" min="4" max="4" width="51.88"/>
    <col customWidth="1" min="5" max="5" width="116.63"/>
    <col customWidth="1" min="7" max="8" width="25.0"/>
    <col customWidth="1" min="19" max="20" width="25.0"/>
  </cols>
  <sheetData>
    <row r="1">
      <c r="A1" s="2" t="s">
        <v>61</v>
      </c>
      <c r="B1" s="32" t="s">
        <v>1060</v>
      </c>
      <c r="C1" s="2" t="s">
        <v>63</v>
      </c>
      <c r="D1" s="1" t="s">
        <v>64</v>
      </c>
      <c r="E1" s="1" t="s">
        <v>65</v>
      </c>
      <c r="F1" s="2" t="s">
        <v>341</v>
      </c>
      <c r="G1" s="7" t="s">
        <v>67</v>
      </c>
      <c r="H1" s="8" t="s">
        <v>68</v>
      </c>
      <c r="I1" s="2" t="s">
        <v>69</v>
      </c>
      <c r="J1" s="2" t="s">
        <v>70</v>
      </c>
      <c r="K1" s="2" t="s">
        <v>71</v>
      </c>
      <c r="L1" s="2" t="s">
        <v>72</v>
      </c>
      <c r="M1" s="2" t="s">
        <v>73</v>
      </c>
      <c r="N1" s="2" t="s">
        <v>74</v>
      </c>
      <c r="O1" s="33" t="s">
        <v>75</v>
      </c>
      <c r="P1" s="33" t="s">
        <v>75</v>
      </c>
      <c r="Q1" s="33" t="s">
        <v>1061</v>
      </c>
      <c r="R1" s="25"/>
      <c r="S1" s="7" t="s">
        <v>67</v>
      </c>
      <c r="T1" s="8" t="s">
        <v>68</v>
      </c>
      <c r="U1" s="2" t="s">
        <v>76</v>
      </c>
      <c r="V1" s="2" t="s">
        <v>77</v>
      </c>
      <c r="W1" s="25"/>
    </row>
    <row r="2">
      <c r="A2" s="2">
        <v>1.0</v>
      </c>
      <c r="B2" s="32" t="s">
        <v>1062</v>
      </c>
      <c r="C2" s="33" t="s">
        <v>1063</v>
      </c>
      <c r="D2" s="32" t="s">
        <v>1064</v>
      </c>
      <c r="E2" s="32" t="s">
        <v>1065</v>
      </c>
      <c r="F2" s="33">
        <v>0.75</v>
      </c>
      <c r="G2" s="7">
        <f t="shared" ref="G2:G25" si="2">(F2+J2)/2</f>
        <v>0.75</v>
      </c>
      <c r="H2" s="8">
        <f t="shared" ref="H2:H25" si="3">(I2+K2)/2</f>
        <v>0.625</v>
      </c>
      <c r="I2" s="33">
        <v>0.5</v>
      </c>
      <c r="J2" s="33">
        <v>0.75</v>
      </c>
      <c r="K2" s="33">
        <v>0.75</v>
      </c>
      <c r="L2" s="34">
        <v>0.5313511490821838</v>
      </c>
      <c r="M2" s="34">
        <v>0.6136688590049744</v>
      </c>
      <c r="N2" s="34">
        <v>0.5695509910583496</v>
      </c>
      <c r="O2" s="5">
        <f t="shared" ref="O2:O5" si="4">(((F2+J2)/2)+((I2+K2)/2)+N2)/3</f>
        <v>0.6481836637</v>
      </c>
      <c r="P2" s="25">
        <f t="shared" ref="P2:P5" si="5">O2</f>
        <v>0.6481836637</v>
      </c>
      <c r="Q2" s="25">
        <f t="shared" ref="Q2:Q5" si="6">N2</f>
        <v>0.5695509911</v>
      </c>
      <c r="R2" s="25"/>
      <c r="S2" s="7">
        <f t="shared" ref="S2:T2" si="1">G2</f>
        <v>0.75</v>
      </c>
      <c r="T2" s="8">
        <f t="shared" si="1"/>
        <v>0.625</v>
      </c>
      <c r="U2" s="10">
        <f>IFERROR(__xludf.DUMMYFUNCTION("COUNTA(SPLIT(D2,"" ""))"),72.0)</f>
        <v>72</v>
      </c>
      <c r="V2" s="10">
        <f>IFERROR(__xludf.DUMMYFUNCTION("COUNTA(SPLIT(E2,"" ""))"),156.0)</f>
        <v>156</v>
      </c>
      <c r="W2" s="25"/>
    </row>
    <row r="3">
      <c r="A3" s="2">
        <v>2.0</v>
      </c>
      <c r="B3" s="32" t="s">
        <v>1066</v>
      </c>
      <c r="C3" s="33" t="s">
        <v>1067</v>
      </c>
      <c r="D3" s="32" t="s">
        <v>1068</v>
      </c>
      <c r="E3" s="32" t="s">
        <v>1069</v>
      </c>
      <c r="F3" s="33">
        <v>1.0</v>
      </c>
      <c r="G3" s="7">
        <f t="shared" si="2"/>
        <v>1</v>
      </c>
      <c r="H3" s="8">
        <f t="shared" si="3"/>
        <v>1</v>
      </c>
      <c r="I3" s="33">
        <v>1.0</v>
      </c>
      <c r="J3" s="33">
        <v>1.0</v>
      </c>
      <c r="K3" s="33">
        <v>1.0</v>
      </c>
      <c r="L3" s="34">
        <v>0.4941732883453369</v>
      </c>
      <c r="M3" s="34">
        <v>0.6219155788421631</v>
      </c>
      <c r="N3" s="34">
        <v>0.5507340431213379</v>
      </c>
      <c r="O3" s="5">
        <f t="shared" si="4"/>
        <v>0.850244681</v>
      </c>
      <c r="P3" s="25">
        <f t="shared" si="5"/>
        <v>0.850244681</v>
      </c>
      <c r="Q3" s="25">
        <f t="shared" si="6"/>
        <v>0.5507340431</v>
      </c>
      <c r="R3" s="25"/>
      <c r="S3" s="7">
        <f t="shared" ref="S3:T3" si="7">G3</f>
        <v>1</v>
      </c>
      <c r="T3" s="8">
        <f t="shared" si="7"/>
        <v>1</v>
      </c>
      <c r="U3" s="10">
        <f>IFERROR(__xludf.DUMMYFUNCTION("COUNTA(SPLIT(D3,"" ""))"),43.0)</f>
        <v>43</v>
      </c>
      <c r="V3" s="10">
        <f>IFERROR(__xludf.DUMMYFUNCTION("COUNTA(SPLIT(E3,"" ""))"),165.0)</f>
        <v>165</v>
      </c>
      <c r="W3" s="25"/>
    </row>
    <row r="4">
      <c r="A4" s="2">
        <v>3.0</v>
      </c>
      <c r="B4" s="32" t="s">
        <v>1070</v>
      </c>
      <c r="C4" s="33" t="s">
        <v>1071</v>
      </c>
      <c r="D4" s="32" t="s">
        <v>1072</v>
      </c>
      <c r="E4" s="42" t="s">
        <v>1073</v>
      </c>
      <c r="F4" s="33">
        <v>1.0</v>
      </c>
      <c r="G4" s="7">
        <f t="shared" si="2"/>
        <v>1</v>
      </c>
      <c r="H4" s="8">
        <f t="shared" si="3"/>
        <v>1</v>
      </c>
      <c r="I4" s="33">
        <v>1.0</v>
      </c>
      <c r="J4" s="33">
        <v>1.0</v>
      </c>
      <c r="K4" s="33">
        <v>1.0</v>
      </c>
      <c r="L4" s="34">
        <v>0.5784290432929993</v>
      </c>
      <c r="M4" s="34">
        <v>0.6219726204872131</v>
      </c>
      <c r="N4" s="34">
        <v>0.5994110703468323</v>
      </c>
      <c r="O4" s="5">
        <f t="shared" si="4"/>
        <v>0.8664703568</v>
      </c>
      <c r="P4" s="25">
        <f t="shared" si="5"/>
        <v>0.8664703568</v>
      </c>
      <c r="Q4" s="25">
        <f t="shared" si="6"/>
        <v>0.5994110703</v>
      </c>
      <c r="R4" s="25"/>
      <c r="S4" s="7">
        <f t="shared" ref="S4:T4" si="8">G4</f>
        <v>1</v>
      </c>
      <c r="T4" s="8">
        <f t="shared" si="8"/>
        <v>1</v>
      </c>
      <c r="U4" s="10">
        <f>IFERROR(__xludf.DUMMYFUNCTION("COUNTA(SPLIT(D4,"" ""))"),178.0)</f>
        <v>178</v>
      </c>
      <c r="V4" s="10">
        <f>IFERROR(__xludf.DUMMYFUNCTION("COUNTA(SPLIT(E4,"" ""))"),258.0)</f>
        <v>258</v>
      </c>
      <c r="W4" s="25"/>
    </row>
    <row r="5">
      <c r="A5" s="43">
        <v>4.0</v>
      </c>
      <c r="B5" s="32" t="s">
        <v>1074</v>
      </c>
      <c r="C5" s="33" t="s">
        <v>1075</v>
      </c>
      <c r="D5" s="32" t="s">
        <v>1076</v>
      </c>
      <c r="E5" s="32" t="s">
        <v>1077</v>
      </c>
      <c r="F5" s="33">
        <v>0.5</v>
      </c>
      <c r="G5" s="7">
        <f t="shared" si="2"/>
        <v>0.375</v>
      </c>
      <c r="H5" s="8">
        <f t="shared" si="3"/>
        <v>0.625</v>
      </c>
      <c r="I5" s="33">
        <v>0.75</v>
      </c>
      <c r="J5" s="33">
        <v>0.25</v>
      </c>
      <c r="K5" s="33">
        <v>0.5</v>
      </c>
      <c r="L5" s="34">
        <v>0.557243824005127</v>
      </c>
      <c r="M5" s="34">
        <v>0.5931525826454163</v>
      </c>
      <c r="N5" s="34">
        <v>0.5746378302574158</v>
      </c>
      <c r="O5" s="5">
        <f t="shared" si="4"/>
        <v>0.5248792768</v>
      </c>
      <c r="P5" s="25">
        <f t="shared" si="5"/>
        <v>0.5248792768</v>
      </c>
      <c r="Q5" s="25">
        <f t="shared" si="6"/>
        <v>0.5746378303</v>
      </c>
      <c r="R5" s="25"/>
      <c r="S5" s="7">
        <f t="shared" ref="S5:T5" si="9">G5</f>
        <v>0.375</v>
      </c>
      <c r="T5" s="8">
        <f t="shared" si="9"/>
        <v>0.625</v>
      </c>
      <c r="U5" s="10">
        <f>IFERROR(__xludf.DUMMYFUNCTION("COUNTA(SPLIT(D5,"" ""))"),138.0)</f>
        <v>138</v>
      </c>
      <c r="V5" s="10">
        <f>IFERROR(__xludf.DUMMYFUNCTION("COUNTA(SPLIT(E5,"" ""))"),184.0)</f>
        <v>184</v>
      </c>
      <c r="W5" s="25"/>
    </row>
    <row r="6">
      <c r="A6" s="43"/>
      <c r="C6" s="33" t="s">
        <v>1078</v>
      </c>
      <c r="G6" s="7">
        <f t="shared" si="2"/>
        <v>0</v>
      </c>
      <c r="H6" s="8">
        <f t="shared" si="3"/>
        <v>0</v>
      </c>
      <c r="P6" s="25">
        <f t="shared" ref="P6:P9" si="11">O7</f>
        <v>0.6935815414</v>
      </c>
      <c r="Q6" s="25">
        <f t="shared" ref="Q6:Q9" si="12">N7</f>
        <v>0.5807446241</v>
      </c>
      <c r="R6" s="25"/>
      <c r="S6" s="7">
        <f t="shared" ref="S6:T6" si="10">G7</f>
        <v>0.625</v>
      </c>
      <c r="T6" s="8">
        <f t="shared" si="10"/>
        <v>0.875</v>
      </c>
      <c r="U6" s="10">
        <f>IFERROR(__xludf.DUMMYFUNCTION("COUNTA(SPLIT(D7,"" ""))"),44.0)</f>
        <v>44</v>
      </c>
      <c r="V6" s="10">
        <f>IFERROR(__xludf.DUMMYFUNCTION("COUNTA(SPLIT(E7,"" ""))"),147.0)</f>
        <v>147</v>
      </c>
      <c r="W6" s="25"/>
    </row>
    <row r="7">
      <c r="A7" s="2">
        <v>5.0</v>
      </c>
      <c r="B7" s="32" t="s">
        <v>1079</v>
      </c>
      <c r="C7" s="33" t="s">
        <v>1080</v>
      </c>
      <c r="D7" s="32" t="s">
        <v>1081</v>
      </c>
      <c r="E7" s="1" t="s">
        <v>1082</v>
      </c>
      <c r="F7" s="33">
        <v>0.75</v>
      </c>
      <c r="G7" s="7">
        <f t="shared" si="2"/>
        <v>0.625</v>
      </c>
      <c r="H7" s="8">
        <f t="shared" si="3"/>
        <v>0.875</v>
      </c>
      <c r="I7" s="33">
        <v>1.0</v>
      </c>
      <c r="J7" s="33">
        <v>0.5</v>
      </c>
      <c r="K7" s="33">
        <v>0.75</v>
      </c>
      <c r="L7" s="34">
        <v>0.5180347561836243</v>
      </c>
      <c r="M7" s="34">
        <v>0.6607280373573303</v>
      </c>
      <c r="N7" s="34">
        <v>0.5807446241378784</v>
      </c>
      <c r="O7" s="5">
        <f t="shared" ref="O7:O10" si="14">(((F7+J7)/2)+((I7+K7)/2)+N7)/3</f>
        <v>0.6935815414</v>
      </c>
      <c r="P7" s="25">
        <f t="shared" si="11"/>
        <v>0.3400381605</v>
      </c>
      <c r="Q7" s="25">
        <f t="shared" si="12"/>
        <v>0.5201144814</v>
      </c>
      <c r="R7" s="25"/>
      <c r="S7" s="7">
        <f t="shared" ref="S7:T7" si="13">G8</f>
        <v>0.25</v>
      </c>
      <c r="T7" s="8">
        <f t="shared" si="13"/>
        <v>0.25</v>
      </c>
      <c r="U7" s="10">
        <f>IFERROR(__xludf.DUMMYFUNCTION("COUNTA(SPLIT(D8,"" ""))"),71.0)</f>
        <v>71</v>
      </c>
      <c r="V7" s="10">
        <f>IFERROR(__xludf.DUMMYFUNCTION("COUNTA(SPLIT(E8,"" ""))"),149.0)</f>
        <v>149</v>
      </c>
      <c r="W7" s="25"/>
    </row>
    <row r="8">
      <c r="A8" s="2">
        <v>6.0</v>
      </c>
      <c r="B8" s="32" t="s">
        <v>1083</v>
      </c>
      <c r="C8" s="33" t="s">
        <v>1084</v>
      </c>
      <c r="D8" s="32" t="s">
        <v>1085</v>
      </c>
      <c r="E8" s="32" t="s">
        <v>1086</v>
      </c>
      <c r="F8" s="33">
        <v>0.25</v>
      </c>
      <c r="G8" s="7">
        <f t="shared" si="2"/>
        <v>0.25</v>
      </c>
      <c r="H8" s="8">
        <f t="shared" si="3"/>
        <v>0.25</v>
      </c>
      <c r="I8" s="33">
        <v>0.25</v>
      </c>
      <c r="J8" s="33">
        <v>0.25</v>
      </c>
      <c r="K8" s="33">
        <v>0.25</v>
      </c>
      <c r="L8" s="34">
        <v>0.4787817597389221</v>
      </c>
      <c r="M8" s="34">
        <v>0.569257915019989</v>
      </c>
      <c r="N8" s="34">
        <v>0.5201144814491272</v>
      </c>
      <c r="O8" s="5">
        <f t="shared" si="14"/>
        <v>0.3400381605</v>
      </c>
      <c r="P8" s="25">
        <f t="shared" si="11"/>
        <v>0.5593017936</v>
      </c>
      <c r="Q8" s="25">
        <f t="shared" si="12"/>
        <v>0.5529053807</v>
      </c>
      <c r="R8" s="25"/>
      <c r="S8" s="7">
        <f t="shared" ref="S8:T8" si="15">G9</f>
        <v>0.625</v>
      </c>
      <c r="T8" s="8">
        <f t="shared" si="15"/>
        <v>0.5</v>
      </c>
      <c r="U8" s="10">
        <f>IFERROR(__xludf.DUMMYFUNCTION("COUNTA(SPLIT(D9,"" ""))"),52.0)</f>
        <v>52</v>
      </c>
      <c r="V8" s="10">
        <f>IFERROR(__xludf.DUMMYFUNCTION("COUNTA(SPLIT(E9,"" ""))"),148.0)</f>
        <v>148</v>
      </c>
      <c r="W8" s="25"/>
    </row>
    <row r="9">
      <c r="A9" s="2">
        <v>7.0</v>
      </c>
      <c r="B9" s="32" t="s">
        <v>1087</v>
      </c>
      <c r="C9" s="33" t="s">
        <v>1088</v>
      </c>
      <c r="D9" s="32" t="s">
        <v>1089</v>
      </c>
      <c r="E9" s="1" t="s">
        <v>1090</v>
      </c>
      <c r="F9" s="33">
        <v>0.75</v>
      </c>
      <c r="G9" s="7">
        <f t="shared" si="2"/>
        <v>0.625</v>
      </c>
      <c r="H9" s="8">
        <f t="shared" si="3"/>
        <v>0.5</v>
      </c>
      <c r="I9" s="33">
        <v>0.5</v>
      </c>
      <c r="J9" s="33">
        <v>0.5</v>
      </c>
      <c r="K9" s="33">
        <v>0.5</v>
      </c>
      <c r="L9" s="34">
        <v>0.5087931156158447</v>
      </c>
      <c r="M9" s="34">
        <v>0.6053928732872009</v>
      </c>
      <c r="N9" s="34">
        <v>0.5529053807258606</v>
      </c>
      <c r="O9" s="5">
        <f t="shared" si="14"/>
        <v>0.5593017936</v>
      </c>
      <c r="P9" s="25">
        <f t="shared" si="11"/>
        <v>0.1970854203</v>
      </c>
      <c r="Q9" s="25">
        <f t="shared" si="12"/>
        <v>0.4662562609</v>
      </c>
      <c r="R9" s="33"/>
      <c r="S9" s="7">
        <f t="shared" ref="S9:T9" si="16">G10</f>
        <v>0.125</v>
      </c>
      <c r="T9" s="8">
        <f t="shared" si="16"/>
        <v>0</v>
      </c>
      <c r="U9" s="10">
        <f>IFERROR(__xludf.DUMMYFUNCTION("COUNTA(SPLIT(D10,"" ""))"),21.0)</f>
        <v>21</v>
      </c>
      <c r="V9" s="10">
        <f>IFERROR(__xludf.DUMMYFUNCTION("COUNTA(SPLIT(E10,"" ""))"),191.0)</f>
        <v>191</v>
      </c>
      <c r="W9" s="25"/>
    </row>
    <row r="10">
      <c r="A10" s="2">
        <v>8.0</v>
      </c>
      <c r="B10" s="32" t="s">
        <v>1091</v>
      </c>
      <c r="C10" s="33" t="s">
        <v>1092</v>
      </c>
      <c r="D10" s="32" t="s">
        <v>1093</v>
      </c>
      <c r="E10" s="1" t="s">
        <v>1094</v>
      </c>
      <c r="F10" s="33">
        <v>0.25</v>
      </c>
      <c r="G10" s="7">
        <f t="shared" si="2"/>
        <v>0.125</v>
      </c>
      <c r="H10" s="8">
        <f t="shared" si="3"/>
        <v>0</v>
      </c>
      <c r="I10" s="33">
        <v>0.0</v>
      </c>
      <c r="J10" s="33">
        <v>0.0</v>
      </c>
      <c r="K10" s="33">
        <v>0.0</v>
      </c>
      <c r="L10" s="34">
        <v>0.40248993039131165</v>
      </c>
      <c r="M10" s="34">
        <v>0.5540313124656677</v>
      </c>
      <c r="N10" s="34">
        <v>0.4662562608718872</v>
      </c>
      <c r="O10" s="5">
        <f t="shared" si="14"/>
        <v>0.1970854203</v>
      </c>
      <c r="P10" s="25">
        <f t="shared" ref="P10:P12" si="18">O12</f>
        <v>0.9245698253</v>
      </c>
      <c r="Q10" s="25">
        <f t="shared" ref="Q10:Q12" si="19">N12</f>
        <v>0.773709476</v>
      </c>
      <c r="R10" s="33"/>
      <c r="S10" s="7">
        <f t="shared" ref="S10:T10" si="17">G12</f>
        <v>1</v>
      </c>
      <c r="T10" s="8">
        <f t="shared" si="17"/>
        <v>1</v>
      </c>
      <c r="U10" s="10">
        <f>IFERROR(__xludf.DUMMYFUNCTION("COUNTA(SPLIT(D12,"" ""))"),35.0)</f>
        <v>35</v>
      </c>
      <c r="V10" s="10">
        <f>IFERROR(__xludf.DUMMYFUNCTION("COUNTA(SPLIT(E12,"" ""))"),26.0)</f>
        <v>26</v>
      </c>
      <c r="W10" s="25"/>
    </row>
    <row r="11">
      <c r="C11" s="33" t="s">
        <v>1095</v>
      </c>
      <c r="G11" s="7">
        <f t="shared" si="2"/>
        <v>0</v>
      </c>
      <c r="H11" s="8">
        <f t="shared" si="3"/>
        <v>0</v>
      </c>
      <c r="P11" s="25">
        <f t="shared" si="18"/>
        <v>0.388234516</v>
      </c>
      <c r="Q11" s="25">
        <f t="shared" si="19"/>
        <v>0.539703548</v>
      </c>
      <c r="S11" s="7">
        <f t="shared" ref="S11:T11" si="20">G13</f>
        <v>0.375</v>
      </c>
      <c r="T11" s="8">
        <f t="shared" si="20"/>
        <v>0.25</v>
      </c>
      <c r="U11" s="10">
        <f>IFERROR(__xludf.DUMMYFUNCTION("COUNTA(SPLIT(D13,"" ""))"),29.0)</f>
        <v>29</v>
      </c>
      <c r="V11" s="10">
        <f>IFERROR(__xludf.DUMMYFUNCTION("COUNTA(SPLIT(E13,"" ""))"),204.0)</f>
        <v>204</v>
      </c>
      <c r="W11" s="25"/>
    </row>
    <row r="12">
      <c r="A12" s="2">
        <v>9.0</v>
      </c>
      <c r="B12" s="32" t="s">
        <v>1096</v>
      </c>
      <c r="C12" s="33" t="s">
        <v>1097</v>
      </c>
      <c r="D12" s="32" t="s">
        <v>1098</v>
      </c>
      <c r="E12" s="32" t="s">
        <v>1099</v>
      </c>
      <c r="F12" s="33">
        <v>1.0</v>
      </c>
      <c r="G12" s="7">
        <f t="shared" si="2"/>
        <v>1</v>
      </c>
      <c r="H12" s="8">
        <f t="shared" si="3"/>
        <v>1</v>
      </c>
      <c r="I12" s="33">
        <v>1.0</v>
      </c>
      <c r="J12" s="33">
        <v>1.0</v>
      </c>
      <c r="K12" s="33">
        <v>1.0</v>
      </c>
      <c r="L12" s="34">
        <v>0.8122326135635376</v>
      </c>
      <c r="M12" s="34">
        <v>0.7386751174926758</v>
      </c>
      <c r="N12" s="34">
        <v>0.7737094759941101</v>
      </c>
      <c r="O12" s="5">
        <f t="shared" ref="O12:O14" si="22">(((F12+J12)/2)+((I12+K12)/2)+N12)/3</f>
        <v>0.9245698253</v>
      </c>
      <c r="P12" s="25">
        <f t="shared" si="18"/>
        <v>0.3632845879</v>
      </c>
      <c r="Q12" s="25">
        <f t="shared" si="19"/>
        <v>0.5898537636</v>
      </c>
      <c r="R12" s="25"/>
      <c r="S12" s="7">
        <f t="shared" ref="S12:T12" si="21">G14</f>
        <v>0.25</v>
      </c>
      <c r="T12" s="8">
        <f t="shared" si="21"/>
        <v>0.25</v>
      </c>
      <c r="U12" s="10">
        <f>IFERROR(__xludf.DUMMYFUNCTION("COUNTA(SPLIT(D14,"" ""))"),39.0)</f>
        <v>39</v>
      </c>
      <c r="V12" s="10">
        <f>IFERROR(__xludf.DUMMYFUNCTION("COUNTA(SPLIT(E14,"" ""))"),102.0)</f>
        <v>102</v>
      </c>
      <c r="W12" s="25"/>
    </row>
    <row r="13">
      <c r="A13" s="2">
        <v>10.0</v>
      </c>
      <c r="B13" s="32" t="s">
        <v>1100</v>
      </c>
      <c r="C13" s="33" t="s">
        <v>1101</v>
      </c>
      <c r="D13" s="32" t="s">
        <v>1102</v>
      </c>
      <c r="E13" s="1" t="s">
        <v>1103</v>
      </c>
      <c r="F13" s="33">
        <v>0.5</v>
      </c>
      <c r="G13" s="7">
        <f t="shared" si="2"/>
        <v>0.375</v>
      </c>
      <c r="H13" s="8">
        <f t="shared" si="3"/>
        <v>0.25</v>
      </c>
      <c r="I13" s="33">
        <v>0.25</v>
      </c>
      <c r="J13" s="33">
        <v>0.25</v>
      </c>
      <c r="K13" s="33">
        <v>0.25</v>
      </c>
      <c r="L13" s="34">
        <v>0.4684341251850128</v>
      </c>
      <c r="M13" s="34">
        <v>0.6365509033203125</v>
      </c>
      <c r="N13" s="34">
        <v>0.5397035479545593</v>
      </c>
      <c r="O13" s="5">
        <f t="shared" si="22"/>
        <v>0.388234516</v>
      </c>
      <c r="P13" s="25">
        <f t="shared" ref="P13:P14" si="24">O16</f>
        <v>0.3438316584</v>
      </c>
      <c r="Q13" s="25">
        <f t="shared" ref="Q13:Q14" si="25">N16</f>
        <v>0.5314949751</v>
      </c>
      <c r="R13" s="25"/>
      <c r="S13" s="7">
        <f t="shared" ref="S13:T13" si="23">G16</f>
        <v>0.125</v>
      </c>
      <c r="T13" s="8">
        <f t="shared" si="23"/>
        <v>0.375</v>
      </c>
      <c r="U13" s="10">
        <f>IFERROR(__xludf.DUMMYFUNCTION("COUNTA(SPLIT(D16,"" ""))"),35.0)</f>
        <v>35</v>
      </c>
      <c r="V13" s="10">
        <f>IFERROR(__xludf.DUMMYFUNCTION("COUNTA(SPLIT(E16,"" ""))"),256.0)</f>
        <v>256</v>
      </c>
      <c r="W13" s="25"/>
    </row>
    <row r="14">
      <c r="A14" s="2">
        <v>11.0</v>
      </c>
      <c r="B14" s="32" t="s">
        <v>1104</v>
      </c>
      <c r="C14" s="33" t="s">
        <v>1105</v>
      </c>
      <c r="D14" s="32" t="s">
        <v>1106</v>
      </c>
      <c r="E14" s="32" t="s">
        <v>1107</v>
      </c>
      <c r="F14" s="33">
        <v>0.25</v>
      </c>
      <c r="G14" s="7">
        <f t="shared" si="2"/>
        <v>0.25</v>
      </c>
      <c r="H14" s="8">
        <f t="shared" si="3"/>
        <v>0.25</v>
      </c>
      <c r="I14" s="33">
        <v>0.25</v>
      </c>
      <c r="J14" s="33">
        <v>0.25</v>
      </c>
      <c r="K14" s="33">
        <v>0.25</v>
      </c>
      <c r="L14" s="34">
        <v>0.5642043352127075</v>
      </c>
      <c r="M14" s="34">
        <v>0.6179463267326355</v>
      </c>
      <c r="N14" s="34">
        <v>0.5898537635803223</v>
      </c>
      <c r="O14" s="4">
        <f t="shared" si="22"/>
        <v>0.3632845879</v>
      </c>
      <c r="P14" s="25">
        <f t="shared" si="24"/>
        <v>0.4988450905</v>
      </c>
      <c r="Q14" s="25">
        <f t="shared" si="25"/>
        <v>0.4965352714</v>
      </c>
      <c r="R14" s="25"/>
      <c r="S14" s="7">
        <f t="shared" ref="S14:T14" si="26">G17</f>
        <v>0.5</v>
      </c>
      <c r="T14" s="8">
        <f t="shared" si="26"/>
        <v>0.5</v>
      </c>
      <c r="U14" s="10">
        <f>IFERROR(__xludf.DUMMYFUNCTION("COUNTA(SPLIT(D17,"" ""))"),38.0)</f>
        <v>38</v>
      </c>
      <c r="V14" s="10">
        <f>IFERROR(__xludf.DUMMYFUNCTION("COUNTA(SPLIT(E17,"" ""))"),172.0)</f>
        <v>172</v>
      </c>
      <c r="W14" s="25"/>
    </row>
    <row r="15">
      <c r="C15" s="33" t="s">
        <v>1108</v>
      </c>
      <c r="G15" s="7">
        <f t="shared" si="2"/>
        <v>0</v>
      </c>
      <c r="H15" s="8">
        <f t="shared" si="3"/>
        <v>0</v>
      </c>
      <c r="P15" s="25">
        <f t="shared" ref="P15:P21" si="28">O19</f>
        <v>0.2583458026</v>
      </c>
      <c r="Q15" s="25">
        <f t="shared" ref="Q15:Q21" si="29">N19</f>
        <v>0.5250374079</v>
      </c>
      <c r="R15" s="25"/>
      <c r="S15" s="7">
        <f t="shared" ref="S15:T15" si="27">G19</f>
        <v>0.25</v>
      </c>
      <c r="T15" s="8">
        <f t="shared" si="27"/>
        <v>0</v>
      </c>
      <c r="U15" s="10">
        <f>IFERROR(__xludf.DUMMYFUNCTION("COUNTA(SPLIT(D19,"" ""))"),31.0)</f>
        <v>31</v>
      </c>
      <c r="V15" s="10">
        <f>IFERROR(__xludf.DUMMYFUNCTION("COUNTA(SPLIT(E19,"" ""))"),181.0)</f>
        <v>181</v>
      </c>
      <c r="W15" s="25"/>
    </row>
    <row r="16">
      <c r="A16" s="2">
        <v>12.0</v>
      </c>
      <c r="B16" s="32" t="s">
        <v>1109</v>
      </c>
      <c r="C16" s="33" t="s">
        <v>1110</v>
      </c>
      <c r="D16" s="32" t="s">
        <v>1111</v>
      </c>
      <c r="E16" s="32" t="s">
        <v>1112</v>
      </c>
      <c r="F16" s="33">
        <v>0.25</v>
      </c>
      <c r="G16" s="7">
        <f t="shared" si="2"/>
        <v>0.125</v>
      </c>
      <c r="H16" s="8">
        <f t="shared" si="3"/>
        <v>0.375</v>
      </c>
      <c r="I16" s="33">
        <v>0.5</v>
      </c>
      <c r="J16" s="33">
        <v>0.0</v>
      </c>
      <c r="K16" s="33">
        <v>0.25</v>
      </c>
      <c r="L16" s="34">
        <v>0.48010003566741943</v>
      </c>
      <c r="M16" s="34">
        <v>0.5952128171920776</v>
      </c>
      <c r="N16" s="34">
        <v>0.5314949750900269</v>
      </c>
      <c r="O16" s="5">
        <f t="shared" ref="O16:O17" si="31">(((F16+J16)/2)+((I16+K16)/2)+N16)/3</f>
        <v>0.3438316584</v>
      </c>
      <c r="P16" s="25">
        <f t="shared" si="28"/>
        <v>0.4651707411</v>
      </c>
      <c r="Q16" s="25">
        <f t="shared" si="29"/>
        <v>0.5205122232</v>
      </c>
      <c r="R16" s="25"/>
      <c r="S16" s="7">
        <f t="shared" ref="S16:T16" si="30">G20</f>
        <v>0.375</v>
      </c>
      <c r="T16" s="8">
        <f t="shared" si="30"/>
        <v>0.5</v>
      </c>
      <c r="U16" s="10">
        <f>IFERROR(__xludf.DUMMYFUNCTION("COUNTA(SPLIT(D20,"" ""))"),39.0)</f>
        <v>39</v>
      </c>
      <c r="V16" s="10">
        <f>IFERROR(__xludf.DUMMYFUNCTION("COUNTA(SPLIT(E20,"" ""))"),295.0)</f>
        <v>295</v>
      </c>
      <c r="W16" s="25"/>
    </row>
    <row r="17" ht="153.0" customHeight="1">
      <c r="A17" s="2">
        <v>13.0</v>
      </c>
      <c r="B17" s="32" t="s">
        <v>1113</v>
      </c>
      <c r="C17" s="33" t="s">
        <v>1114</v>
      </c>
      <c r="D17" s="32" t="s">
        <v>1115</v>
      </c>
      <c r="E17" s="44" t="s">
        <v>1116</v>
      </c>
      <c r="F17" s="33">
        <v>0.5</v>
      </c>
      <c r="G17" s="7">
        <f t="shared" si="2"/>
        <v>0.5</v>
      </c>
      <c r="H17" s="8">
        <f t="shared" si="3"/>
        <v>0.5</v>
      </c>
      <c r="I17" s="33">
        <v>0.5</v>
      </c>
      <c r="J17" s="33">
        <v>0.5</v>
      </c>
      <c r="K17" s="33">
        <v>0.5</v>
      </c>
      <c r="L17" s="34">
        <v>0.4350966513156891</v>
      </c>
      <c r="M17" s="34">
        <v>0.5781779289245605</v>
      </c>
      <c r="N17" s="34">
        <v>0.4965352714061737</v>
      </c>
      <c r="O17" s="5">
        <f t="shared" si="31"/>
        <v>0.4988450905</v>
      </c>
      <c r="P17" s="25">
        <f t="shared" si="28"/>
        <v>0.2396721641</v>
      </c>
      <c r="Q17" s="25">
        <f t="shared" si="29"/>
        <v>0.4690164924</v>
      </c>
      <c r="R17" s="25"/>
      <c r="S17" s="7">
        <f t="shared" ref="S17:T17" si="32">G21</f>
        <v>0</v>
      </c>
      <c r="T17" s="8">
        <f t="shared" si="32"/>
        <v>0.25</v>
      </c>
      <c r="U17" s="10">
        <f>IFERROR(__xludf.DUMMYFUNCTION("COUNTA(SPLIT(D21,"" ""))"),42.0)</f>
        <v>42</v>
      </c>
      <c r="V17" s="10">
        <f>IFERROR(__xludf.DUMMYFUNCTION("COUNTA(SPLIT(E21,"" ""))"),303.0)</f>
        <v>303</v>
      </c>
      <c r="W17" s="25"/>
    </row>
    <row r="18" ht="134.25" customHeight="1">
      <c r="C18" s="33" t="s">
        <v>1117</v>
      </c>
      <c r="G18" s="7">
        <f t="shared" si="2"/>
        <v>0</v>
      </c>
      <c r="H18" s="8">
        <f t="shared" si="3"/>
        <v>0</v>
      </c>
      <c r="P18" s="25">
        <f t="shared" si="28"/>
        <v>0.5145307183</v>
      </c>
      <c r="Q18" s="25">
        <f t="shared" si="29"/>
        <v>0.543592155</v>
      </c>
      <c r="R18" s="25"/>
      <c r="S18" s="7">
        <f t="shared" ref="S18:T18" si="33">G22</f>
        <v>0.5</v>
      </c>
      <c r="T18" s="8">
        <f t="shared" si="33"/>
        <v>0.5</v>
      </c>
      <c r="U18" s="10">
        <f>IFERROR(__xludf.DUMMYFUNCTION("COUNTA(SPLIT(D22,"" ""))"),34.0)</f>
        <v>34</v>
      </c>
      <c r="V18" s="10">
        <f>IFERROR(__xludf.DUMMYFUNCTION("COUNTA(SPLIT(E22,"" ""))"),247.0)</f>
        <v>247</v>
      </c>
      <c r="W18" s="25"/>
    </row>
    <row r="19">
      <c r="A19" s="2">
        <v>14.0</v>
      </c>
      <c r="B19" s="1" t="s">
        <v>1118</v>
      </c>
      <c r="C19" s="33" t="s">
        <v>1119</v>
      </c>
      <c r="D19" s="32" t="s">
        <v>1120</v>
      </c>
      <c r="E19" s="32" t="s">
        <v>1121</v>
      </c>
      <c r="F19" s="33">
        <v>0.25</v>
      </c>
      <c r="G19" s="7">
        <f t="shared" si="2"/>
        <v>0.25</v>
      </c>
      <c r="H19" s="8">
        <f t="shared" si="3"/>
        <v>0</v>
      </c>
      <c r="I19" s="33">
        <v>0.0</v>
      </c>
      <c r="J19" s="33">
        <v>0.25</v>
      </c>
      <c r="K19" s="33">
        <v>0.0</v>
      </c>
      <c r="L19" s="34">
        <v>0.4639378786087036</v>
      </c>
      <c r="M19" s="34">
        <v>0.6046711802482605</v>
      </c>
      <c r="N19" s="34">
        <v>0.525037407875061</v>
      </c>
      <c r="O19" s="5">
        <f t="shared" ref="O19:O25" si="35">(((F19+J19)/2)+((I19+K19)/2)+N19)/3</f>
        <v>0.2583458026</v>
      </c>
      <c r="P19" s="25">
        <f t="shared" si="28"/>
        <v>0.2050137222</v>
      </c>
      <c r="Q19" s="25">
        <f t="shared" si="29"/>
        <v>0.4900411665</v>
      </c>
      <c r="R19" s="25"/>
      <c r="S19" s="7">
        <f t="shared" ref="S19:T19" si="34">G23</f>
        <v>0.125</v>
      </c>
      <c r="T19" s="8">
        <f t="shared" si="34"/>
        <v>0</v>
      </c>
      <c r="U19" s="10">
        <f>IFERROR(__xludf.DUMMYFUNCTION("COUNTA(SPLIT(D23,"" ""))"),72.0)</f>
        <v>72</v>
      </c>
      <c r="V19" s="10">
        <f>IFERROR(__xludf.DUMMYFUNCTION("COUNTA(SPLIT(E23,"" ""))"),203.0)</f>
        <v>203</v>
      </c>
      <c r="W19" s="25"/>
    </row>
    <row r="20">
      <c r="A20" s="2">
        <v>15.0</v>
      </c>
      <c r="B20" s="32" t="s">
        <v>1122</v>
      </c>
      <c r="C20" s="33" t="s">
        <v>1123</v>
      </c>
      <c r="D20" s="32" t="s">
        <v>1124</v>
      </c>
      <c r="E20" s="32" t="s">
        <v>1125</v>
      </c>
      <c r="F20" s="33">
        <v>0.5</v>
      </c>
      <c r="G20" s="7">
        <f t="shared" si="2"/>
        <v>0.375</v>
      </c>
      <c r="H20" s="8">
        <f t="shared" si="3"/>
        <v>0.5</v>
      </c>
      <c r="I20" s="33">
        <v>0.5</v>
      </c>
      <c r="J20" s="33">
        <v>0.25</v>
      </c>
      <c r="K20" s="33">
        <v>0.5</v>
      </c>
      <c r="L20" s="34">
        <v>0.4453202188014984</v>
      </c>
      <c r="M20" s="34">
        <v>0.6262548565864563</v>
      </c>
      <c r="N20" s="34">
        <v>0.5205122232437134</v>
      </c>
      <c r="O20" s="5">
        <f t="shared" si="35"/>
        <v>0.4651707411</v>
      </c>
      <c r="P20" s="25">
        <f t="shared" si="28"/>
        <v>0.4555276632</v>
      </c>
      <c r="Q20" s="25">
        <f t="shared" si="29"/>
        <v>0.4915829897</v>
      </c>
      <c r="R20" s="25"/>
      <c r="S20" s="7">
        <f t="shared" ref="S20:T20" si="36">G24</f>
        <v>0.625</v>
      </c>
      <c r="T20" s="8">
        <f t="shared" si="36"/>
        <v>0.25</v>
      </c>
      <c r="U20" s="10">
        <f>IFERROR(__xludf.DUMMYFUNCTION("COUNTA(SPLIT(D24,"" ""))"),53.0)</f>
        <v>53</v>
      </c>
      <c r="V20" s="10">
        <f>IFERROR(__xludf.DUMMYFUNCTION("COUNTA(SPLIT(E24,"" ""))"),173.0)</f>
        <v>173</v>
      </c>
      <c r="W20" s="25"/>
    </row>
    <row r="21">
      <c r="A21" s="2">
        <v>16.0</v>
      </c>
      <c r="B21" s="32" t="s">
        <v>1126</v>
      </c>
      <c r="C21" s="33" t="s">
        <v>1127</v>
      </c>
      <c r="D21" s="32" t="s">
        <v>1128</v>
      </c>
      <c r="E21" s="32" t="s">
        <v>1129</v>
      </c>
      <c r="F21" s="33">
        <v>0.0</v>
      </c>
      <c r="G21" s="7">
        <f t="shared" si="2"/>
        <v>0</v>
      </c>
      <c r="H21" s="8">
        <f t="shared" si="3"/>
        <v>0.25</v>
      </c>
      <c r="I21" s="33">
        <v>0.25</v>
      </c>
      <c r="J21" s="33">
        <v>0.0</v>
      </c>
      <c r="K21" s="33">
        <v>0.25</v>
      </c>
      <c r="L21" s="34">
        <v>0.4205855131149292</v>
      </c>
      <c r="M21" s="34">
        <v>0.5300527811050415</v>
      </c>
      <c r="N21" s="34">
        <v>0.46901649236679077</v>
      </c>
      <c r="O21" s="5">
        <f t="shared" si="35"/>
        <v>0.2396721641</v>
      </c>
      <c r="P21" s="25">
        <f t="shared" si="28"/>
        <v>0.3385433356</v>
      </c>
      <c r="Q21" s="25">
        <f t="shared" si="29"/>
        <v>0.5156300068</v>
      </c>
      <c r="R21" s="25"/>
      <c r="S21" s="7">
        <f t="shared" ref="S21:T21" si="37">G25</f>
        <v>0.25</v>
      </c>
      <c r="T21" s="8">
        <f t="shared" si="37"/>
        <v>0.25</v>
      </c>
      <c r="U21" s="10">
        <f>IFERROR(__xludf.DUMMYFUNCTION("COUNTA(SPLIT(D25,"" ""))"),34.0)</f>
        <v>34</v>
      </c>
      <c r="V21" s="10">
        <f>IFERROR(__xludf.DUMMYFUNCTION("COUNTA(SPLIT(E25,"" ""))"),183.0)</f>
        <v>183</v>
      </c>
      <c r="W21" s="25"/>
    </row>
    <row r="22">
      <c r="A22" s="2">
        <v>17.0</v>
      </c>
      <c r="B22" s="32" t="s">
        <v>1130</v>
      </c>
      <c r="C22" s="33" t="s">
        <v>1131</v>
      </c>
      <c r="D22" s="32" t="s">
        <v>1132</v>
      </c>
      <c r="E22" s="38" t="s">
        <v>1133</v>
      </c>
      <c r="F22" s="33">
        <v>0.5</v>
      </c>
      <c r="G22" s="7">
        <f t="shared" si="2"/>
        <v>0.5</v>
      </c>
      <c r="H22" s="8">
        <f t="shared" si="3"/>
        <v>0.5</v>
      </c>
      <c r="I22" s="33">
        <v>0.5</v>
      </c>
      <c r="J22" s="33">
        <v>0.5</v>
      </c>
      <c r="K22" s="33">
        <v>0.5</v>
      </c>
      <c r="L22" s="34">
        <v>0.4703477621078491</v>
      </c>
      <c r="M22" s="34">
        <v>0.64385586977005</v>
      </c>
      <c r="N22" s="34">
        <v>0.5435921549797058</v>
      </c>
      <c r="O22" s="5">
        <f t="shared" si="35"/>
        <v>0.5145307183</v>
      </c>
      <c r="R22" s="25"/>
      <c r="S22" s="7"/>
      <c r="T22" s="8"/>
      <c r="U22" s="25"/>
      <c r="V22" s="25"/>
      <c r="W22" s="25"/>
    </row>
    <row r="23">
      <c r="A23" s="2">
        <v>18.0</v>
      </c>
      <c r="B23" s="32" t="s">
        <v>1134</v>
      </c>
      <c r="C23" s="33" t="s">
        <v>1135</v>
      </c>
      <c r="D23" s="32" t="s">
        <v>1136</v>
      </c>
      <c r="E23" s="32" t="s">
        <v>1137</v>
      </c>
      <c r="F23" s="33">
        <v>0.25</v>
      </c>
      <c r="G23" s="7">
        <f t="shared" si="2"/>
        <v>0.125</v>
      </c>
      <c r="H23" s="8">
        <f t="shared" si="3"/>
        <v>0</v>
      </c>
      <c r="I23" s="33">
        <v>0.0</v>
      </c>
      <c r="J23" s="33">
        <v>0.0</v>
      </c>
      <c r="K23" s="33">
        <v>0.0</v>
      </c>
      <c r="L23" s="34">
        <v>0.44633495807647705</v>
      </c>
      <c r="M23" s="34">
        <v>0.5432361960411072</v>
      </c>
      <c r="N23" s="34">
        <v>0.49004116654396057</v>
      </c>
      <c r="O23" s="5">
        <f t="shared" si="35"/>
        <v>0.2050137222</v>
      </c>
      <c r="R23" s="25"/>
      <c r="S23" s="7"/>
      <c r="T23" s="8"/>
      <c r="U23" s="25"/>
      <c r="V23" s="25"/>
      <c r="W23" s="25"/>
    </row>
    <row r="24">
      <c r="A24" s="2">
        <v>19.0</v>
      </c>
      <c r="B24" s="32" t="s">
        <v>1138</v>
      </c>
      <c r="C24" s="33" t="s">
        <v>1139</v>
      </c>
      <c r="D24" s="32" t="s">
        <v>1140</v>
      </c>
      <c r="E24" s="32" t="s">
        <v>1141</v>
      </c>
      <c r="F24" s="33">
        <v>0.5</v>
      </c>
      <c r="G24" s="7">
        <f t="shared" si="2"/>
        <v>0.625</v>
      </c>
      <c r="H24" s="8">
        <f t="shared" si="3"/>
        <v>0.25</v>
      </c>
      <c r="I24" s="33">
        <v>0.25</v>
      </c>
      <c r="J24" s="33">
        <v>0.75</v>
      </c>
      <c r="K24" s="33">
        <v>0.25</v>
      </c>
      <c r="L24" s="34">
        <v>0.44102659821510315</v>
      </c>
      <c r="M24" s="34">
        <v>0.5552310347557068</v>
      </c>
      <c r="N24" s="34">
        <v>0.491582989692688</v>
      </c>
      <c r="O24" s="5">
        <f t="shared" si="35"/>
        <v>0.4555276632</v>
      </c>
      <c r="R24" s="25"/>
      <c r="S24" s="7"/>
      <c r="T24" s="8"/>
      <c r="U24" s="25"/>
      <c r="V24" s="25"/>
      <c r="W24" s="25"/>
    </row>
    <row r="25">
      <c r="A25" s="2">
        <v>20.0</v>
      </c>
      <c r="B25" s="32" t="s">
        <v>1142</v>
      </c>
      <c r="C25" s="33" t="s">
        <v>1143</v>
      </c>
      <c r="D25" s="32" t="s">
        <v>1144</v>
      </c>
      <c r="E25" s="32" t="s">
        <v>1145</v>
      </c>
      <c r="F25" s="33">
        <v>0.25</v>
      </c>
      <c r="G25" s="7">
        <f t="shared" si="2"/>
        <v>0.25</v>
      </c>
      <c r="H25" s="8">
        <f t="shared" si="3"/>
        <v>0.25</v>
      </c>
      <c r="I25" s="33">
        <v>0.25</v>
      </c>
      <c r="J25" s="33">
        <v>0.25</v>
      </c>
      <c r="K25" s="33">
        <v>0.25</v>
      </c>
      <c r="L25" s="34">
        <v>0.46381083130836487</v>
      </c>
      <c r="M25" s="34">
        <v>0.5804843902587891</v>
      </c>
      <c r="N25" s="34">
        <v>0.5156300067901611</v>
      </c>
      <c r="O25" s="5">
        <f t="shared" si="35"/>
        <v>0.3385433356</v>
      </c>
      <c r="R25" s="25"/>
      <c r="S25" s="7"/>
      <c r="T25" s="8"/>
      <c r="U25" s="25"/>
      <c r="V25" s="25"/>
      <c r="W25" s="25"/>
    </row>
    <row r="26">
      <c r="A26" s="2">
        <v>21.0</v>
      </c>
      <c r="B26" s="32"/>
      <c r="C26" s="25"/>
      <c r="D26" s="40"/>
      <c r="E26" s="40"/>
      <c r="F26" s="45">
        <f>SUM(F2:F25)</f>
        <v>10</v>
      </c>
      <c r="G26" s="23"/>
      <c r="H26" s="24"/>
      <c r="I26" s="45">
        <f t="shared" ref="I26:O26" si="38">SUM(I2:I25)</f>
        <v>9.25</v>
      </c>
      <c r="J26" s="45">
        <f t="shared" si="38"/>
        <v>8.25</v>
      </c>
      <c r="K26" s="45">
        <f t="shared" si="38"/>
        <v>8.75</v>
      </c>
      <c r="L26" s="45">
        <f t="shared" si="38"/>
        <v>9.980728388</v>
      </c>
      <c r="M26" s="45">
        <f t="shared" si="38"/>
        <v>12.09046918</v>
      </c>
      <c r="N26" s="45">
        <f t="shared" si="38"/>
        <v>10.90106416</v>
      </c>
      <c r="O26" s="45">
        <f t="shared" si="38"/>
        <v>9.675354719</v>
      </c>
      <c r="P26" s="45">
        <f>O26</f>
        <v>9.675354719</v>
      </c>
      <c r="Q26" s="25">
        <f t="shared" ref="Q26:Q28" si="40">N26</f>
        <v>10.90106416</v>
      </c>
      <c r="R26" s="25"/>
      <c r="S26" s="23"/>
      <c r="T26" s="24"/>
      <c r="U26" s="25"/>
      <c r="V26" s="25"/>
      <c r="W26" s="25"/>
    </row>
    <row r="27">
      <c r="B27" s="40"/>
      <c r="C27" s="25"/>
      <c r="D27" s="40"/>
      <c r="E27" s="40"/>
      <c r="F27" s="5">
        <f>F26/20</f>
        <v>0.5</v>
      </c>
      <c r="G27" s="23"/>
      <c r="H27" s="24"/>
      <c r="I27" s="5">
        <f t="shared" ref="I27:O27" si="39">I26/20</f>
        <v>0.4625</v>
      </c>
      <c r="J27" s="5">
        <f t="shared" si="39"/>
        <v>0.4125</v>
      </c>
      <c r="K27" s="5">
        <f t="shared" si="39"/>
        <v>0.4375</v>
      </c>
      <c r="L27" s="5">
        <f t="shared" si="39"/>
        <v>0.4990364194</v>
      </c>
      <c r="M27" s="5">
        <f t="shared" si="39"/>
        <v>0.6045234591</v>
      </c>
      <c r="N27" s="5">
        <f t="shared" si="39"/>
        <v>0.5450532079</v>
      </c>
      <c r="O27" s="5">
        <f t="shared" si="39"/>
        <v>0.483767736</v>
      </c>
      <c r="P27" s="2" t="s">
        <v>162</v>
      </c>
      <c r="Q27" s="25">
        <f t="shared" si="40"/>
        <v>0.5450532079</v>
      </c>
      <c r="R27" s="25"/>
      <c r="S27" s="23"/>
      <c r="T27" s="24"/>
      <c r="U27" s="25">
        <f t="shared" ref="U27:V27" si="41">AVERAGE(U2:U21)</f>
        <v>55</v>
      </c>
      <c r="V27" s="25">
        <f t="shared" si="41"/>
        <v>187.15</v>
      </c>
      <c r="W27" s="25"/>
    </row>
    <row r="28">
      <c r="B28" s="40"/>
      <c r="C28" s="25"/>
      <c r="D28" s="40"/>
      <c r="E28" s="40"/>
      <c r="F28" s="2" t="s">
        <v>66</v>
      </c>
      <c r="G28" s="23"/>
      <c r="H28" s="24"/>
      <c r="I28" s="2" t="s">
        <v>69</v>
      </c>
      <c r="J28" s="2" t="s">
        <v>70</v>
      </c>
      <c r="K28" s="2" t="s">
        <v>71</v>
      </c>
      <c r="L28" s="2" t="s">
        <v>72</v>
      </c>
      <c r="M28" s="2" t="s">
        <v>73</v>
      </c>
      <c r="N28" s="2" t="s">
        <v>74</v>
      </c>
      <c r="O28" s="2" t="s">
        <v>75</v>
      </c>
      <c r="Q28" s="25" t="str">
        <f t="shared" si="40"/>
        <v>Bert Score - f1</v>
      </c>
      <c r="R28" s="25"/>
      <c r="S28" s="23"/>
      <c r="T28" s="24"/>
      <c r="U28" s="25"/>
      <c r="V28" s="25"/>
      <c r="W28" s="25"/>
    </row>
    <row r="29">
      <c r="B29" s="40"/>
      <c r="C29" s="25"/>
      <c r="D29" s="40"/>
      <c r="E29" s="40"/>
      <c r="F29" s="25"/>
      <c r="G29" s="23"/>
      <c r="H29" s="24"/>
      <c r="I29" s="25"/>
      <c r="J29" s="25"/>
      <c r="K29" s="25"/>
      <c r="L29" s="25"/>
      <c r="M29" s="25"/>
      <c r="N29" s="25"/>
      <c r="O29" s="25"/>
      <c r="P29" s="25"/>
      <c r="Q29" s="25"/>
      <c r="R29" s="25"/>
      <c r="S29" s="23"/>
      <c r="T29" s="24"/>
      <c r="U29" s="25"/>
      <c r="V29" s="25"/>
      <c r="W29" s="25"/>
    </row>
    <row r="30">
      <c r="B30" s="40"/>
      <c r="C30" s="25"/>
      <c r="D30" s="40"/>
      <c r="E30" s="40"/>
      <c r="F30" s="25"/>
      <c r="G30" s="23"/>
      <c r="H30" s="24"/>
      <c r="I30" s="25"/>
      <c r="J30" s="25"/>
      <c r="K30" s="25"/>
      <c r="L30" s="25"/>
      <c r="M30" s="25"/>
      <c r="N30" s="25"/>
      <c r="O30" s="25"/>
      <c r="P30" s="25"/>
      <c r="Q30" s="25"/>
      <c r="R30" s="25"/>
      <c r="S30" s="23"/>
      <c r="T30" s="24"/>
      <c r="U30" s="25"/>
      <c r="V30" s="25"/>
      <c r="W30" s="25"/>
    </row>
    <row r="31">
      <c r="B31" s="40"/>
      <c r="C31" s="25"/>
      <c r="D31" s="40"/>
      <c r="E31" s="40"/>
      <c r="F31" s="25">
        <f>(F27+J27)/2</f>
        <v>0.45625</v>
      </c>
      <c r="G31" s="23"/>
      <c r="H31" s="24"/>
      <c r="I31" s="25">
        <f>(I27+K27)/2</f>
        <v>0.45</v>
      </c>
      <c r="J31" s="25"/>
      <c r="K31" s="25"/>
      <c r="L31" s="25"/>
      <c r="M31" s="25"/>
      <c r="N31" s="25"/>
      <c r="O31" s="25"/>
      <c r="P31" s="25"/>
      <c r="Q31" s="25"/>
      <c r="R31" s="25"/>
      <c r="S31" s="23"/>
      <c r="T31" s="24"/>
      <c r="U31" s="25"/>
      <c r="V31" s="25"/>
      <c r="W31" s="25"/>
    </row>
    <row r="32">
      <c r="B32" s="40"/>
      <c r="C32" s="25"/>
      <c r="D32" s="40"/>
      <c r="E32" s="40"/>
      <c r="F32" s="5">
        <f>((S2-F31)*(S2-F31))</f>
        <v>0.0862890625</v>
      </c>
      <c r="G32" s="23"/>
      <c r="H32" s="24"/>
      <c r="I32" s="5">
        <f>((T2-I31)*(T2-I31))</f>
        <v>0.030625</v>
      </c>
      <c r="J32" s="25"/>
      <c r="K32" s="25"/>
      <c r="L32" s="25"/>
      <c r="M32" s="25"/>
      <c r="N32" s="25"/>
      <c r="O32" s="25"/>
      <c r="P32" s="25"/>
      <c r="Q32" s="25"/>
      <c r="R32" s="25"/>
      <c r="S32" s="23"/>
      <c r="T32" s="24"/>
      <c r="U32" s="25"/>
      <c r="V32" s="25"/>
      <c r="W32" s="25"/>
    </row>
    <row r="33">
      <c r="B33" s="40"/>
      <c r="C33" s="25"/>
      <c r="D33" s="40"/>
      <c r="E33" s="40"/>
      <c r="F33" s="5">
        <f>((S3-F31)*(S3-F31))</f>
        <v>0.2956640625</v>
      </c>
      <c r="G33" s="23"/>
      <c r="H33" s="24"/>
      <c r="I33" s="5">
        <f>((T3-I31)*(T3-I31))</f>
        <v>0.3025</v>
      </c>
      <c r="J33" s="25"/>
      <c r="K33" s="25"/>
      <c r="L33" s="25"/>
      <c r="M33" s="25"/>
      <c r="N33" s="25"/>
      <c r="O33" s="25"/>
      <c r="P33" s="25"/>
      <c r="Q33" s="25"/>
      <c r="R33" s="25"/>
      <c r="S33" s="23"/>
      <c r="T33" s="24"/>
      <c r="U33" s="25"/>
      <c r="V33" s="25"/>
      <c r="W33" s="25"/>
    </row>
    <row r="34">
      <c r="B34" s="40"/>
      <c r="C34" s="25"/>
      <c r="D34" s="40"/>
      <c r="E34" s="40"/>
      <c r="F34" s="5">
        <f>((S4-F31)*(S4-F31))</f>
        <v>0.2956640625</v>
      </c>
      <c r="G34" s="23"/>
      <c r="H34" s="24"/>
      <c r="I34" s="5">
        <f>((T4-I31)*(T4-I31))</f>
        <v>0.3025</v>
      </c>
      <c r="J34" s="25"/>
      <c r="K34" s="25"/>
      <c r="L34" s="25"/>
      <c r="M34" s="25"/>
      <c r="N34" s="25"/>
      <c r="O34" s="25"/>
      <c r="P34" s="25"/>
      <c r="Q34" s="25"/>
      <c r="R34" s="25"/>
      <c r="S34" s="23"/>
      <c r="T34" s="24"/>
      <c r="U34" s="25"/>
      <c r="V34" s="25"/>
      <c r="W34" s="25"/>
    </row>
    <row r="35">
      <c r="B35" s="40"/>
      <c r="C35" s="25"/>
      <c r="D35" s="40"/>
      <c r="E35" s="40"/>
      <c r="F35" s="5">
        <f>((S5-F31)*(S5-F31))</f>
        <v>0.0066015625</v>
      </c>
      <c r="G35" s="23"/>
      <c r="H35" s="24"/>
      <c r="I35" s="5">
        <f>((T5-I31)*(T5-I31))</f>
        <v>0.030625</v>
      </c>
      <c r="J35" s="25"/>
      <c r="K35" s="25"/>
      <c r="L35" s="25"/>
      <c r="M35" s="25"/>
      <c r="N35" s="25"/>
      <c r="O35" s="25"/>
      <c r="P35" s="25"/>
      <c r="Q35" s="25"/>
      <c r="R35" s="25"/>
      <c r="S35" s="23"/>
      <c r="T35" s="24"/>
      <c r="U35" s="25"/>
      <c r="V35" s="25"/>
      <c r="W35" s="25"/>
    </row>
    <row r="36">
      <c r="B36" s="40"/>
      <c r="C36" s="25"/>
      <c r="D36" s="40"/>
      <c r="E36" s="40"/>
      <c r="F36" s="5">
        <f>((S6-F31)*(S6-F31))</f>
        <v>0.0284765625</v>
      </c>
      <c r="G36" s="23"/>
      <c r="H36" s="24"/>
      <c r="I36" s="5">
        <f>((T6-I31)*(T6-I31))</f>
        <v>0.180625</v>
      </c>
      <c r="J36" s="25"/>
      <c r="K36" s="25"/>
      <c r="L36" s="25"/>
      <c r="M36" s="25"/>
      <c r="N36" s="25"/>
      <c r="O36" s="25"/>
      <c r="P36" s="25"/>
      <c r="Q36" s="25"/>
      <c r="R36" s="25"/>
      <c r="S36" s="23"/>
      <c r="T36" s="24"/>
      <c r="U36" s="25"/>
      <c r="V36" s="25"/>
      <c r="W36" s="25"/>
    </row>
    <row r="37">
      <c r="B37" s="40"/>
      <c r="C37" s="25"/>
      <c r="D37" s="40"/>
      <c r="E37" s="40"/>
      <c r="F37" s="5">
        <f>((S7-F31)*(S7-F31))</f>
        <v>0.0425390625</v>
      </c>
      <c r="G37" s="23"/>
      <c r="H37" s="24"/>
      <c r="I37" s="5">
        <f>((T7-I31)*(T7-I31))</f>
        <v>0.04</v>
      </c>
      <c r="J37" s="25"/>
      <c r="K37" s="25"/>
      <c r="L37" s="25"/>
      <c r="M37" s="25"/>
      <c r="N37" s="25"/>
      <c r="O37" s="25"/>
      <c r="P37" s="25"/>
      <c r="Q37" s="25"/>
      <c r="R37" s="25"/>
      <c r="S37" s="23"/>
      <c r="T37" s="24"/>
      <c r="U37" s="25"/>
      <c r="V37" s="25"/>
      <c r="W37" s="25"/>
    </row>
    <row r="38">
      <c r="B38" s="40"/>
      <c r="C38" s="25"/>
      <c r="D38" s="40"/>
      <c r="E38" s="40"/>
      <c r="F38" s="5">
        <f>((S8-F31)*(S8-F31))</f>
        <v>0.0284765625</v>
      </c>
      <c r="G38" s="23"/>
      <c r="H38" s="24"/>
      <c r="I38" s="5">
        <f>((T8-I31)*(T8-I31))</f>
        <v>0.0025</v>
      </c>
      <c r="J38" s="25"/>
      <c r="K38" s="25"/>
      <c r="L38" s="25"/>
      <c r="M38" s="25"/>
      <c r="N38" s="25"/>
      <c r="O38" s="25"/>
      <c r="P38" s="25"/>
      <c r="Q38" s="25"/>
      <c r="R38" s="25"/>
      <c r="S38" s="23"/>
      <c r="T38" s="24"/>
      <c r="U38" s="25"/>
      <c r="V38" s="25"/>
      <c r="W38" s="25"/>
    </row>
    <row r="39">
      <c r="B39" s="40"/>
      <c r="C39" s="25"/>
      <c r="D39" s="40"/>
      <c r="E39" s="40"/>
      <c r="F39" s="5">
        <f>((S9-F31)*(S9-F31))</f>
        <v>0.1097265625</v>
      </c>
      <c r="G39" s="23"/>
      <c r="H39" s="24"/>
      <c r="I39" s="5">
        <f>((T9-I31)*(T9-I31))</f>
        <v>0.2025</v>
      </c>
      <c r="J39" s="25"/>
      <c r="K39" s="25"/>
      <c r="L39" s="25"/>
      <c r="M39" s="25"/>
      <c r="N39" s="25"/>
      <c r="O39" s="25"/>
      <c r="P39" s="25"/>
      <c r="Q39" s="25"/>
      <c r="R39" s="25"/>
      <c r="S39" s="23"/>
      <c r="T39" s="24"/>
      <c r="U39" s="25"/>
      <c r="V39" s="25"/>
      <c r="W39" s="25"/>
    </row>
    <row r="40">
      <c r="B40" s="40"/>
      <c r="C40" s="25"/>
      <c r="D40" s="40"/>
      <c r="E40" s="40"/>
      <c r="F40" s="5">
        <f>((S10-F31)*(S10-F31))</f>
        <v>0.2956640625</v>
      </c>
      <c r="G40" s="23"/>
      <c r="H40" s="24"/>
      <c r="I40" s="5">
        <f>((T10-I31)*(T10-I31))</f>
        <v>0.3025</v>
      </c>
      <c r="J40" s="25"/>
      <c r="K40" s="25"/>
      <c r="L40" s="25"/>
      <c r="M40" s="25"/>
      <c r="N40" s="25"/>
      <c r="O40" s="25"/>
      <c r="P40" s="25"/>
      <c r="Q40" s="25"/>
      <c r="R40" s="25"/>
      <c r="S40" s="23"/>
      <c r="T40" s="24"/>
      <c r="U40" s="25"/>
      <c r="V40" s="25"/>
      <c r="W40" s="25"/>
    </row>
    <row r="41">
      <c r="B41" s="40"/>
      <c r="C41" s="25"/>
      <c r="D41" s="40"/>
      <c r="E41" s="40"/>
      <c r="F41" s="5">
        <f>((S11-F31)*(S11-F31))</f>
        <v>0.0066015625</v>
      </c>
      <c r="G41" s="23"/>
      <c r="H41" s="24"/>
      <c r="I41" s="5">
        <f>((T11-I31)*(T11-I31))</f>
        <v>0.04</v>
      </c>
      <c r="J41" s="25"/>
      <c r="K41" s="25"/>
      <c r="L41" s="25"/>
      <c r="M41" s="25"/>
      <c r="N41" s="25"/>
      <c r="O41" s="25"/>
      <c r="P41" s="25"/>
      <c r="Q41" s="25"/>
      <c r="R41" s="25"/>
      <c r="S41" s="23"/>
      <c r="T41" s="24"/>
      <c r="U41" s="25"/>
      <c r="V41" s="25"/>
      <c r="W41" s="25"/>
    </row>
    <row r="42">
      <c r="B42" s="40"/>
      <c r="C42" s="25"/>
      <c r="D42" s="40"/>
      <c r="E42" s="40"/>
      <c r="F42" s="5">
        <f>((S12-F31)*(S12-F31))</f>
        <v>0.0425390625</v>
      </c>
      <c r="G42" s="23"/>
      <c r="H42" s="24"/>
      <c r="I42" s="5">
        <f>((T12-I31)*(T12-I31))</f>
        <v>0.04</v>
      </c>
      <c r="J42" s="25"/>
      <c r="K42" s="25"/>
      <c r="L42" s="25"/>
      <c r="M42" s="25"/>
      <c r="N42" s="25"/>
      <c r="O42" s="25"/>
      <c r="P42" s="25"/>
      <c r="Q42" s="25"/>
      <c r="R42" s="25"/>
      <c r="S42" s="23"/>
      <c r="T42" s="24"/>
      <c r="U42" s="25"/>
      <c r="V42" s="25"/>
      <c r="W42" s="25"/>
    </row>
    <row r="43">
      <c r="B43" s="40"/>
      <c r="C43" s="25"/>
      <c r="D43" s="40"/>
      <c r="E43" s="40"/>
      <c r="F43" s="5">
        <f>((S13-F31)*(S13-F31))</f>
        <v>0.1097265625</v>
      </c>
      <c r="G43" s="23"/>
      <c r="H43" s="24"/>
      <c r="I43" s="5">
        <f>((T13-I31)*(T13-I31))</f>
        <v>0.005625</v>
      </c>
      <c r="J43" s="25"/>
      <c r="K43" s="25"/>
      <c r="L43" s="25"/>
      <c r="M43" s="25"/>
      <c r="N43" s="25"/>
      <c r="O43" s="25"/>
      <c r="P43" s="25"/>
      <c r="Q43" s="25"/>
      <c r="R43" s="25"/>
      <c r="S43" s="23"/>
      <c r="T43" s="24"/>
      <c r="U43" s="25"/>
      <c r="V43" s="25"/>
      <c r="W43" s="25"/>
    </row>
    <row r="44">
      <c r="B44" s="40"/>
      <c r="C44" s="25"/>
      <c r="D44" s="40"/>
      <c r="E44" s="40"/>
      <c r="F44" s="5">
        <f>((S14-F31)*(S14-F31))</f>
        <v>0.0019140625</v>
      </c>
      <c r="G44" s="23"/>
      <c r="H44" s="24"/>
      <c r="I44" s="5">
        <f>((T14-I31)*(T14-I31))</f>
        <v>0.0025</v>
      </c>
      <c r="J44" s="25"/>
      <c r="K44" s="25"/>
      <c r="L44" s="25"/>
      <c r="M44" s="25"/>
      <c r="N44" s="25"/>
      <c r="O44" s="25"/>
      <c r="P44" s="25"/>
      <c r="Q44" s="25"/>
      <c r="R44" s="25"/>
      <c r="S44" s="23"/>
      <c r="T44" s="24"/>
      <c r="U44" s="25"/>
      <c r="V44" s="25"/>
      <c r="W44" s="25"/>
    </row>
    <row r="45">
      <c r="B45" s="40"/>
      <c r="C45" s="25"/>
      <c r="D45" s="40"/>
      <c r="E45" s="40"/>
      <c r="F45" s="5">
        <f>((S15-F31)*(S15-F31))</f>
        <v>0.0425390625</v>
      </c>
      <c r="G45" s="23"/>
      <c r="H45" s="24"/>
      <c r="I45" s="5">
        <f>((T15-I31)*(T15-I31))</f>
        <v>0.2025</v>
      </c>
      <c r="J45" s="25"/>
      <c r="K45" s="25"/>
      <c r="L45" s="25"/>
      <c r="M45" s="25"/>
      <c r="N45" s="25"/>
      <c r="O45" s="25"/>
      <c r="P45" s="25"/>
      <c r="Q45" s="25"/>
      <c r="R45" s="25"/>
      <c r="S45" s="23"/>
      <c r="T45" s="24"/>
      <c r="U45" s="25"/>
      <c r="V45" s="25"/>
      <c r="W45" s="25"/>
    </row>
    <row r="46">
      <c r="B46" s="40"/>
      <c r="C46" s="25"/>
      <c r="D46" s="40"/>
      <c r="E46" s="40"/>
      <c r="F46" s="5">
        <f>((S16-F31)*(S16-F31))</f>
        <v>0.0066015625</v>
      </c>
      <c r="G46" s="23"/>
      <c r="H46" s="24"/>
      <c r="I46" s="5">
        <f>((T16-I31)*(T16-I31))</f>
        <v>0.0025</v>
      </c>
      <c r="J46" s="25"/>
      <c r="K46" s="25"/>
      <c r="L46" s="25"/>
      <c r="M46" s="25"/>
      <c r="N46" s="25"/>
      <c r="O46" s="25"/>
      <c r="P46" s="25"/>
      <c r="Q46" s="25"/>
      <c r="R46" s="25"/>
      <c r="S46" s="23"/>
      <c r="T46" s="24"/>
      <c r="U46" s="25"/>
      <c r="V46" s="25"/>
      <c r="W46" s="25"/>
    </row>
    <row r="47">
      <c r="B47" s="40"/>
      <c r="C47" s="25"/>
      <c r="D47" s="40"/>
      <c r="E47" s="40"/>
      <c r="F47" s="5">
        <f>((S17-F31)*(S17-F31))</f>
        <v>0.2081640625</v>
      </c>
      <c r="G47" s="23"/>
      <c r="H47" s="24"/>
      <c r="I47" s="5">
        <f>((T17-I31)*(T17-I31))</f>
        <v>0.04</v>
      </c>
      <c r="J47" s="25"/>
      <c r="K47" s="25"/>
      <c r="L47" s="25"/>
      <c r="M47" s="25"/>
      <c r="N47" s="25"/>
      <c r="O47" s="25"/>
      <c r="P47" s="25"/>
      <c r="Q47" s="25"/>
      <c r="R47" s="25"/>
      <c r="S47" s="23"/>
      <c r="T47" s="24"/>
      <c r="U47" s="25"/>
      <c r="V47" s="25"/>
      <c r="W47" s="25"/>
    </row>
    <row r="48">
      <c r="B48" s="40"/>
      <c r="C48" s="25"/>
      <c r="D48" s="40"/>
      <c r="E48" s="40"/>
      <c r="F48" s="5">
        <f>((S18-F31)*(S18-F31))</f>
        <v>0.0019140625</v>
      </c>
      <c r="G48" s="23"/>
      <c r="H48" s="24"/>
      <c r="I48" s="5">
        <f>((T18-I31)*(T18-I31))</f>
        <v>0.0025</v>
      </c>
      <c r="J48" s="25"/>
      <c r="K48" s="25"/>
      <c r="L48" s="25"/>
      <c r="M48" s="25"/>
      <c r="N48" s="25"/>
      <c r="O48" s="25"/>
      <c r="P48" s="25"/>
      <c r="Q48" s="25"/>
      <c r="R48" s="25"/>
      <c r="S48" s="23"/>
      <c r="T48" s="24"/>
      <c r="U48" s="25"/>
      <c r="V48" s="25"/>
      <c r="W48" s="25"/>
    </row>
    <row r="49">
      <c r="B49" s="40"/>
      <c r="C49" s="25"/>
      <c r="D49" s="40"/>
      <c r="E49" s="40"/>
      <c r="F49" s="5">
        <f>((S19-F31)*(S19-F31))</f>
        <v>0.1097265625</v>
      </c>
      <c r="G49" s="23"/>
      <c r="H49" s="24"/>
      <c r="I49" s="5">
        <f>((T19-I31)*(T19-I31))</f>
        <v>0.2025</v>
      </c>
      <c r="J49" s="25"/>
      <c r="K49" s="25"/>
      <c r="L49" s="25"/>
      <c r="M49" s="25"/>
      <c r="N49" s="25"/>
      <c r="O49" s="25"/>
      <c r="P49" s="25"/>
      <c r="Q49" s="25"/>
      <c r="R49" s="25"/>
      <c r="S49" s="23"/>
      <c r="T49" s="24"/>
      <c r="U49" s="25"/>
      <c r="V49" s="25"/>
      <c r="W49" s="25"/>
    </row>
    <row r="50">
      <c r="B50" s="40"/>
      <c r="C50" s="25"/>
      <c r="D50" s="40"/>
      <c r="E50" s="40"/>
      <c r="F50" s="5">
        <f>((S20-F31)*(S20-F31))</f>
        <v>0.0284765625</v>
      </c>
      <c r="G50" s="23"/>
      <c r="H50" s="24"/>
      <c r="I50" s="5">
        <f>((T20-I31)*(T20-I31))</f>
        <v>0.04</v>
      </c>
      <c r="J50" s="25"/>
      <c r="K50" s="25"/>
      <c r="L50" s="25"/>
      <c r="M50" s="25"/>
      <c r="N50" s="25"/>
      <c r="O50" s="25"/>
      <c r="P50" s="25"/>
      <c r="Q50" s="25"/>
      <c r="R50" s="25"/>
      <c r="S50" s="23"/>
      <c r="T50" s="24"/>
      <c r="U50" s="25"/>
      <c r="V50" s="25"/>
      <c r="W50" s="25"/>
    </row>
    <row r="51">
      <c r="B51" s="40"/>
      <c r="C51" s="25"/>
      <c r="D51" s="40"/>
      <c r="E51" s="40"/>
      <c r="F51" s="5">
        <f>((S21-F31)*(S21-F31))</f>
        <v>0.0425390625</v>
      </c>
      <c r="G51" s="23"/>
      <c r="H51" s="24"/>
      <c r="I51" s="5">
        <f>((T21-I31)*(T21-I31))</f>
        <v>0.04</v>
      </c>
      <c r="J51" s="25"/>
      <c r="K51" s="25"/>
      <c r="L51" s="25"/>
      <c r="M51" s="25"/>
      <c r="N51" s="25"/>
      <c r="O51" s="25"/>
      <c r="P51" s="25"/>
      <c r="Q51" s="25"/>
      <c r="R51" s="25"/>
      <c r="S51" s="23"/>
      <c r="T51" s="24"/>
      <c r="U51" s="25"/>
      <c r="V51" s="25"/>
      <c r="W51" s="25"/>
    </row>
    <row r="52">
      <c r="B52" s="40"/>
      <c r="C52" s="25"/>
      <c r="D52" s="40"/>
      <c r="E52" s="40"/>
      <c r="F52" s="5">
        <f>SQRT((SUM(F32:F51))/20)</f>
        <v>0.2991524486</v>
      </c>
      <c r="G52" s="23"/>
      <c r="H52" s="24"/>
      <c r="I52" s="5">
        <f>SQRT((SUM(I32:I51))/20)</f>
        <v>0.3172144385</v>
      </c>
      <c r="J52" s="25"/>
      <c r="K52" s="25"/>
      <c r="L52" s="25"/>
      <c r="M52" s="25"/>
      <c r="N52" s="25"/>
      <c r="O52" s="25"/>
      <c r="P52" s="25"/>
      <c r="Q52" s="25"/>
      <c r="R52" s="25"/>
      <c r="S52" s="23"/>
      <c r="T52" s="24"/>
      <c r="U52" s="25"/>
      <c r="V52" s="25"/>
      <c r="W52" s="25"/>
    </row>
    <row r="53">
      <c r="B53" s="40"/>
      <c r="C53" s="25"/>
      <c r="D53" s="40"/>
      <c r="E53" s="40"/>
      <c r="F53" s="25"/>
      <c r="G53" s="23"/>
      <c r="H53" s="24"/>
      <c r="I53" s="25"/>
      <c r="J53" s="25"/>
      <c r="K53" s="25"/>
      <c r="L53" s="25"/>
      <c r="M53" s="25"/>
      <c r="N53" s="25"/>
      <c r="O53" s="25"/>
      <c r="P53" s="25"/>
      <c r="Q53" s="25"/>
      <c r="R53" s="25"/>
      <c r="S53" s="23"/>
      <c r="T53" s="24"/>
      <c r="U53" s="25"/>
      <c r="V53" s="25"/>
      <c r="W53" s="25"/>
    </row>
    <row r="54">
      <c r="B54" s="40"/>
      <c r="C54" s="25"/>
      <c r="D54" s="40"/>
      <c r="E54" s="40"/>
      <c r="F54" s="25"/>
      <c r="G54" s="23"/>
      <c r="H54" s="24"/>
      <c r="I54" s="25"/>
      <c r="J54" s="25"/>
      <c r="K54" s="25"/>
      <c r="L54" s="25"/>
      <c r="M54" s="25"/>
      <c r="N54" s="25"/>
      <c r="O54" s="25"/>
      <c r="P54" s="25"/>
      <c r="Q54" s="25"/>
      <c r="R54" s="25"/>
      <c r="S54" s="23"/>
      <c r="T54" s="24"/>
      <c r="U54" s="25"/>
      <c r="V54" s="25"/>
      <c r="W54" s="25"/>
    </row>
    <row r="55">
      <c r="B55" s="40"/>
      <c r="C55" s="25"/>
      <c r="D55" s="40"/>
      <c r="E55" s="40"/>
      <c r="F55" s="25"/>
      <c r="G55" s="23"/>
      <c r="H55" s="24"/>
      <c r="I55" s="25"/>
      <c r="J55" s="25"/>
      <c r="K55" s="25"/>
      <c r="L55" s="25"/>
      <c r="M55" s="25"/>
      <c r="N55" s="25"/>
      <c r="O55" s="25"/>
      <c r="P55" s="25"/>
      <c r="Q55" s="25"/>
      <c r="R55" s="25"/>
      <c r="S55" s="23"/>
      <c r="T55" s="24"/>
      <c r="U55" s="25"/>
      <c r="V55" s="25"/>
      <c r="W55" s="25"/>
    </row>
    <row r="56">
      <c r="B56" s="40"/>
      <c r="C56" s="25"/>
      <c r="D56" s="40"/>
      <c r="E56" s="40"/>
      <c r="F56" s="25"/>
      <c r="G56" s="23"/>
      <c r="H56" s="24"/>
      <c r="I56" s="25"/>
      <c r="J56" s="25"/>
      <c r="K56" s="25"/>
      <c r="L56" s="25"/>
      <c r="M56" s="25"/>
      <c r="N56" s="25"/>
      <c r="O56" s="25"/>
      <c r="P56" s="25"/>
      <c r="Q56" s="25"/>
      <c r="R56" s="25"/>
      <c r="S56" s="23"/>
      <c r="T56" s="24"/>
      <c r="U56" s="25"/>
      <c r="V56" s="25"/>
      <c r="W56" s="25"/>
    </row>
    <row r="57">
      <c r="B57" s="40"/>
      <c r="C57" s="25"/>
      <c r="D57" s="40"/>
      <c r="E57" s="40"/>
      <c r="F57" s="25"/>
      <c r="G57" s="23"/>
      <c r="H57" s="24"/>
      <c r="I57" s="25"/>
      <c r="J57" s="25"/>
      <c r="K57" s="25"/>
      <c r="L57" s="25"/>
      <c r="M57" s="25"/>
      <c r="N57" s="25"/>
      <c r="O57" s="25"/>
      <c r="P57" s="25"/>
      <c r="Q57" s="25"/>
      <c r="R57" s="25"/>
      <c r="S57" s="23"/>
      <c r="T57" s="24"/>
      <c r="U57" s="25"/>
      <c r="V57" s="25"/>
      <c r="W57" s="25"/>
    </row>
    <row r="58">
      <c r="B58" s="40"/>
      <c r="C58" s="25"/>
      <c r="D58" s="40"/>
      <c r="E58" s="40"/>
      <c r="F58" s="25"/>
      <c r="G58" s="23"/>
      <c r="H58" s="24"/>
      <c r="I58" s="25"/>
      <c r="J58" s="25"/>
      <c r="K58" s="25"/>
      <c r="L58" s="25"/>
      <c r="M58" s="25"/>
      <c r="N58" s="25"/>
      <c r="O58" s="25"/>
      <c r="P58" s="25"/>
      <c r="Q58" s="25"/>
      <c r="R58" s="25"/>
      <c r="S58" s="23"/>
      <c r="T58" s="24"/>
      <c r="U58" s="25"/>
      <c r="V58" s="25"/>
      <c r="W58" s="25"/>
    </row>
    <row r="59">
      <c r="B59" s="40"/>
      <c r="C59" s="25"/>
      <c r="D59" s="40"/>
      <c r="E59" s="40"/>
      <c r="F59" s="25"/>
      <c r="G59" s="23"/>
      <c r="H59" s="24"/>
      <c r="I59" s="25"/>
      <c r="J59" s="25"/>
      <c r="K59" s="25"/>
      <c r="L59" s="25"/>
      <c r="M59" s="25"/>
      <c r="N59" s="25"/>
      <c r="O59" s="25"/>
      <c r="P59" s="25"/>
      <c r="Q59" s="25"/>
      <c r="R59" s="25"/>
      <c r="S59" s="23"/>
      <c r="T59" s="24"/>
      <c r="U59" s="25"/>
      <c r="V59" s="25"/>
      <c r="W59" s="25"/>
    </row>
    <row r="60">
      <c r="B60" s="40"/>
      <c r="C60" s="25"/>
      <c r="D60" s="40"/>
      <c r="E60" s="40"/>
      <c r="F60" s="25"/>
      <c r="G60" s="23"/>
      <c r="H60" s="24"/>
      <c r="I60" s="25"/>
      <c r="J60" s="25"/>
      <c r="K60" s="25"/>
      <c r="L60" s="25"/>
      <c r="M60" s="25"/>
      <c r="N60" s="25"/>
      <c r="O60" s="25"/>
      <c r="P60" s="25"/>
      <c r="Q60" s="25"/>
      <c r="R60" s="25"/>
      <c r="S60" s="23"/>
      <c r="T60" s="24"/>
      <c r="U60" s="25"/>
      <c r="V60" s="25"/>
      <c r="W60" s="25"/>
    </row>
    <row r="61">
      <c r="B61" s="40"/>
      <c r="C61" s="25"/>
      <c r="D61" s="40"/>
      <c r="E61" s="40"/>
      <c r="F61" s="25"/>
      <c r="G61" s="23"/>
      <c r="H61" s="24"/>
      <c r="I61" s="25"/>
      <c r="J61" s="25"/>
      <c r="K61" s="25"/>
      <c r="L61" s="25"/>
      <c r="M61" s="25"/>
      <c r="N61" s="25"/>
      <c r="O61" s="25"/>
      <c r="P61" s="25"/>
      <c r="Q61" s="25"/>
      <c r="R61" s="25"/>
      <c r="S61" s="23"/>
      <c r="T61" s="24"/>
      <c r="U61" s="25"/>
      <c r="V61" s="25"/>
      <c r="W61" s="25"/>
    </row>
    <row r="62">
      <c r="B62" s="40"/>
      <c r="C62" s="25"/>
      <c r="D62" s="40"/>
      <c r="E62" s="40"/>
      <c r="F62" s="25"/>
      <c r="G62" s="23"/>
      <c r="H62" s="24"/>
      <c r="I62" s="25"/>
      <c r="J62" s="25"/>
      <c r="K62" s="25"/>
      <c r="L62" s="25"/>
      <c r="M62" s="25"/>
      <c r="N62" s="25"/>
      <c r="O62" s="25"/>
      <c r="P62" s="25"/>
      <c r="Q62" s="25"/>
      <c r="R62" s="25"/>
      <c r="S62" s="23"/>
      <c r="T62" s="24"/>
      <c r="U62" s="25"/>
      <c r="V62" s="25"/>
      <c r="W62" s="25"/>
    </row>
    <row r="63">
      <c r="B63" s="40"/>
      <c r="C63" s="25"/>
      <c r="D63" s="40"/>
      <c r="E63" s="40"/>
      <c r="F63" s="25"/>
      <c r="G63" s="23"/>
      <c r="H63" s="24"/>
      <c r="I63" s="25"/>
      <c r="J63" s="25"/>
      <c r="K63" s="25"/>
      <c r="L63" s="25"/>
      <c r="M63" s="25"/>
      <c r="N63" s="25"/>
      <c r="O63" s="25"/>
      <c r="P63" s="25"/>
      <c r="Q63" s="25"/>
      <c r="R63" s="25"/>
      <c r="S63" s="23"/>
      <c r="T63" s="24"/>
      <c r="U63" s="25"/>
      <c r="V63" s="25"/>
      <c r="W63" s="25"/>
    </row>
    <row r="64">
      <c r="B64" s="40"/>
      <c r="C64" s="25"/>
      <c r="D64" s="40"/>
      <c r="E64" s="40"/>
      <c r="F64" s="25"/>
      <c r="G64" s="23"/>
      <c r="H64" s="24"/>
      <c r="I64" s="25"/>
      <c r="J64" s="25"/>
      <c r="K64" s="25"/>
      <c r="L64" s="25"/>
      <c r="M64" s="25"/>
      <c r="N64" s="25"/>
      <c r="O64" s="25"/>
      <c r="P64" s="25"/>
      <c r="Q64" s="25"/>
      <c r="R64" s="25"/>
      <c r="S64" s="23"/>
      <c r="T64" s="24"/>
      <c r="U64" s="25"/>
      <c r="V64" s="25"/>
      <c r="W64" s="25"/>
    </row>
    <row r="65">
      <c r="B65" s="40"/>
      <c r="C65" s="25"/>
      <c r="D65" s="40"/>
      <c r="E65" s="40"/>
      <c r="F65" s="25"/>
      <c r="G65" s="23"/>
      <c r="H65" s="24"/>
      <c r="I65" s="25"/>
      <c r="J65" s="25"/>
      <c r="K65" s="25"/>
      <c r="L65" s="25"/>
      <c r="M65" s="25"/>
      <c r="N65" s="25"/>
      <c r="O65" s="25"/>
      <c r="P65" s="25"/>
      <c r="Q65" s="25"/>
      <c r="R65" s="25"/>
      <c r="S65" s="23"/>
      <c r="T65" s="24"/>
      <c r="U65" s="25"/>
      <c r="V65" s="25"/>
      <c r="W65" s="25"/>
    </row>
    <row r="66">
      <c r="B66" s="40"/>
      <c r="C66" s="25"/>
      <c r="D66" s="40"/>
      <c r="E66" s="40"/>
      <c r="F66" s="25"/>
      <c r="G66" s="23"/>
      <c r="H66" s="24"/>
      <c r="I66" s="25"/>
      <c r="J66" s="25"/>
      <c r="K66" s="25"/>
      <c r="L66" s="25"/>
      <c r="M66" s="25"/>
      <c r="N66" s="25"/>
      <c r="O66" s="25"/>
      <c r="P66" s="25"/>
      <c r="Q66" s="25"/>
      <c r="R66" s="25"/>
      <c r="S66" s="23"/>
      <c r="T66" s="24"/>
      <c r="U66" s="25"/>
      <c r="V66" s="25"/>
      <c r="W66" s="25"/>
    </row>
    <row r="67">
      <c r="B67" s="40"/>
      <c r="C67" s="25"/>
      <c r="D67" s="40"/>
      <c r="E67" s="40"/>
      <c r="F67" s="25"/>
      <c r="G67" s="23"/>
      <c r="H67" s="24"/>
      <c r="I67" s="25"/>
      <c r="J67" s="25"/>
      <c r="K67" s="25"/>
      <c r="L67" s="25"/>
      <c r="M67" s="25"/>
      <c r="N67" s="25"/>
      <c r="O67" s="25"/>
      <c r="P67" s="25"/>
      <c r="Q67" s="25"/>
      <c r="R67" s="25"/>
      <c r="S67" s="23"/>
      <c r="T67" s="24"/>
      <c r="U67" s="25"/>
      <c r="V67" s="25"/>
      <c r="W67" s="25"/>
    </row>
    <row r="68">
      <c r="B68" s="40"/>
      <c r="C68" s="25"/>
      <c r="D68" s="40"/>
      <c r="E68" s="40"/>
      <c r="F68" s="25"/>
      <c r="G68" s="23"/>
      <c r="H68" s="24"/>
      <c r="I68" s="25"/>
      <c r="J68" s="25"/>
      <c r="K68" s="25"/>
      <c r="L68" s="25"/>
      <c r="M68" s="25"/>
      <c r="N68" s="25"/>
      <c r="O68" s="25"/>
      <c r="P68" s="25"/>
      <c r="Q68" s="25"/>
      <c r="R68" s="25"/>
      <c r="S68" s="23"/>
      <c r="T68" s="24"/>
      <c r="U68" s="25"/>
      <c r="V68" s="25"/>
      <c r="W68" s="25"/>
    </row>
    <row r="69">
      <c r="B69" s="40"/>
      <c r="C69" s="25"/>
      <c r="D69" s="40"/>
      <c r="E69" s="40"/>
      <c r="F69" s="25"/>
      <c r="G69" s="23"/>
      <c r="H69" s="24"/>
      <c r="I69" s="25"/>
      <c r="J69" s="25"/>
      <c r="K69" s="25"/>
      <c r="L69" s="25"/>
      <c r="M69" s="25"/>
      <c r="N69" s="25"/>
      <c r="O69" s="25"/>
      <c r="P69" s="25"/>
      <c r="Q69" s="25"/>
      <c r="R69" s="25"/>
      <c r="S69" s="23"/>
      <c r="T69" s="24"/>
      <c r="U69" s="25"/>
      <c r="V69" s="25"/>
      <c r="W69" s="25"/>
    </row>
    <row r="70">
      <c r="B70" s="40"/>
      <c r="C70" s="25"/>
      <c r="D70" s="40"/>
      <c r="E70" s="40"/>
      <c r="F70" s="25"/>
      <c r="G70" s="23"/>
      <c r="H70" s="24"/>
      <c r="I70" s="25"/>
      <c r="J70" s="25"/>
      <c r="K70" s="25"/>
      <c r="L70" s="25"/>
      <c r="M70" s="25"/>
      <c r="N70" s="25"/>
      <c r="O70" s="25"/>
      <c r="P70" s="25"/>
      <c r="Q70" s="25"/>
      <c r="R70" s="25"/>
      <c r="S70" s="23"/>
      <c r="T70" s="24"/>
      <c r="U70" s="25"/>
      <c r="V70" s="25"/>
      <c r="W70" s="25"/>
    </row>
    <row r="71">
      <c r="B71" s="40"/>
      <c r="C71" s="25"/>
      <c r="D71" s="40"/>
      <c r="E71" s="40"/>
      <c r="F71" s="25"/>
      <c r="G71" s="23"/>
      <c r="H71" s="24"/>
      <c r="I71" s="25"/>
      <c r="J71" s="25"/>
      <c r="K71" s="25"/>
      <c r="L71" s="25"/>
      <c r="M71" s="25"/>
      <c r="N71" s="25"/>
      <c r="O71" s="25"/>
      <c r="P71" s="25"/>
      <c r="Q71" s="25"/>
      <c r="R71" s="25"/>
      <c r="S71" s="23"/>
      <c r="T71" s="24"/>
      <c r="U71" s="25"/>
      <c r="V71" s="25"/>
      <c r="W71" s="25"/>
    </row>
    <row r="72">
      <c r="B72" s="40"/>
      <c r="C72" s="25"/>
      <c r="D72" s="40"/>
      <c r="E72" s="40"/>
      <c r="F72" s="25"/>
      <c r="G72" s="23"/>
      <c r="H72" s="24"/>
      <c r="I72" s="25"/>
      <c r="J72" s="25"/>
      <c r="K72" s="25"/>
      <c r="L72" s="25"/>
      <c r="M72" s="25"/>
      <c r="N72" s="25"/>
      <c r="O72" s="25"/>
      <c r="P72" s="25"/>
      <c r="Q72" s="25"/>
      <c r="R72" s="25"/>
      <c r="S72" s="23"/>
      <c r="T72" s="24"/>
      <c r="U72" s="25"/>
      <c r="V72" s="25"/>
      <c r="W72" s="25"/>
    </row>
    <row r="73">
      <c r="B73" s="40"/>
      <c r="C73" s="25"/>
      <c r="D73" s="40"/>
      <c r="E73" s="40"/>
      <c r="F73" s="25"/>
      <c r="G73" s="23"/>
      <c r="H73" s="24"/>
      <c r="I73" s="25"/>
      <c r="J73" s="25"/>
      <c r="K73" s="25"/>
      <c r="L73" s="25"/>
      <c r="M73" s="25"/>
      <c r="N73" s="25"/>
      <c r="O73" s="25"/>
      <c r="P73" s="25"/>
      <c r="Q73" s="25"/>
      <c r="R73" s="25"/>
      <c r="S73" s="23"/>
      <c r="T73" s="24"/>
      <c r="U73" s="25"/>
      <c r="V73" s="25"/>
      <c r="W73" s="25"/>
    </row>
    <row r="74">
      <c r="B74" s="40"/>
      <c r="C74" s="25"/>
      <c r="D74" s="40"/>
      <c r="E74" s="40"/>
      <c r="F74" s="25"/>
      <c r="G74" s="23"/>
      <c r="H74" s="24"/>
      <c r="I74" s="25"/>
      <c r="J74" s="25"/>
      <c r="K74" s="25"/>
      <c r="L74" s="25"/>
      <c r="M74" s="25"/>
      <c r="N74" s="25"/>
      <c r="O74" s="25"/>
      <c r="P74" s="25"/>
      <c r="Q74" s="25"/>
      <c r="R74" s="25"/>
      <c r="S74" s="23"/>
      <c r="T74" s="24"/>
      <c r="U74" s="25"/>
      <c r="V74" s="25"/>
      <c r="W74" s="25"/>
    </row>
    <row r="75">
      <c r="B75" s="40"/>
      <c r="C75" s="25"/>
      <c r="D75" s="40"/>
      <c r="E75" s="40"/>
      <c r="F75" s="25"/>
      <c r="G75" s="23"/>
      <c r="H75" s="24"/>
      <c r="I75" s="25"/>
      <c r="J75" s="25"/>
      <c r="K75" s="25"/>
      <c r="L75" s="25"/>
      <c r="M75" s="25"/>
      <c r="N75" s="25"/>
      <c r="O75" s="25"/>
      <c r="P75" s="25"/>
      <c r="Q75" s="25"/>
      <c r="R75" s="25"/>
      <c r="S75" s="23"/>
      <c r="T75" s="24"/>
      <c r="U75" s="25"/>
      <c r="V75" s="25"/>
      <c r="W75" s="25"/>
    </row>
    <row r="76">
      <c r="B76" s="40"/>
      <c r="C76" s="25"/>
      <c r="D76" s="40"/>
      <c r="E76" s="40"/>
      <c r="F76" s="25"/>
      <c r="G76" s="23"/>
      <c r="H76" s="24"/>
      <c r="I76" s="25"/>
      <c r="J76" s="25"/>
      <c r="K76" s="25"/>
      <c r="L76" s="25"/>
      <c r="M76" s="25"/>
      <c r="N76" s="25"/>
      <c r="O76" s="25"/>
      <c r="P76" s="25"/>
      <c r="Q76" s="25"/>
      <c r="R76" s="25"/>
      <c r="S76" s="23"/>
      <c r="T76" s="24"/>
      <c r="U76" s="25"/>
      <c r="V76" s="25"/>
      <c r="W76" s="25"/>
    </row>
    <row r="77">
      <c r="B77" s="40"/>
      <c r="C77" s="25"/>
      <c r="D77" s="40"/>
      <c r="E77" s="40"/>
      <c r="F77" s="25"/>
      <c r="G77" s="23"/>
      <c r="H77" s="24"/>
      <c r="I77" s="25"/>
      <c r="J77" s="25"/>
      <c r="K77" s="25"/>
      <c r="L77" s="25"/>
      <c r="M77" s="25"/>
      <c r="N77" s="25"/>
      <c r="O77" s="25"/>
      <c r="P77" s="25"/>
      <c r="Q77" s="25"/>
      <c r="R77" s="25"/>
      <c r="S77" s="23"/>
      <c r="T77" s="24"/>
      <c r="U77" s="25"/>
      <c r="V77" s="25"/>
      <c r="W77" s="25"/>
    </row>
    <row r="78">
      <c r="B78" s="40"/>
      <c r="C78" s="25"/>
      <c r="D78" s="40"/>
      <c r="E78" s="40"/>
      <c r="F78" s="25"/>
      <c r="G78" s="23"/>
      <c r="H78" s="24"/>
      <c r="I78" s="25"/>
      <c r="J78" s="25"/>
      <c r="K78" s="25"/>
      <c r="L78" s="25"/>
      <c r="M78" s="25"/>
      <c r="N78" s="25"/>
      <c r="O78" s="25"/>
      <c r="P78" s="25"/>
      <c r="Q78" s="25"/>
      <c r="R78" s="25"/>
      <c r="S78" s="23"/>
      <c r="T78" s="24"/>
      <c r="U78" s="25"/>
      <c r="V78" s="25"/>
      <c r="W78" s="25"/>
    </row>
    <row r="79">
      <c r="B79" s="40"/>
      <c r="C79" s="25"/>
      <c r="D79" s="40"/>
      <c r="E79" s="40"/>
      <c r="F79" s="25"/>
      <c r="G79" s="23"/>
      <c r="H79" s="24"/>
      <c r="I79" s="25"/>
      <c r="J79" s="25"/>
      <c r="K79" s="25"/>
      <c r="L79" s="25"/>
      <c r="M79" s="25"/>
      <c r="N79" s="25"/>
      <c r="O79" s="25"/>
      <c r="P79" s="25"/>
      <c r="Q79" s="25"/>
      <c r="R79" s="25"/>
      <c r="S79" s="23"/>
      <c r="T79" s="24"/>
      <c r="U79" s="25"/>
      <c r="V79" s="25"/>
      <c r="W79" s="25"/>
    </row>
    <row r="80">
      <c r="B80" s="40"/>
      <c r="C80" s="25"/>
      <c r="D80" s="40"/>
      <c r="E80" s="40"/>
      <c r="F80" s="25"/>
      <c r="G80" s="23"/>
      <c r="H80" s="24"/>
      <c r="I80" s="25"/>
      <c r="J80" s="25"/>
      <c r="K80" s="25"/>
      <c r="L80" s="25"/>
      <c r="M80" s="25"/>
      <c r="N80" s="25"/>
      <c r="O80" s="25"/>
      <c r="P80" s="25"/>
      <c r="Q80" s="25"/>
      <c r="R80" s="25"/>
      <c r="S80" s="23"/>
      <c r="T80" s="24"/>
      <c r="U80" s="25"/>
      <c r="V80" s="25"/>
      <c r="W80" s="25"/>
    </row>
    <row r="81">
      <c r="B81" s="40"/>
      <c r="C81" s="25"/>
      <c r="D81" s="40"/>
      <c r="E81" s="40"/>
      <c r="F81" s="25"/>
      <c r="G81" s="23"/>
      <c r="H81" s="24"/>
      <c r="I81" s="25"/>
      <c r="J81" s="25"/>
      <c r="K81" s="25"/>
      <c r="L81" s="25"/>
      <c r="M81" s="25"/>
      <c r="N81" s="25"/>
      <c r="O81" s="25"/>
      <c r="P81" s="25"/>
      <c r="Q81" s="25"/>
      <c r="R81" s="25"/>
      <c r="S81" s="23"/>
      <c r="T81" s="24"/>
      <c r="U81" s="25"/>
      <c r="V81" s="25"/>
      <c r="W81" s="25"/>
    </row>
    <row r="82">
      <c r="B82" s="40"/>
      <c r="C82" s="25"/>
      <c r="D82" s="40"/>
      <c r="E82" s="40"/>
      <c r="F82" s="25"/>
      <c r="G82" s="23"/>
      <c r="H82" s="24"/>
      <c r="I82" s="25"/>
      <c r="J82" s="25"/>
      <c r="K82" s="25"/>
      <c r="L82" s="25"/>
      <c r="M82" s="25"/>
      <c r="N82" s="25"/>
      <c r="O82" s="25"/>
      <c r="P82" s="25"/>
      <c r="Q82" s="25"/>
      <c r="R82" s="25"/>
      <c r="S82" s="23"/>
      <c r="T82" s="24"/>
      <c r="U82" s="25"/>
      <c r="V82" s="25"/>
      <c r="W82" s="25"/>
    </row>
    <row r="83">
      <c r="B83" s="40"/>
      <c r="C83" s="25"/>
      <c r="D83" s="40"/>
      <c r="E83" s="40"/>
      <c r="F83" s="25"/>
      <c r="G83" s="23"/>
      <c r="H83" s="24"/>
      <c r="I83" s="25"/>
      <c r="J83" s="25"/>
      <c r="K83" s="25"/>
      <c r="L83" s="25"/>
      <c r="M83" s="25"/>
      <c r="N83" s="25"/>
      <c r="O83" s="25"/>
      <c r="P83" s="25"/>
      <c r="Q83" s="25"/>
      <c r="R83" s="25"/>
      <c r="S83" s="23"/>
      <c r="T83" s="24"/>
      <c r="U83" s="25"/>
      <c r="V83" s="25"/>
      <c r="W83" s="25"/>
    </row>
    <row r="84">
      <c r="B84" s="40"/>
      <c r="C84" s="25"/>
      <c r="D84" s="40"/>
      <c r="E84" s="40"/>
      <c r="F84" s="25"/>
      <c r="G84" s="23"/>
      <c r="H84" s="24"/>
      <c r="I84" s="25"/>
      <c r="J84" s="25"/>
      <c r="K84" s="25"/>
      <c r="L84" s="25"/>
      <c r="M84" s="25"/>
      <c r="N84" s="25"/>
      <c r="O84" s="25"/>
      <c r="P84" s="25"/>
      <c r="Q84" s="25"/>
      <c r="R84" s="25"/>
      <c r="S84" s="23"/>
      <c r="T84" s="24"/>
      <c r="U84" s="25"/>
      <c r="V84" s="25"/>
      <c r="W84" s="25"/>
    </row>
    <row r="85">
      <c r="B85" s="40"/>
      <c r="C85" s="25"/>
      <c r="D85" s="40"/>
      <c r="E85" s="40"/>
      <c r="F85" s="25"/>
      <c r="G85" s="23"/>
      <c r="H85" s="24"/>
      <c r="I85" s="25"/>
      <c r="J85" s="25"/>
      <c r="K85" s="25"/>
      <c r="L85" s="25"/>
      <c r="M85" s="25"/>
      <c r="N85" s="25"/>
      <c r="O85" s="25"/>
      <c r="P85" s="25"/>
      <c r="Q85" s="25"/>
      <c r="R85" s="25"/>
      <c r="S85" s="23"/>
      <c r="T85" s="24"/>
      <c r="U85" s="25"/>
      <c r="V85" s="25"/>
      <c r="W85" s="25"/>
    </row>
    <row r="86">
      <c r="B86" s="40"/>
      <c r="C86" s="25"/>
      <c r="D86" s="40"/>
      <c r="E86" s="40"/>
      <c r="F86" s="25"/>
      <c r="G86" s="23"/>
      <c r="H86" s="24"/>
      <c r="I86" s="25"/>
      <c r="J86" s="25"/>
      <c r="K86" s="25"/>
      <c r="L86" s="25"/>
      <c r="M86" s="25"/>
      <c r="N86" s="25"/>
      <c r="O86" s="25"/>
      <c r="P86" s="25"/>
      <c r="Q86" s="25"/>
      <c r="R86" s="25"/>
      <c r="S86" s="23"/>
      <c r="T86" s="24"/>
      <c r="U86" s="25"/>
      <c r="V86" s="25"/>
      <c r="W86" s="25"/>
    </row>
    <row r="87">
      <c r="B87" s="40"/>
      <c r="C87" s="25"/>
      <c r="D87" s="40"/>
      <c r="E87" s="40"/>
      <c r="F87" s="25"/>
      <c r="G87" s="23"/>
      <c r="H87" s="24"/>
      <c r="I87" s="25"/>
      <c r="J87" s="25"/>
      <c r="K87" s="25"/>
      <c r="L87" s="25"/>
      <c r="M87" s="25"/>
      <c r="N87" s="25"/>
      <c r="O87" s="25"/>
      <c r="P87" s="25"/>
      <c r="Q87" s="25"/>
      <c r="R87" s="25"/>
      <c r="S87" s="23"/>
      <c r="T87" s="24"/>
      <c r="U87" s="25"/>
      <c r="V87" s="25"/>
      <c r="W87" s="25"/>
    </row>
    <row r="88">
      <c r="B88" s="40"/>
      <c r="C88" s="25"/>
      <c r="D88" s="40"/>
      <c r="E88" s="40"/>
      <c r="F88" s="25"/>
      <c r="G88" s="23"/>
      <c r="H88" s="24"/>
      <c r="I88" s="25"/>
      <c r="J88" s="25"/>
      <c r="K88" s="25"/>
      <c r="L88" s="25"/>
      <c r="M88" s="25"/>
      <c r="N88" s="25"/>
      <c r="O88" s="25"/>
      <c r="P88" s="25"/>
      <c r="Q88" s="25"/>
      <c r="R88" s="25"/>
      <c r="S88" s="23"/>
      <c r="T88" s="24"/>
      <c r="U88" s="25"/>
      <c r="V88" s="25"/>
      <c r="W88" s="25"/>
    </row>
    <row r="89">
      <c r="B89" s="40"/>
      <c r="C89" s="25"/>
      <c r="D89" s="40"/>
      <c r="E89" s="40"/>
      <c r="F89" s="25"/>
      <c r="G89" s="23"/>
      <c r="H89" s="24"/>
      <c r="I89" s="25"/>
      <c r="J89" s="25"/>
      <c r="K89" s="25"/>
      <c r="L89" s="25"/>
      <c r="M89" s="25"/>
      <c r="N89" s="25"/>
      <c r="O89" s="25"/>
      <c r="P89" s="25"/>
      <c r="Q89" s="25"/>
      <c r="R89" s="25"/>
      <c r="S89" s="23"/>
      <c r="T89" s="24"/>
      <c r="U89" s="25"/>
      <c r="V89" s="25"/>
      <c r="W89" s="25"/>
    </row>
    <row r="90">
      <c r="B90" s="40"/>
      <c r="C90" s="25"/>
      <c r="D90" s="40"/>
      <c r="E90" s="40"/>
      <c r="F90" s="25"/>
      <c r="G90" s="23"/>
      <c r="H90" s="24"/>
      <c r="I90" s="25"/>
      <c r="J90" s="25"/>
      <c r="K90" s="25"/>
      <c r="L90" s="25"/>
      <c r="M90" s="25"/>
      <c r="N90" s="25"/>
      <c r="O90" s="25"/>
      <c r="P90" s="25"/>
      <c r="Q90" s="25"/>
      <c r="R90" s="25"/>
      <c r="S90" s="23"/>
      <c r="T90" s="24"/>
      <c r="U90" s="25"/>
      <c r="V90" s="25"/>
      <c r="W90" s="25"/>
    </row>
    <row r="91">
      <c r="B91" s="40"/>
      <c r="C91" s="25"/>
      <c r="D91" s="40"/>
      <c r="E91" s="40"/>
      <c r="F91" s="25"/>
      <c r="G91" s="23"/>
      <c r="H91" s="24"/>
      <c r="I91" s="25"/>
      <c r="J91" s="25"/>
      <c r="K91" s="25"/>
      <c r="L91" s="25"/>
      <c r="M91" s="25"/>
      <c r="N91" s="25"/>
      <c r="O91" s="25"/>
      <c r="P91" s="25"/>
      <c r="Q91" s="25"/>
      <c r="R91" s="25"/>
      <c r="S91" s="23"/>
      <c r="T91" s="24"/>
      <c r="U91" s="25"/>
      <c r="V91" s="25"/>
      <c r="W91" s="25"/>
    </row>
    <row r="92">
      <c r="B92" s="40"/>
      <c r="C92" s="25"/>
      <c r="D92" s="40"/>
      <c r="E92" s="40"/>
      <c r="F92" s="25"/>
      <c r="G92" s="23"/>
      <c r="H92" s="24"/>
      <c r="I92" s="25"/>
      <c r="J92" s="25"/>
      <c r="K92" s="25"/>
      <c r="L92" s="25"/>
      <c r="M92" s="25"/>
      <c r="N92" s="25"/>
      <c r="O92" s="25"/>
      <c r="P92" s="25"/>
      <c r="Q92" s="25"/>
      <c r="R92" s="25"/>
      <c r="S92" s="23"/>
      <c r="T92" s="24"/>
      <c r="U92" s="25"/>
      <c r="V92" s="25"/>
      <c r="W92" s="25"/>
    </row>
    <row r="93">
      <c r="B93" s="40"/>
      <c r="C93" s="25"/>
      <c r="D93" s="40"/>
      <c r="E93" s="40"/>
      <c r="F93" s="25"/>
      <c r="G93" s="23"/>
      <c r="H93" s="24"/>
      <c r="I93" s="25"/>
      <c r="J93" s="25"/>
      <c r="K93" s="25"/>
      <c r="L93" s="25"/>
      <c r="M93" s="25"/>
      <c r="N93" s="25"/>
      <c r="O93" s="25"/>
      <c r="P93" s="25"/>
      <c r="Q93" s="25"/>
      <c r="R93" s="25"/>
      <c r="S93" s="23"/>
      <c r="T93" s="24"/>
      <c r="U93" s="25"/>
      <c r="V93" s="25"/>
      <c r="W93" s="25"/>
    </row>
    <row r="94">
      <c r="B94" s="40"/>
      <c r="C94" s="25"/>
      <c r="D94" s="40"/>
      <c r="E94" s="40"/>
      <c r="F94" s="25"/>
      <c r="G94" s="23"/>
      <c r="H94" s="24"/>
      <c r="I94" s="25"/>
      <c r="J94" s="25"/>
      <c r="K94" s="25"/>
      <c r="L94" s="25"/>
      <c r="M94" s="25"/>
      <c r="N94" s="25"/>
      <c r="O94" s="25"/>
      <c r="P94" s="25"/>
      <c r="Q94" s="25"/>
      <c r="R94" s="25"/>
      <c r="S94" s="23"/>
      <c r="T94" s="24"/>
      <c r="U94" s="25"/>
      <c r="V94" s="25"/>
      <c r="W94" s="25"/>
    </row>
    <row r="95">
      <c r="B95" s="40"/>
      <c r="C95" s="25"/>
      <c r="D95" s="40"/>
      <c r="E95" s="40"/>
      <c r="F95" s="25"/>
      <c r="G95" s="23"/>
      <c r="H95" s="24"/>
      <c r="I95" s="25"/>
      <c r="J95" s="25"/>
      <c r="K95" s="25"/>
      <c r="L95" s="25"/>
      <c r="M95" s="25"/>
      <c r="N95" s="25"/>
      <c r="O95" s="25"/>
      <c r="P95" s="25"/>
      <c r="Q95" s="25"/>
      <c r="R95" s="25"/>
      <c r="S95" s="23"/>
      <c r="T95" s="24"/>
      <c r="U95" s="25"/>
      <c r="V95" s="25"/>
      <c r="W95" s="25"/>
    </row>
    <row r="96">
      <c r="B96" s="40"/>
      <c r="C96" s="25"/>
      <c r="D96" s="40"/>
      <c r="E96" s="40"/>
      <c r="F96" s="25"/>
      <c r="G96" s="23"/>
      <c r="H96" s="24"/>
      <c r="I96" s="25"/>
      <c r="J96" s="25"/>
      <c r="K96" s="25"/>
      <c r="L96" s="25"/>
      <c r="M96" s="25"/>
      <c r="N96" s="25"/>
      <c r="O96" s="25"/>
      <c r="P96" s="25"/>
      <c r="Q96" s="25"/>
      <c r="R96" s="25"/>
      <c r="S96" s="23"/>
      <c r="T96" s="24"/>
      <c r="U96" s="25"/>
      <c r="V96" s="25"/>
      <c r="W96" s="25"/>
    </row>
    <row r="97">
      <c r="B97" s="40"/>
      <c r="C97" s="25"/>
      <c r="D97" s="40"/>
      <c r="E97" s="40"/>
      <c r="F97" s="25"/>
      <c r="G97" s="23"/>
      <c r="H97" s="24"/>
      <c r="I97" s="25"/>
      <c r="J97" s="25"/>
      <c r="K97" s="25"/>
      <c r="L97" s="25"/>
      <c r="M97" s="25"/>
      <c r="N97" s="25"/>
      <c r="O97" s="25"/>
      <c r="P97" s="25"/>
      <c r="Q97" s="25"/>
      <c r="R97" s="25"/>
      <c r="S97" s="23"/>
      <c r="T97" s="24"/>
      <c r="U97" s="25"/>
      <c r="V97" s="25"/>
      <c r="W97" s="25"/>
    </row>
    <row r="98">
      <c r="B98" s="40"/>
      <c r="C98" s="25"/>
      <c r="D98" s="40"/>
      <c r="E98" s="40"/>
      <c r="F98" s="25"/>
      <c r="G98" s="23"/>
      <c r="H98" s="24"/>
      <c r="I98" s="25"/>
      <c r="J98" s="25"/>
      <c r="K98" s="25"/>
      <c r="L98" s="25"/>
      <c r="M98" s="25"/>
      <c r="N98" s="25"/>
      <c r="O98" s="25"/>
      <c r="P98" s="25"/>
      <c r="Q98" s="25"/>
      <c r="R98" s="25"/>
      <c r="S98" s="23"/>
      <c r="T98" s="24"/>
      <c r="U98" s="25"/>
      <c r="V98" s="25"/>
      <c r="W98" s="25"/>
    </row>
    <row r="99">
      <c r="B99" s="40"/>
      <c r="C99" s="25"/>
      <c r="D99" s="40"/>
      <c r="E99" s="40"/>
      <c r="F99" s="25"/>
      <c r="G99" s="23"/>
      <c r="H99" s="24"/>
      <c r="I99" s="25"/>
      <c r="J99" s="25"/>
      <c r="K99" s="25"/>
      <c r="L99" s="25"/>
      <c r="M99" s="25"/>
      <c r="N99" s="25"/>
      <c r="O99" s="25"/>
      <c r="P99" s="25"/>
      <c r="Q99" s="25"/>
      <c r="R99" s="25"/>
      <c r="S99" s="23"/>
      <c r="T99" s="24"/>
      <c r="U99" s="25"/>
      <c r="V99" s="25"/>
      <c r="W99" s="25"/>
    </row>
    <row r="100">
      <c r="B100" s="40"/>
      <c r="C100" s="25"/>
      <c r="D100" s="40"/>
      <c r="E100" s="40"/>
      <c r="F100" s="25"/>
      <c r="G100" s="23"/>
      <c r="H100" s="24"/>
      <c r="I100" s="25"/>
      <c r="J100" s="25"/>
      <c r="K100" s="25"/>
      <c r="L100" s="25"/>
      <c r="M100" s="25"/>
      <c r="N100" s="25"/>
      <c r="O100" s="25"/>
      <c r="P100" s="25"/>
      <c r="Q100" s="25"/>
      <c r="R100" s="25"/>
      <c r="S100" s="23"/>
      <c r="T100" s="24"/>
      <c r="U100" s="25"/>
      <c r="V100" s="25"/>
      <c r="W100" s="25"/>
    </row>
    <row r="101">
      <c r="B101" s="40"/>
      <c r="C101" s="25"/>
      <c r="D101" s="40"/>
      <c r="E101" s="40"/>
      <c r="F101" s="25"/>
      <c r="G101" s="23"/>
      <c r="H101" s="24"/>
      <c r="I101" s="25"/>
      <c r="J101" s="25"/>
      <c r="K101" s="25"/>
      <c r="L101" s="25"/>
      <c r="M101" s="25"/>
      <c r="N101" s="25"/>
      <c r="O101" s="25"/>
      <c r="P101" s="25"/>
      <c r="Q101" s="25"/>
      <c r="R101" s="25"/>
      <c r="S101" s="23"/>
      <c r="T101" s="24"/>
      <c r="U101" s="25"/>
      <c r="V101" s="25"/>
      <c r="W101" s="25"/>
    </row>
    <row r="102">
      <c r="B102" s="40"/>
      <c r="C102" s="25"/>
      <c r="D102" s="40"/>
      <c r="E102" s="40"/>
      <c r="F102" s="25"/>
      <c r="G102" s="23"/>
      <c r="H102" s="24"/>
      <c r="I102" s="25"/>
      <c r="J102" s="25"/>
      <c r="K102" s="25"/>
      <c r="L102" s="25"/>
      <c r="M102" s="25"/>
      <c r="N102" s="25"/>
      <c r="O102" s="25"/>
      <c r="P102" s="25"/>
      <c r="Q102" s="25"/>
      <c r="R102" s="25"/>
      <c r="S102" s="23"/>
      <c r="T102" s="24"/>
      <c r="U102" s="25"/>
      <c r="V102" s="25"/>
      <c r="W102" s="25"/>
    </row>
    <row r="103">
      <c r="B103" s="40"/>
      <c r="C103" s="25"/>
      <c r="D103" s="40"/>
      <c r="E103" s="40"/>
      <c r="F103" s="25"/>
      <c r="G103" s="23"/>
      <c r="H103" s="24"/>
      <c r="I103" s="25"/>
      <c r="J103" s="25"/>
      <c r="K103" s="25"/>
      <c r="L103" s="25"/>
      <c r="M103" s="25"/>
      <c r="N103" s="25"/>
      <c r="O103" s="25"/>
      <c r="P103" s="25"/>
      <c r="Q103" s="25"/>
      <c r="R103" s="25"/>
      <c r="S103" s="23"/>
      <c r="T103" s="24"/>
      <c r="U103" s="25"/>
      <c r="V103" s="25"/>
      <c r="W103" s="25"/>
    </row>
    <row r="104">
      <c r="B104" s="40"/>
      <c r="C104" s="25"/>
      <c r="D104" s="40"/>
      <c r="E104" s="40"/>
      <c r="F104" s="25"/>
      <c r="G104" s="23"/>
      <c r="H104" s="24"/>
      <c r="I104" s="25"/>
      <c r="J104" s="25"/>
      <c r="K104" s="25"/>
      <c r="L104" s="25"/>
      <c r="M104" s="25"/>
      <c r="N104" s="25"/>
      <c r="O104" s="25"/>
      <c r="P104" s="25"/>
      <c r="Q104" s="25"/>
      <c r="R104" s="25"/>
      <c r="S104" s="23"/>
      <c r="T104" s="24"/>
      <c r="U104" s="25"/>
      <c r="V104" s="25"/>
      <c r="W104" s="25"/>
    </row>
    <row r="105">
      <c r="B105" s="40"/>
      <c r="C105" s="25"/>
      <c r="D105" s="40"/>
      <c r="E105" s="40"/>
      <c r="F105" s="25"/>
      <c r="G105" s="23"/>
      <c r="H105" s="24"/>
      <c r="I105" s="25"/>
      <c r="J105" s="25"/>
      <c r="K105" s="25"/>
      <c r="L105" s="25"/>
      <c r="M105" s="25"/>
      <c r="N105" s="25"/>
      <c r="O105" s="25"/>
      <c r="P105" s="25"/>
      <c r="Q105" s="25"/>
      <c r="R105" s="25"/>
      <c r="S105" s="23"/>
      <c r="T105" s="24"/>
      <c r="U105" s="25"/>
      <c r="V105" s="25"/>
      <c r="W105" s="25"/>
    </row>
    <row r="106">
      <c r="B106" s="40"/>
      <c r="C106" s="25"/>
      <c r="D106" s="40"/>
      <c r="E106" s="40"/>
      <c r="F106" s="25"/>
      <c r="G106" s="23"/>
      <c r="H106" s="24"/>
      <c r="I106" s="25"/>
      <c r="J106" s="25"/>
      <c r="K106" s="25"/>
      <c r="L106" s="25"/>
      <c r="M106" s="25"/>
      <c r="N106" s="25"/>
      <c r="O106" s="25"/>
      <c r="P106" s="25"/>
      <c r="Q106" s="25"/>
      <c r="R106" s="25"/>
      <c r="S106" s="23"/>
      <c r="T106" s="24"/>
      <c r="U106" s="25"/>
      <c r="V106" s="25"/>
      <c r="W106" s="25"/>
    </row>
    <row r="107">
      <c r="B107" s="40"/>
      <c r="C107" s="25"/>
      <c r="D107" s="40"/>
      <c r="E107" s="40"/>
      <c r="F107" s="25"/>
      <c r="G107" s="23"/>
      <c r="H107" s="24"/>
      <c r="I107" s="25"/>
      <c r="J107" s="25"/>
      <c r="K107" s="25"/>
      <c r="L107" s="25"/>
      <c r="M107" s="25"/>
      <c r="N107" s="25"/>
      <c r="O107" s="25"/>
      <c r="P107" s="25"/>
      <c r="Q107" s="25"/>
      <c r="R107" s="25"/>
      <c r="S107" s="23"/>
      <c r="T107" s="24"/>
      <c r="U107" s="25"/>
      <c r="V107" s="25"/>
      <c r="W107" s="25"/>
    </row>
    <row r="108">
      <c r="B108" s="40"/>
      <c r="C108" s="25"/>
      <c r="D108" s="40"/>
      <c r="E108" s="40"/>
      <c r="F108" s="25"/>
      <c r="G108" s="23"/>
      <c r="H108" s="24"/>
      <c r="I108" s="25"/>
      <c r="J108" s="25"/>
      <c r="K108" s="25"/>
      <c r="L108" s="25"/>
      <c r="M108" s="25"/>
      <c r="N108" s="25"/>
      <c r="O108" s="25"/>
      <c r="P108" s="25"/>
      <c r="Q108" s="25"/>
      <c r="R108" s="25"/>
      <c r="S108" s="23"/>
      <c r="T108" s="24"/>
      <c r="U108" s="25"/>
      <c r="V108" s="25"/>
      <c r="W108" s="25"/>
    </row>
    <row r="109">
      <c r="B109" s="40"/>
      <c r="C109" s="25"/>
      <c r="D109" s="40"/>
      <c r="E109" s="40"/>
      <c r="F109" s="25"/>
      <c r="G109" s="23"/>
      <c r="H109" s="24"/>
      <c r="I109" s="25"/>
      <c r="J109" s="25"/>
      <c r="K109" s="25"/>
      <c r="L109" s="25"/>
      <c r="M109" s="25"/>
      <c r="N109" s="25"/>
      <c r="O109" s="25"/>
      <c r="P109" s="25"/>
      <c r="Q109" s="25"/>
      <c r="R109" s="25"/>
      <c r="S109" s="23"/>
      <c r="T109" s="24"/>
      <c r="U109" s="25"/>
      <c r="V109" s="25"/>
      <c r="W109" s="25"/>
    </row>
    <row r="110">
      <c r="B110" s="40"/>
      <c r="C110" s="25"/>
      <c r="D110" s="40"/>
      <c r="E110" s="40"/>
      <c r="F110" s="25"/>
      <c r="G110" s="23"/>
      <c r="H110" s="24"/>
      <c r="I110" s="25"/>
      <c r="J110" s="25"/>
      <c r="K110" s="25"/>
      <c r="L110" s="25"/>
      <c r="M110" s="25"/>
      <c r="N110" s="25"/>
      <c r="O110" s="25"/>
      <c r="P110" s="25"/>
      <c r="Q110" s="25"/>
      <c r="R110" s="25"/>
      <c r="S110" s="23"/>
      <c r="T110" s="24"/>
      <c r="U110" s="25"/>
      <c r="V110" s="25"/>
      <c r="W110" s="25"/>
    </row>
    <row r="111">
      <c r="B111" s="40"/>
      <c r="C111" s="25"/>
      <c r="D111" s="40"/>
      <c r="E111" s="40"/>
      <c r="F111" s="25"/>
      <c r="G111" s="23"/>
      <c r="H111" s="24"/>
      <c r="I111" s="25"/>
      <c r="J111" s="25"/>
      <c r="K111" s="25"/>
      <c r="L111" s="25"/>
      <c r="M111" s="25"/>
      <c r="N111" s="25"/>
      <c r="O111" s="25"/>
      <c r="P111" s="25"/>
      <c r="Q111" s="25"/>
      <c r="R111" s="25"/>
      <c r="S111" s="23"/>
      <c r="T111" s="24"/>
      <c r="U111" s="25"/>
      <c r="V111" s="25"/>
      <c r="W111" s="25"/>
    </row>
    <row r="112">
      <c r="B112" s="40"/>
      <c r="C112" s="25"/>
      <c r="D112" s="40"/>
      <c r="E112" s="40"/>
      <c r="F112" s="25"/>
      <c r="G112" s="23"/>
      <c r="H112" s="24"/>
      <c r="I112" s="25"/>
      <c r="J112" s="25"/>
      <c r="K112" s="25"/>
      <c r="L112" s="25"/>
      <c r="M112" s="25"/>
      <c r="N112" s="25"/>
      <c r="O112" s="25"/>
      <c r="P112" s="25"/>
      <c r="Q112" s="25"/>
      <c r="R112" s="25"/>
      <c r="S112" s="23"/>
      <c r="T112" s="24"/>
      <c r="U112" s="25"/>
      <c r="V112" s="25"/>
      <c r="W112" s="25"/>
    </row>
    <row r="113">
      <c r="B113" s="40"/>
      <c r="C113" s="25"/>
      <c r="D113" s="40"/>
      <c r="E113" s="40"/>
      <c r="F113" s="25"/>
      <c r="G113" s="23"/>
      <c r="H113" s="24"/>
      <c r="I113" s="25"/>
      <c r="J113" s="25"/>
      <c r="K113" s="25"/>
      <c r="L113" s="25"/>
      <c r="M113" s="25"/>
      <c r="N113" s="25"/>
      <c r="O113" s="25"/>
      <c r="P113" s="25"/>
      <c r="Q113" s="25"/>
      <c r="R113" s="25"/>
      <c r="S113" s="23"/>
      <c r="T113" s="24"/>
      <c r="U113" s="25"/>
      <c r="V113" s="25"/>
      <c r="W113" s="25"/>
    </row>
    <row r="114">
      <c r="B114" s="40"/>
      <c r="C114" s="25"/>
      <c r="D114" s="40"/>
      <c r="E114" s="40"/>
      <c r="F114" s="25"/>
      <c r="G114" s="23"/>
      <c r="H114" s="24"/>
      <c r="I114" s="25"/>
      <c r="J114" s="25"/>
      <c r="K114" s="25"/>
      <c r="L114" s="25"/>
      <c r="M114" s="25"/>
      <c r="N114" s="25"/>
      <c r="O114" s="25"/>
      <c r="P114" s="25"/>
      <c r="Q114" s="25"/>
      <c r="R114" s="25"/>
      <c r="S114" s="23"/>
      <c r="T114" s="24"/>
      <c r="U114" s="25"/>
      <c r="V114" s="25"/>
      <c r="W114" s="25"/>
    </row>
    <row r="115">
      <c r="B115" s="40"/>
      <c r="C115" s="25"/>
      <c r="D115" s="40"/>
      <c r="E115" s="40"/>
      <c r="F115" s="25"/>
      <c r="G115" s="23"/>
      <c r="H115" s="24"/>
      <c r="I115" s="25"/>
      <c r="J115" s="25"/>
      <c r="K115" s="25"/>
      <c r="L115" s="25"/>
      <c r="M115" s="25"/>
      <c r="N115" s="25"/>
      <c r="O115" s="25"/>
      <c r="P115" s="25"/>
      <c r="Q115" s="25"/>
      <c r="R115" s="25"/>
      <c r="S115" s="23"/>
      <c r="T115" s="24"/>
      <c r="U115" s="25"/>
      <c r="V115" s="25"/>
      <c r="W115" s="25"/>
    </row>
    <row r="116">
      <c r="B116" s="40"/>
      <c r="C116" s="25"/>
      <c r="D116" s="40"/>
      <c r="E116" s="40"/>
      <c r="F116" s="25"/>
      <c r="G116" s="23"/>
      <c r="H116" s="24"/>
      <c r="I116" s="25"/>
      <c r="J116" s="25"/>
      <c r="K116" s="25"/>
      <c r="L116" s="25"/>
      <c r="M116" s="25"/>
      <c r="N116" s="25"/>
      <c r="O116" s="25"/>
      <c r="P116" s="25"/>
      <c r="Q116" s="25"/>
      <c r="R116" s="25"/>
      <c r="S116" s="23"/>
      <c r="T116" s="24"/>
      <c r="U116" s="25"/>
      <c r="V116" s="25"/>
      <c r="W116" s="25"/>
    </row>
    <row r="117">
      <c r="B117" s="40"/>
      <c r="C117" s="25"/>
      <c r="D117" s="40"/>
      <c r="E117" s="40"/>
      <c r="F117" s="25"/>
      <c r="G117" s="23"/>
      <c r="H117" s="24"/>
      <c r="I117" s="25"/>
      <c r="J117" s="25"/>
      <c r="K117" s="25"/>
      <c r="L117" s="25"/>
      <c r="M117" s="25"/>
      <c r="N117" s="25"/>
      <c r="O117" s="25"/>
      <c r="P117" s="25"/>
      <c r="Q117" s="25"/>
      <c r="R117" s="25"/>
      <c r="S117" s="23"/>
      <c r="T117" s="24"/>
      <c r="U117" s="25"/>
      <c r="V117" s="25"/>
      <c r="W117" s="25"/>
    </row>
    <row r="118">
      <c r="B118" s="40"/>
      <c r="C118" s="25"/>
      <c r="D118" s="40"/>
      <c r="E118" s="40"/>
      <c r="F118" s="25"/>
      <c r="G118" s="23"/>
      <c r="H118" s="24"/>
      <c r="I118" s="25"/>
      <c r="J118" s="25"/>
      <c r="K118" s="25"/>
      <c r="L118" s="25"/>
      <c r="M118" s="25"/>
      <c r="N118" s="25"/>
      <c r="O118" s="25"/>
      <c r="P118" s="25"/>
      <c r="Q118" s="25"/>
      <c r="R118" s="25"/>
      <c r="S118" s="23"/>
      <c r="T118" s="24"/>
      <c r="U118" s="25"/>
      <c r="V118" s="25"/>
      <c r="W118" s="25"/>
    </row>
    <row r="119">
      <c r="B119" s="40"/>
      <c r="C119" s="25"/>
      <c r="D119" s="40"/>
      <c r="E119" s="40"/>
      <c r="F119" s="25"/>
      <c r="G119" s="23"/>
      <c r="H119" s="24"/>
      <c r="I119" s="25"/>
      <c r="J119" s="25"/>
      <c r="K119" s="25"/>
      <c r="L119" s="25"/>
      <c r="M119" s="25"/>
      <c r="N119" s="25"/>
      <c r="O119" s="25"/>
      <c r="P119" s="25"/>
      <c r="Q119" s="25"/>
      <c r="R119" s="25"/>
      <c r="S119" s="23"/>
      <c r="T119" s="24"/>
      <c r="U119" s="25"/>
      <c r="V119" s="25"/>
      <c r="W119" s="25"/>
    </row>
    <row r="120">
      <c r="B120" s="40"/>
      <c r="C120" s="25"/>
      <c r="D120" s="40"/>
      <c r="E120" s="40"/>
      <c r="F120" s="25"/>
      <c r="G120" s="23"/>
      <c r="H120" s="24"/>
      <c r="I120" s="25"/>
      <c r="J120" s="25"/>
      <c r="K120" s="25"/>
      <c r="L120" s="25"/>
      <c r="M120" s="25"/>
      <c r="N120" s="25"/>
      <c r="O120" s="25"/>
      <c r="P120" s="25"/>
      <c r="Q120" s="25"/>
      <c r="R120" s="25"/>
      <c r="S120" s="23"/>
      <c r="T120" s="24"/>
      <c r="U120" s="25"/>
      <c r="V120" s="25"/>
      <c r="W120" s="25"/>
    </row>
    <row r="121">
      <c r="B121" s="40"/>
      <c r="C121" s="25"/>
      <c r="D121" s="40"/>
      <c r="E121" s="40"/>
      <c r="F121" s="25"/>
      <c r="G121" s="23"/>
      <c r="H121" s="24"/>
      <c r="I121" s="25"/>
      <c r="J121" s="25"/>
      <c r="K121" s="25"/>
      <c r="L121" s="25"/>
      <c r="M121" s="25"/>
      <c r="N121" s="25"/>
      <c r="O121" s="25"/>
      <c r="P121" s="25"/>
      <c r="Q121" s="25"/>
      <c r="R121" s="25"/>
      <c r="S121" s="23"/>
      <c r="T121" s="24"/>
      <c r="U121" s="25"/>
      <c r="V121" s="25"/>
      <c r="W121" s="25"/>
    </row>
    <row r="122">
      <c r="B122" s="40"/>
      <c r="C122" s="25"/>
      <c r="D122" s="40"/>
      <c r="E122" s="40"/>
      <c r="F122" s="25"/>
      <c r="G122" s="23"/>
      <c r="H122" s="24"/>
      <c r="I122" s="25"/>
      <c r="J122" s="25"/>
      <c r="K122" s="25"/>
      <c r="L122" s="25"/>
      <c r="M122" s="25"/>
      <c r="N122" s="25"/>
      <c r="O122" s="25"/>
      <c r="P122" s="25"/>
      <c r="Q122" s="25"/>
      <c r="R122" s="25"/>
      <c r="S122" s="23"/>
      <c r="T122" s="24"/>
      <c r="U122" s="25"/>
      <c r="V122" s="25"/>
      <c r="W122" s="25"/>
    </row>
    <row r="123">
      <c r="B123" s="40"/>
      <c r="C123" s="25"/>
      <c r="D123" s="40"/>
      <c r="E123" s="40"/>
      <c r="F123" s="25"/>
      <c r="G123" s="23"/>
      <c r="H123" s="24"/>
      <c r="I123" s="25"/>
      <c r="J123" s="25"/>
      <c r="K123" s="25"/>
      <c r="L123" s="25"/>
      <c r="M123" s="25"/>
      <c r="N123" s="25"/>
      <c r="O123" s="25"/>
      <c r="P123" s="25"/>
      <c r="Q123" s="25"/>
      <c r="R123" s="25"/>
      <c r="S123" s="23"/>
      <c r="T123" s="24"/>
      <c r="U123" s="25"/>
      <c r="V123" s="25"/>
      <c r="W123" s="25"/>
    </row>
    <row r="124">
      <c r="B124" s="40"/>
      <c r="C124" s="25"/>
      <c r="D124" s="40"/>
      <c r="E124" s="40"/>
      <c r="F124" s="25"/>
      <c r="G124" s="23"/>
      <c r="H124" s="24"/>
      <c r="I124" s="25"/>
      <c r="J124" s="25"/>
      <c r="K124" s="25"/>
      <c r="L124" s="25"/>
      <c r="M124" s="25"/>
      <c r="N124" s="25"/>
      <c r="O124" s="25"/>
      <c r="P124" s="25"/>
      <c r="Q124" s="25"/>
      <c r="R124" s="25"/>
      <c r="S124" s="23"/>
      <c r="T124" s="24"/>
      <c r="U124" s="25"/>
      <c r="V124" s="25"/>
      <c r="W124" s="25"/>
    </row>
    <row r="125">
      <c r="B125" s="40"/>
      <c r="C125" s="25"/>
      <c r="D125" s="40"/>
      <c r="E125" s="40"/>
      <c r="F125" s="25"/>
      <c r="G125" s="23"/>
      <c r="H125" s="24"/>
      <c r="I125" s="25"/>
      <c r="J125" s="25"/>
      <c r="K125" s="25"/>
      <c r="L125" s="25"/>
      <c r="M125" s="25"/>
      <c r="N125" s="25"/>
      <c r="O125" s="25"/>
      <c r="P125" s="25"/>
      <c r="Q125" s="25"/>
      <c r="R125" s="25"/>
      <c r="S125" s="23"/>
      <c r="T125" s="24"/>
      <c r="U125" s="25"/>
      <c r="V125" s="25"/>
      <c r="W125" s="25"/>
    </row>
    <row r="126">
      <c r="B126" s="40"/>
      <c r="C126" s="25"/>
      <c r="D126" s="40"/>
      <c r="E126" s="40"/>
      <c r="F126" s="25"/>
      <c r="G126" s="23"/>
      <c r="H126" s="24"/>
      <c r="I126" s="25"/>
      <c r="J126" s="25"/>
      <c r="K126" s="25"/>
      <c r="L126" s="25"/>
      <c r="M126" s="25"/>
      <c r="N126" s="25"/>
      <c r="O126" s="25"/>
      <c r="P126" s="25"/>
      <c r="Q126" s="25"/>
      <c r="R126" s="25"/>
      <c r="S126" s="23"/>
      <c r="T126" s="24"/>
      <c r="U126" s="25"/>
      <c r="V126" s="25"/>
      <c r="W126" s="25"/>
    </row>
    <row r="127">
      <c r="B127" s="40"/>
      <c r="C127" s="25"/>
      <c r="D127" s="40"/>
      <c r="E127" s="40"/>
      <c r="F127" s="25"/>
      <c r="G127" s="23"/>
      <c r="H127" s="24"/>
      <c r="I127" s="25"/>
      <c r="J127" s="25"/>
      <c r="K127" s="25"/>
      <c r="L127" s="25"/>
      <c r="M127" s="25"/>
      <c r="N127" s="25"/>
      <c r="O127" s="25"/>
      <c r="P127" s="25"/>
      <c r="Q127" s="25"/>
      <c r="R127" s="25"/>
      <c r="S127" s="23"/>
      <c r="T127" s="24"/>
      <c r="U127" s="25"/>
      <c r="V127" s="25"/>
      <c r="W127" s="25"/>
    </row>
    <row r="128">
      <c r="B128" s="40"/>
      <c r="C128" s="25"/>
      <c r="D128" s="40"/>
      <c r="E128" s="40"/>
      <c r="F128" s="25"/>
      <c r="G128" s="23"/>
      <c r="H128" s="24"/>
      <c r="I128" s="25"/>
      <c r="J128" s="25"/>
      <c r="K128" s="25"/>
      <c r="L128" s="25"/>
      <c r="M128" s="25"/>
      <c r="N128" s="25"/>
      <c r="O128" s="25"/>
      <c r="P128" s="25"/>
      <c r="Q128" s="25"/>
      <c r="R128" s="25"/>
      <c r="S128" s="23"/>
      <c r="T128" s="24"/>
      <c r="U128" s="25"/>
      <c r="V128" s="25"/>
      <c r="W128" s="25"/>
    </row>
    <row r="129">
      <c r="B129" s="40"/>
      <c r="C129" s="25"/>
      <c r="D129" s="40"/>
      <c r="E129" s="40"/>
      <c r="F129" s="25"/>
      <c r="G129" s="23"/>
      <c r="H129" s="24"/>
      <c r="I129" s="25"/>
      <c r="J129" s="25"/>
      <c r="K129" s="25"/>
      <c r="L129" s="25"/>
      <c r="M129" s="25"/>
      <c r="N129" s="25"/>
      <c r="O129" s="25"/>
      <c r="P129" s="25"/>
      <c r="Q129" s="25"/>
      <c r="R129" s="25"/>
      <c r="S129" s="23"/>
      <c r="T129" s="24"/>
      <c r="U129" s="25"/>
      <c r="V129" s="25"/>
      <c r="W129" s="25"/>
    </row>
    <row r="130">
      <c r="B130" s="40"/>
      <c r="C130" s="25"/>
      <c r="D130" s="40"/>
      <c r="E130" s="40"/>
      <c r="F130" s="25"/>
      <c r="G130" s="23"/>
      <c r="H130" s="24"/>
      <c r="I130" s="25"/>
      <c r="J130" s="25"/>
      <c r="K130" s="25"/>
      <c r="L130" s="25"/>
      <c r="M130" s="25"/>
      <c r="N130" s="25"/>
      <c r="O130" s="25"/>
      <c r="P130" s="25"/>
      <c r="Q130" s="25"/>
      <c r="R130" s="25"/>
      <c r="S130" s="23"/>
      <c r="T130" s="24"/>
      <c r="U130" s="25"/>
      <c r="V130" s="25"/>
      <c r="W130" s="25"/>
    </row>
    <row r="131">
      <c r="B131" s="40"/>
      <c r="C131" s="25"/>
      <c r="D131" s="40"/>
      <c r="E131" s="40"/>
      <c r="F131" s="25"/>
      <c r="G131" s="23"/>
      <c r="H131" s="24"/>
      <c r="I131" s="25"/>
      <c r="J131" s="25"/>
      <c r="K131" s="25"/>
      <c r="L131" s="25"/>
      <c r="M131" s="25"/>
      <c r="N131" s="25"/>
      <c r="O131" s="25"/>
      <c r="P131" s="25"/>
      <c r="Q131" s="25"/>
      <c r="R131" s="25"/>
      <c r="S131" s="23"/>
      <c r="T131" s="24"/>
      <c r="U131" s="25"/>
      <c r="V131" s="25"/>
      <c r="W131" s="25"/>
    </row>
    <row r="132">
      <c r="B132" s="40"/>
      <c r="C132" s="25"/>
      <c r="D132" s="40"/>
      <c r="E132" s="40"/>
      <c r="F132" s="25"/>
      <c r="G132" s="23"/>
      <c r="H132" s="24"/>
      <c r="I132" s="25"/>
      <c r="J132" s="25"/>
      <c r="K132" s="25"/>
      <c r="L132" s="25"/>
      <c r="M132" s="25"/>
      <c r="N132" s="25"/>
      <c r="O132" s="25"/>
      <c r="P132" s="25"/>
      <c r="Q132" s="25"/>
      <c r="R132" s="25"/>
      <c r="S132" s="23"/>
      <c r="T132" s="24"/>
      <c r="U132" s="25"/>
      <c r="V132" s="25"/>
      <c r="W132" s="25"/>
    </row>
    <row r="133">
      <c r="B133" s="40"/>
      <c r="C133" s="25"/>
      <c r="D133" s="40"/>
      <c r="E133" s="40"/>
      <c r="F133" s="25"/>
      <c r="G133" s="23"/>
      <c r="H133" s="24"/>
      <c r="I133" s="25"/>
      <c r="J133" s="25"/>
      <c r="K133" s="25"/>
      <c r="L133" s="25"/>
      <c r="M133" s="25"/>
      <c r="N133" s="25"/>
      <c r="O133" s="25"/>
      <c r="P133" s="25"/>
      <c r="Q133" s="25"/>
      <c r="R133" s="25"/>
      <c r="S133" s="23"/>
      <c r="T133" s="24"/>
      <c r="U133" s="25"/>
      <c r="V133" s="25"/>
      <c r="W133" s="25"/>
    </row>
    <row r="134">
      <c r="B134" s="40"/>
      <c r="C134" s="25"/>
      <c r="D134" s="40"/>
      <c r="E134" s="40"/>
      <c r="F134" s="25"/>
      <c r="G134" s="23"/>
      <c r="H134" s="24"/>
      <c r="I134" s="25"/>
      <c r="J134" s="25"/>
      <c r="K134" s="25"/>
      <c r="L134" s="25"/>
      <c r="M134" s="25"/>
      <c r="N134" s="25"/>
      <c r="O134" s="25"/>
      <c r="P134" s="25"/>
      <c r="Q134" s="25"/>
      <c r="R134" s="25"/>
      <c r="S134" s="23"/>
      <c r="T134" s="24"/>
      <c r="U134" s="25"/>
      <c r="V134" s="25"/>
      <c r="W134" s="25"/>
    </row>
    <row r="135">
      <c r="B135" s="40"/>
      <c r="C135" s="25"/>
      <c r="D135" s="40"/>
      <c r="E135" s="40"/>
      <c r="F135" s="25"/>
      <c r="G135" s="23"/>
      <c r="H135" s="24"/>
      <c r="I135" s="25"/>
      <c r="J135" s="25"/>
      <c r="K135" s="25"/>
      <c r="L135" s="25"/>
      <c r="M135" s="25"/>
      <c r="N135" s="25"/>
      <c r="O135" s="25"/>
      <c r="P135" s="25"/>
      <c r="Q135" s="25"/>
      <c r="R135" s="25"/>
      <c r="S135" s="23"/>
      <c r="T135" s="24"/>
      <c r="U135" s="25"/>
      <c r="V135" s="25"/>
      <c r="W135" s="25"/>
    </row>
    <row r="136">
      <c r="B136" s="40"/>
      <c r="C136" s="25"/>
      <c r="D136" s="40"/>
      <c r="E136" s="40"/>
      <c r="F136" s="25"/>
      <c r="G136" s="23"/>
      <c r="H136" s="24"/>
      <c r="I136" s="25"/>
      <c r="J136" s="25"/>
      <c r="K136" s="25"/>
      <c r="L136" s="25"/>
      <c r="M136" s="25"/>
      <c r="N136" s="25"/>
      <c r="O136" s="25"/>
      <c r="P136" s="25"/>
      <c r="Q136" s="25"/>
      <c r="R136" s="25"/>
      <c r="S136" s="23"/>
      <c r="T136" s="24"/>
      <c r="U136" s="25"/>
      <c r="V136" s="25"/>
      <c r="W136" s="25"/>
    </row>
    <row r="137">
      <c r="B137" s="40"/>
      <c r="C137" s="25"/>
      <c r="D137" s="40"/>
      <c r="E137" s="40"/>
      <c r="F137" s="25"/>
      <c r="G137" s="23"/>
      <c r="H137" s="24"/>
      <c r="I137" s="25"/>
      <c r="J137" s="25"/>
      <c r="K137" s="25"/>
      <c r="L137" s="25"/>
      <c r="M137" s="25"/>
      <c r="N137" s="25"/>
      <c r="O137" s="25"/>
      <c r="P137" s="25"/>
      <c r="Q137" s="25"/>
      <c r="R137" s="25"/>
      <c r="S137" s="23"/>
      <c r="T137" s="24"/>
      <c r="U137" s="25"/>
      <c r="V137" s="25"/>
      <c r="W137" s="25"/>
    </row>
    <row r="138">
      <c r="B138" s="40"/>
      <c r="C138" s="25"/>
      <c r="D138" s="40"/>
      <c r="E138" s="40"/>
      <c r="F138" s="25"/>
      <c r="G138" s="23"/>
      <c r="H138" s="24"/>
      <c r="I138" s="25"/>
      <c r="J138" s="25"/>
      <c r="K138" s="25"/>
      <c r="L138" s="25"/>
      <c r="M138" s="25"/>
      <c r="N138" s="25"/>
      <c r="O138" s="25"/>
      <c r="P138" s="25"/>
      <c r="Q138" s="25"/>
      <c r="R138" s="25"/>
      <c r="S138" s="23"/>
      <c r="T138" s="24"/>
      <c r="U138" s="25"/>
      <c r="V138" s="25"/>
      <c r="W138" s="25"/>
    </row>
    <row r="139">
      <c r="B139" s="40"/>
      <c r="C139" s="25"/>
      <c r="D139" s="40"/>
      <c r="E139" s="40"/>
      <c r="F139" s="25"/>
      <c r="G139" s="23"/>
      <c r="H139" s="24"/>
      <c r="I139" s="25"/>
      <c r="J139" s="25"/>
      <c r="K139" s="25"/>
      <c r="L139" s="25"/>
      <c r="M139" s="25"/>
      <c r="N139" s="25"/>
      <c r="O139" s="25"/>
      <c r="P139" s="25"/>
      <c r="Q139" s="25"/>
      <c r="R139" s="25"/>
      <c r="S139" s="23"/>
      <c r="T139" s="24"/>
      <c r="U139" s="25"/>
      <c r="V139" s="25"/>
      <c r="W139" s="25"/>
    </row>
    <row r="140">
      <c r="B140" s="40"/>
      <c r="C140" s="25"/>
      <c r="D140" s="40"/>
      <c r="E140" s="40"/>
      <c r="F140" s="25"/>
      <c r="G140" s="23"/>
      <c r="H140" s="24"/>
      <c r="I140" s="25"/>
      <c r="J140" s="25"/>
      <c r="K140" s="25"/>
      <c r="L140" s="25"/>
      <c r="M140" s="25"/>
      <c r="N140" s="25"/>
      <c r="O140" s="25"/>
      <c r="P140" s="25"/>
      <c r="Q140" s="25"/>
      <c r="R140" s="25"/>
      <c r="S140" s="23"/>
      <c r="T140" s="24"/>
      <c r="U140" s="25"/>
      <c r="V140" s="25"/>
      <c r="W140" s="25"/>
    </row>
    <row r="141">
      <c r="B141" s="40"/>
      <c r="C141" s="25"/>
      <c r="D141" s="40"/>
      <c r="E141" s="40"/>
      <c r="F141" s="25"/>
      <c r="G141" s="23"/>
      <c r="H141" s="24"/>
      <c r="I141" s="25"/>
      <c r="J141" s="25"/>
      <c r="K141" s="25"/>
      <c r="L141" s="25"/>
      <c r="M141" s="25"/>
      <c r="N141" s="25"/>
      <c r="O141" s="25"/>
      <c r="P141" s="25"/>
      <c r="Q141" s="25"/>
      <c r="R141" s="25"/>
      <c r="S141" s="23"/>
      <c r="T141" s="24"/>
      <c r="U141" s="25"/>
      <c r="V141" s="25"/>
      <c r="W141" s="25"/>
    </row>
    <row r="142">
      <c r="B142" s="40"/>
      <c r="C142" s="25"/>
      <c r="D142" s="40"/>
      <c r="E142" s="40"/>
      <c r="F142" s="25"/>
      <c r="G142" s="23"/>
      <c r="H142" s="24"/>
      <c r="I142" s="25"/>
      <c r="J142" s="25"/>
      <c r="K142" s="25"/>
      <c r="L142" s="25"/>
      <c r="M142" s="25"/>
      <c r="N142" s="25"/>
      <c r="O142" s="25"/>
      <c r="P142" s="25"/>
      <c r="Q142" s="25"/>
      <c r="R142" s="25"/>
      <c r="S142" s="23"/>
      <c r="T142" s="24"/>
      <c r="U142" s="25"/>
      <c r="V142" s="25"/>
      <c r="W142" s="25"/>
    </row>
    <row r="143">
      <c r="B143" s="40"/>
      <c r="C143" s="25"/>
      <c r="D143" s="40"/>
      <c r="E143" s="40"/>
      <c r="F143" s="25"/>
      <c r="G143" s="23"/>
      <c r="H143" s="24"/>
      <c r="I143" s="25"/>
      <c r="J143" s="25"/>
      <c r="K143" s="25"/>
      <c r="L143" s="25"/>
      <c r="M143" s="25"/>
      <c r="N143" s="25"/>
      <c r="O143" s="25"/>
      <c r="P143" s="25"/>
      <c r="Q143" s="25"/>
      <c r="R143" s="25"/>
      <c r="S143" s="23"/>
      <c r="T143" s="24"/>
      <c r="U143" s="25"/>
      <c r="V143" s="25"/>
      <c r="W143" s="25"/>
    </row>
    <row r="144">
      <c r="B144" s="40"/>
      <c r="C144" s="25"/>
      <c r="D144" s="40"/>
      <c r="E144" s="40"/>
      <c r="F144" s="25"/>
      <c r="G144" s="23"/>
      <c r="H144" s="24"/>
      <c r="I144" s="25"/>
      <c r="J144" s="25"/>
      <c r="K144" s="25"/>
      <c r="L144" s="25"/>
      <c r="M144" s="25"/>
      <c r="N144" s="25"/>
      <c r="O144" s="25"/>
      <c r="P144" s="25"/>
      <c r="Q144" s="25"/>
      <c r="R144" s="25"/>
      <c r="S144" s="23"/>
      <c r="T144" s="24"/>
      <c r="U144" s="25"/>
      <c r="V144" s="25"/>
      <c r="W144" s="25"/>
    </row>
    <row r="145">
      <c r="B145" s="40"/>
      <c r="C145" s="25"/>
      <c r="D145" s="40"/>
      <c r="E145" s="40"/>
      <c r="F145" s="25"/>
      <c r="G145" s="23"/>
      <c r="H145" s="24"/>
      <c r="I145" s="25"/>
      <c r="J145" s="25"/>
      <c r="K145" s="25"/>
      <c r="L145" s="25"/>
      <c r="M145" s="25"/>
      <c r="N145" s="25"/>
      <c r="O145" s="25"/>
      <c r="P145" s="25"/>
      <c r="Q145" s="25"/>
      <c r="R145" s="25"/>
      <c r="S145" s="23"/>
      <c r="T145" s="24"/>
      <c r="U145" s="25"/>
      <c r="V145" s="25"/>
      <c r="W145" s="25"/>
    </row>
    <row r="146">
      <c r="B146" s="40"/>
      <c r="C146" s="25"/>
      <c r="D146" s="40"/>
      <c r="E146" s="40"/>
      <c r="F146" s="25"/>
      <c r="G146" s="23"/>
      <c r="H146" s="24"/>
      <c r="I146" s="25"/>
      <c r="J146" s="25"/>
      <c r="K146" s="25"/>
      <c r="L146" s="25"/>
      <c r="M146" s="25"/>
      <c r="N146" s="25"/>
      <c r="O146" s="25"/>
      <c r="P146" s="25"/>
      <c r="Q146" s="25"/>
      <c r="R146" s="25"/>
      <c r="S146" s="23"/>
      <c r="T146" s="24"/>
      <c r="U146" s="25"/>
      <c r="V146" s="25"/>
      <c r="W146" s="25"/>
    </row>
    <row r="147">
      <c r="B147" s="40"/>
      <c r="C147" s="25"/>
      <c r="D147" s="40"/>
      <c r="E147" s="40"/>
      <c r="F147" s="25"/>
      <c r="G147" s="23"/>
      <c r="H147" s="24"/>
      <c r="I147" s="25"/>
      <c r="J147" s="25"/>
      <c r="K147" s="25"/>
      <c r="L147" s="25"/>
      <c r="M147" s="25"/>
      <c r="N147" s="25"/>
      <c r="O147" s="25"/>
      <c r="P147" s="25"/>
      <c r="Q147" s="25"/>
      <c r="R147" s="25"/>
      <c r="S147" s="23"/>
      <c r="T147" s="24"/>
      <c r="U147" s="25"/>
      <c r="V147" s="25"/>
      <c r="W147" s="25"/>
    </row>
    <row r="148">
      <c r="B148" s="40"/>
      <c r="C148" s="25"/>
      <c r="D148" s="40"/>
      <c r="E148" s="40"/>
      <c r="F148" s="25"/>
      <c r="G148" s="23"/>
      <c r="H148" s="24"/>
      <c r="I148" s="25"/>
      <c r="J148" s="25"/>
      <c r="K148" s="25"/>
      <c r="L148" s="25"/>
      <c r="M148" s="25"/>
      <c r="N148" s="25"/>
      <c r="O148" s="25"/>
      <c r="P148" s="25"/>
      <c r="Q148" s="25"/>
      <c r="R148" s="25"/>
      <c r="S148" s="23"/>
      <c r="T148" s="24"/>
      <c r="U148" s="25"/>
      <c r="V148" s="25"/>
      <c r="W148" s="25"/>
    </row>
    <row r="149">
      <c r="B149" s="40"/>
      <c r="C149" s="25"/>
      <c r="D149" s="40"/>
      <c r="E149" s="40"/>
      <c r="F149" s="25"/>
      <c r="G149" s="23"/>
      <c r="H149" s="24"/>
      <c r="I149" s="25"/>
      <c r="J149" s="25"/>
      <c r="K149" s="25"/>
      <c r="L149" s="25"/>
      <c r="M149" s="25"/>
      <c r="N149" s="25"/>
      <c r="O149" s="25"/>
      <c r="P149" s="25"/>
      <c r="Q149" s="25"/>
      <c r="R149" s="25"/>
      <c r="S149" s="23"/>
      <c r="T149" s="24"/>
      <c r="U149" s="25"/>
      <c r="V149" s="25"/>
      <c r="W149" s="25"/>
    </row>
    <row r="150">
      <c r="B150" s="40"/>
      <c r="C150" s="25"/>
      <c r="D150" s="40"/>
      <c r="E150" s="40"/>
      <c r="F150" s="25"/>
      <c r="G150" s="23"/>
      <c r="H150" s="24"/>
      <c r="I150" s="25"/>
      <c r="J150" s="25"/>
      <c r="K150" s="25"/>
      <c r="L150" s="25"/>
      <c r="M150" s="25"/>
      <c r="N150" s="25"/>
      <c r="O150" s="25"/>
      <c r="P150" s="25"/>
      <c r="Q150" s="25"/>
      <c r="R150" s="25"/>
      <c r="S150" s="23"/>
      <c r="T150" s="24"/>
      <c r="U150" s="25"/>
      <c r="V150" s="25"/>
      <c r="W150" s="25"/>
    </row>
    <row r="151">
      <c r="B151" s="40"/>
      <c r="C151" s="25"/>
      <c r="D151" s="40"/>
      <c r="E151" s="40"/>
      <c r="F151" s="25"/>
      <c r="G151" s="23"/>
      <c r="H151" s="24"/>
      <c r="I151" s="25"/>
      <c r="J151" s="25"/>
      <c r="K151" s="25"/>
      <c r="L151" s="25"/>
      <c r="M151" s="25"/>
      <c r="N151" s="25"/>
      <c r="O151" s="25"/>
      <c r="P151" s="25"/>
      <c r="Q151" s="25"/>
      <c r="R151" s="25"/>
      <c r="S151" s="23"/>
      <c r="T151" s="24"/>
      <c r="U151" s="25"/>
      <c r="V151" s="25"/>
      <c r="W151" s="25"/>
    </row>
    <row r="152">
      <c r="B152" s="40"/>
      <c r="C152" s="25"/>
      <c r="D152" s="40"/>
      <c r="E152" s="40"/>
      <c r="F152" s="25"/>
      <c r="G152" s="23"/>
      <c r="H152" s="24"/>
      <c r="I152" s="25"/>
      <c r="J152" s="25"/>
      <c r="K152" s="25"/>
      <c r="L152" s="25"/>
      <c r="M152" s="25"/>
      <c r="N152" s="25"/>
      <c r="O152" s="25"/>
      <c r="P152" s="25"/>
      <c r="Q152" s="25"/>
      <c r="R152" s="25"/>
      <c r="S152" s="23"/>
      <c r="T152" s="24"/>
      <c r="U152" s="25"/>
      <c r="V152" s="25"/>
      <c r="W152" s="25"/>
    </row>
    <row r="153">
      <c r="B153" s="40"/>
      <c r="C153" s="25"/>
      <c r="D153" s="40"/>
      <c r="E153" s="40"/>
      <c r="F153" s="25"/>
      <c r="G153" s="23"/>
      <c r="H153" s="24"/>
      <c r="I153" s="25"/>
      <c r="J153" s="25"/>
      <c r="K153" s="25"/>
      <c r="L153" s="25"/>
      <c r="M153" s="25"/>
      <c r="N153" s="25"/>
      <c r="O153" s="25"/>
      <c r="P153" s="25"/>
      <c r="Q153" s="25"/>
      <c r="R153" s="25"/>
      <c r="S153" s="23"/>
      <c r="T153" s="24"/>
      <c r="U153" s="25"/>
      <c r="V153" s="25"/>
      <c r="W153" s="25"/>
    </row>
    <row r="154">
      <c r="B154" s="40"/>
      <c r="C154" s="25"/>
      <c r="D154" s="40"/>
      <c r="E154" s="40"/>
      <c r="F154" s="25"/>
      <c r="G154" s="23"/>
      <c r="H154" s="24"/>
      <c r="I154" s="25"/>
      <c r="J154" s="25"/>
      <c r="K154" s="25"/>
      <c r="L154" s="25"/>
      <c r="M154" s="25"/>
      <c r="N154" s="25"/>
      <c r="O154" s="25"/>
      <c r="P154" s="25"/>
      <c r="Q154" s="25"/>
      <c r="R154" s="25"/>
      <c r="S154" s="23"/>
      <c r="T154" s="24"/>
      <c r="U154" s="25"/>
      <c r="V154" s="25"/>
      <c r="W154" s="25"/>
    </row>
    <row r="155">
      <c r="B155" s="40"/>
      <c r="C155" s="25"/>
      <c r="D155" s="40"/>
      <c r="E155" s="40"/>
      <c r="F155" s="25"/>
      <c r="G155" s="23"/>
      <c r="H155" s="24"/>
      <c r="I155" s="25"/>
      <c r="J155" s="25"/>
      <c r="K155" s="25"/>
      <c r="L155" s="25"/>
      <c r="M155" s="25"/>
      <c r="N155" s="25"/>
      <c r="O155" s="25"/>
      <c r="P155" s="25"/>
      <c r="Q155" s="25"/>
      <c r="R155" s="25"/>
      <c r="S155" s="23"/>
      <c r="T155" s="24"/>
      <c r="U155" s="25"/>
      <c r="V155" s="25"/>
      <c r="W155" s="25"/>
    </row>
    <row r="156">
      <c r="B156" s="40"/>
      <c r="C156" s="25"/>
      <c r="D156" s="40"/>
      <c r="E156" s="40"/>
      <c r="F156" s="25"/>
      <c r="G156" s="23"/>
      <c r="H156" s="24"/>
      <c r="I156" s="25"/>
      <c r="J156" s="25"/>
      <c r="K156" s="25"/>
      <c r="L156" s="25"/>
      <c r="M156" s="25"/>
      <c r="N156" s="25"/>
      <c r="O156" s="25"/>
      <c r="P156" s="25"/>
      <c r="Q156" s="25"/>
      <c r="R156" s="25"/>
      <c r="S156" s="23"/>
      <c r="T156" s="24"/>
      <c r="U156" s="25"/>
      <c r="V156" s="25"/>
      <c r="W156" s="25"/>
    </row>
    <row r="157">
      <c r="B157" s="40"/>
      <c r="C157" s="25"/>
      <c r="D157" s="40"/>
      <c r="E157" s="40"/>
      <c r="F157" s="25"/>
      <c r="G157" s="23"/>
      <c r="H157" s="24"/>
      <c r="I157" s="25"/>
      <c r="J157" s="25"/>
      <c r="K157" s="25"/>
      <c r="L157" s="25"/>
      <c r="M157" s="25"/>
      <c r="N157" s="25"/>
      <c r="O157" s="25"/>
      <c r="P157" s="25"/>
      <c r="Q157" s="25"/>
      <c r="R157" s="25"/>
      <c r="S157" s="23"/>
      <c r="T157" s="24"/>
      <c r="U157" s="25"/>
      <c r="V157" s="25"/>
      <c r="W157" s="25"/>
    </row>
    <row r="158">
      <c r="B158" s="40"/>
      <c r="C158" s="25"/>
      <c r="D158" s="40"/>
      <c r="E158" s="40"/>
      <c r="F158" s="25"/>
      <c r="G158" s="23"/>
      <c r="H158" s="24"/>
      <c r="I158" s="25"/>
      <c r="J158" s="25"/>
      <c r="K158" s="25"/>
      <c r="L158" s="25"/>
      <c r="M158" s="25"/>
      <c r="N158" s="25"/>
      <c r="O158" s="25"/>
      <c r="P158" s="25"/>
      <c r="Q158" s="25"/>
      <c r="R158" s="25"/>
      <c r="S158" s="23"/>
      <c r="T158" s="24"/>
      <c r="U158" s="25"/>
      <c r="V158" s="25"/>
      <c r="W158" s="25"/>
    </row>
    <row r="159">
      <c r="B159" s="40"/>
      <c r="C159" s="25"/>
      <c r="D159" s="40"/>
      <c r="E159" s="40"/>
      <c r="F159" s="25"/>
      <c r="G159" s="23"/>
      <c r="H159" s="24"/>
      <c r="I159" s="25"/>
      <c r="J159" s="25"/>
      <c r="K159" s="25"/>
      <c r="L159" s="25"/>
      <c r="M159" s="25"/>
      <c r="N159" s="25"/>
      <c r="O159" s="25"/>
      <c r="P159" s="25"/>
      <c r="Q159" s="25"/>
      <c r="R159" s="25"/>
      <c r="S159" s="23"/>
      <c r="T159" s="24"/>
      <c r="U159" s="25"/>
      <c r="V159" s="25"/>
      <c r="W159" s="25"/>
    </row>
    <row r="160">
      <c r="B160" s="40"/>
      <c r="C160" s="25"/>
      <c r="D160" s="40"/>
      <c r="E160" s="40"/>
      <c r="F160" s="25"/>
      <c r="G160" s="23"/>
      <c r="H160" s="24"/>
      <c r="I160" s="25"/>
      <c r="J160" s="25"/>
      <c r="K160" s="25"/>
      <c r="L160" s="25"/>
      <c r="M160" s="25"/>
      <c r="N160" s="25"/>
      <c r="O160" s="25"/>
      <c r="P160" s="25"/>
      <c r="Q160" s="25"/>
      <c r="R160" s="25"/>
      <c r="S160" s="23"/>
      <c r="T160" s="24"/>
      <c r="U160" s="25"/>
      <c r="V160" s="25"/>
      <c r="W160" s="25"/>
    </row>
    <row r="161">
      <c r="B161" s="40"/>
      <c r="C161" s="25"/>
      <c r="D161" s="40"/>
      <c r="E161" s="40"/>
      <c r="F161" s="25"/>
      <c r="G161" s="23"/>
      <c r="H161" s="24"/>
      <c r="I161" s="25"/>
      <c r="J161" s="25"/>
      <c r="K161" s="25"/>
      <c r="L161" s="25"/>
      <c r="M161" s="25"/>
      <c r="N161" s="25"/>
      <c r="O161" s="25"/>
      <c r="P161" s="25"/>
      <c r="Q161" s="25"/>
      <c r="R161" s="25"/>
      <c r="S161" s="23"/>
      <c r="T161" s="24"/>
      <c r="U161" s="25"/>
      <c r="V161" s="25"/>
      <c r="W161" s="25"/>
    </row>
    <row r="162">
      <c r="B162" s="40"/>
      <c r="C162" s="25"/>
      <c r="D162" s="40"/>
      <c r="E162" s="40"/>
      <c r="F162" s="25"/>
      <c r="G162" s="23"/>
      <c r="H162" s="24"/>
      <c r="I162" s="25"/>
      <c r="J162" s="25"/>
      <c r="K162" s="25"/>
      <c r="L162" s="25"/>
      <c r="M162" s="25"/>
      <c r="N162" s="25"/>
      <c r="O162" s="25"/>
      <c r="P162" s="25"/>
      <c r="Q162" s="25"/>
      <c r="R162" s="25"/>
      <c r="S162" s="23"/>
      <c r="T162" s="24"/>
      <c r="U162" s="25"/>
      <c r="V162" s="25"/>
      <c r="W162" s="25"/>
    </row>
    <row r="163">
      <c r="B163" s="40"/>
      <c r="C163" s="25"/>
      <c r="D163" s="40"/>
      <c r="E163" s="40"/>
      <c r="F163" s="25"/>
      <c r="G163" s="23"/>
      <c r="H163" s="24"/>
      <c r="I163" s="25"/>
      <c r="J163" s="25"/>
      <c r="K163" s="25"/>
      <c r="L163" s="25"/>
      <c r="M163" s="25"/>
      <c r="N163" s="25"/>
      <c r="O163" s="25"/>
      <c r="P163" s="25"/>
      <c r="Q163" s="25"/>
      <c r="R163" s="25"/>
      <c r="S163" s="23"/>
      <c r="T163" s="24"/>
      <c r="U163" s="25"/>
      <c r="V163" s="25"/>
      <c r="W163" s="25"/>
    </row>
    <row r="164">
      <c r="B164" s="40"/>
      <c r="C164" s="25"/>
      <c r="D164" s="40"/>
      <c r="E164" s="40"/>
      <c r="F164" s="25"/>
      <c r="G164" s="23"/>
      <c r="H164" s="24"/>
      <c r="I164" s="25"/>
      <c r="J164" s="25"/>
      <c r="K164" s="25"/>
      <c r="L164" s="25"/>
      <c r="M164" s="25"/>
      <c r="N164" s="25"/>
      <c r="O164" s="25"/>
      <c r="P164" s="25"/>
      <c r="Q164" s="25"/>
      <c r="R164" s="25"/>
      <c r="S164" s="23"/>
      <c r="T164" s="24"/>
      <c r="U164" s="25"/>
      <c r="V164" s="25"/>
      <c r="W164" s="25"/>
    </row>
    <row r="165">
      <c r="B165" s="40"/>
      <c r="C165" s="25"/>
      <c r="D165" s="40"/>
      <c r="E165" s="40"/>
      <c r="F165" s="25"/>
      <c r="G165" s="23"/>
      <c r="H165" s="24"/>
      <c r="I165" s="25"/>
      <c r="J165" s="25"/>
      <c r="K165" s="25"/>
      <c r="L165" s="25"/>
      <c r="M165" s="25"/>
      <c r="N165" s="25"/>
      <c r="O165" s="25"/>
      <c r="P165" s="25"/>
      <c r="Q165" s="25"/>
      <c r="R165" s="25"/>
      <c r="S165" s="23"/>
      <c r="T165" s="24"/>
      <c r="U165" s="25"/>
      <c r="V165" s="25"/>
      <c r="W165" s="25"/>
    </row>
    <row r="166">
      <c r="B166" s="40"/>
      <c r="C166" s="25"/>
      <c r="D166" s="40"/>
      <c r="E166" s="40"/>
      <c r="F166" s="25"/>
      <c r="G166" s="23"/>
      <c r="H166" s="24"/>
      <c r="I166" s="25"/>
      <c r="J166" s="25"/>
      <c r="K166" s="25"/>
      <c r="L166" s="25"/>
      <c r="M166" s="25"/>
      <c r="N166" s="25"/>
      <c r="O166" s="25"/>
      <c r="P166" s="25"/>
      <c r="Q166" s="25"/>
      <c r="R166" s="25"/>
      <c r="S166" s="23"/>
      <c r="T166" s="24"/>
      <c r="U166" s="25"/>
      <c r="V166" s="25"/>
      <c r="W166" s="25"/>
    </row>
    <row r="167">
      <c r="B167" s="40"/>
      <c r="C167" s="25"/>
      <c r="D167" s="40"/>
      <c r="E167" s="40"/>
      <c r="F167" s="25"/>
      <c r="G167" s="23"/>
      <c r="H167" s="24"/>
      <c r="I167" s="25"/>
      <c r="J167" s="25"/>
      <c r="K167" s="25"/>
      <c r="L167" s="25"/>
      <c r="M167" s="25"/>
      <c r="N167" s="25"/>
      <c r="O167" s="25"/>
      <c r="P167" s="25"/>
      <c r="Q167" s="25"/>
      <c r="R167" s="25"/>
      <c r="S167" s="23"/>
      <c r="T167" s="24"/>
      <c r="U167" s="25"/>
      <c r="V167" s="25"/>
      <c r="W167" s="25"/>
    </row>
    <row r="168">
      <c r="B168" s="40"/>
      <c r="C168" s="25"/>
      <c r="D168" s="40"/>
      <c r="E168" s="40"/>
      <c r="F168" s="25"/>
      <c r="G168" s="23"/>
      <c r="H168" s="24"/>
      <c r="I168" s="25"/>
      <c r="J168" s="25"/>
      <c r="K168" s="25"/>
      <c r="L168" s="25"/>
      <c r="M168" s="25"/>
      <c r="N168" s="25"/>
      <c r="O168" s="25"/>
      <c r="P168" s="25"/>
      <c r="Q168" s="25"/>
      <c r="R168" s="25"/>
      <c r="S168" s="23"/>
      <c r="T168" s="24"/>
      <c r="U168" s="25"/>
      <c r="V168" s="25"/>
      <c r="W168" s="25"/>
    </row>
    <row r="169">
      <c r="B169" s="40"/>
      <c r="C169" s="25"/>
      <c r="D169" s="40"/>
      <c r="E169" s="40"/>
      <c r="F169" s="25"/>
      <c r="G169" s="23"/>
      <c r="H169" s="24"/>
      <c r="I169" s="25"/>
      <c r="J169" s="25"/>
      <c r="K169" s="25"/>
      <c r="L169" s="25"/>
      <c r="M169" s="25"/>
      <c r="N169" s="25"/>
      <c r="O169" s="25"/>
      <c r="P169" s="25"/>
      <c r="Q169" s="25"/>
      <c r="R169" s="25"/>
      <c r="S169" s="23"/>
      <c r="T169" s="24"/>
      <c r="U169" s="25"/>
      <c r="V169" s="25"/>
      <c r="W169" s="25"/>
    </row>
    <row r="170">
      <c r="B170" s="40"/>
      <c r="C170" s="25"/>
      <c r="D170" s="40"/>
      <c r="E170" s="40"/>
      <c r="F170" s="25"/>
      <c r="G170" s="23"/>
      <c r="H170" s="24"/>
      <c r="I170" s="25"/>
      <c r="J170" s="25"/>
      <c r="K170" s="25"/>
      <c r="L170" s="25"/>
      <c r="M170" s="25"/>
      <c r="N170" s="25"/>
      <c r="O170" s="25"/>
      <c r="P170" s="25"/>
      <c r="Q170" s="25"/>
      <c r="R170" s="25"/>
      <c r="S170" s="23"/>
      <c r="T170" s="24"/>
      <c r="U170" s="25"/>
      <c r="V170" s="25"/>
      <c r="W170" s="25"/>
    </row>
    <row r="171">
      <c r="B171" s="40"/>
      <c r="C171" s="25"/>
      <c r="D171" s="40"/>
      <c r="E171" s="40"/>
      <c r="F171" s="25"/>
      <c r="G171" s="23"/>
      <c r="H171" s="24"/>
      <c r="I171" s="25"/>
      <c r="J171" s="25"/>
      <c r="K171" s="25"/>
      <c r="L171" s="25"/>
      <c r="M171" s="25"/>
      <c r="N171" s="25"/>
      <c r="O171" s="25"/>
      <c r="P171" s="25"/>
      <c r="Q171" s="25"/>
      <c r="R171" s="25"/>
      <c r="S171" s="23"/>
      <c r="T171" s="24"/>
      <c r="U171" s="25"/>
      <c r="V171" s="25"/>
      <c r="W171" s="25"/>
    </row>
    <row r="172">
      <c r="B172" s="40"/>
      <c r="C172" s="25"/>
      <c r="D172" s="40"/>
      <c r="E172" s="40"/>
      <c r="F172" s="25"/>
      <c r="G172" s="23"/>
      <c r="H172" s="24"/>
      <c r="I172" s="25"/>
      <c r="J172" s="25"/>
      <c r="K172" s="25"/>
      <c r="L172" s="25"/>
      <c r="M172" s="25"/>
      <c r="N172" s="25"/>
      <c r="O172" s="25"/>
      <c r="P172" s="25"/>
      <c r="Q172" s="25"/>
      <c r="R172" s="25"/>
      <c r="S172" s="23"/>
      <c r="T172" s="24"/>
      <c r="U172" s="25"/>
      <c r="V172" s="25"/>
      <c r="W172" s="25"/>
    </row>
    <row r="173">
      <c r="B173" s="40"/>
      <c r="C173" s="25"/>
      <c r="D173" s="40"/>
      <c r="E173" s="40"/>
      <c r="F173" s="25"/>
      <c r="G173" s="23"/>
      <c r="H173" s="24"/>
      <c r="I173" s="25"/>
      <c r="J173" s="25"/>
      <c r="K173" s="25"/>
      <c r="L173" s="25"/>
      <c r="M173" s="25"/>
      <c r="N173" s="25"/>
      <c r="O173" s="25"/>
      <c r="P173" s="25"/>
      <c r="Q173" s="25"/>
      <c r="R173" s="25"/>
      <c r="S173" s="23"/>
      <c r="T173" s="24"/>
      <c r="U173" s="25"/>
      <c r="V173" s="25"/>
      <c r="W173" s="25"/>
    </row>
    <row r="174">
      <c r="B174" s="40"/>
      <c r="C174" s="25"/>
      <c r="D174" s="40"/>
      <c r="E174" s="40"/>
      <c r="F174" s="25"/>
      <c r="G174" s="23"/>
      <c r="H174" s="24"/>
      <c r="I174" s="25"/>
      <c r="J174" s="25"/>
      <c r="K174" s="25"/>
      <c r="L174" s="25"/>
      <c r="M174" s="25"/>
      <c r="N174" s="25"/>
      <c r="O174" s="25"/>
      <c r="P174" s="25"/>
      <c r="Q174" s="25"/>
      <c r="R174" s="25"/>
      <c r="S174" s="23"/>
      <c r="T174" s="24"/>
      <c r="U174" s="25"/>
      <c r="V174" s="25"/>
      <c r="W174" s="25"/>
    </row>
    <row r="175">
      <c r="B175" s="40"/>
      <c r="C175" s="25"/>
      <c r="D175" s="40"/>
      <c r="E175" s="40"/>
      <c r="F175" s="25"/>
      <c r="G175" s="23"/>
      <c r="H175" s="24"/>
      <c r="I175" s="25"/>
      <c r="J175" s="25"/>
      <c r="K175" s="25"/>
      <c r="L175" s="25"/>
      <c r="M175" s="25"/>
      <c r="N175" s="25"/>
      <c r="O175" s="25"/>
      <c r="P175" s="25"/>
      <c r="Q175" s="25"/>
      <c r="R175" s="25"/>
      <c r="S175" s="23"/>
      <c r="T175" s="24"/>
      <c r="U175" s="25"/>
      <c r="V175" s="25"/>
      <c r="W175" s="25"/>
    </row>
    <row r="176">
      <c r="B176" s="40"/>
      <c r="C176" s="25"/>
      <c r="D176" s="40"/>
      <c r="E176" s="40"/>
      <c r="F176" s="25"/>
      <c r="G176" s="23"/>
      <c r="H176" s="24"/>
      <c r="I176" s="25"/>
      <c r="J176" s="25"/>
      <c r="K176" s="25"/>
      <c r="L176" s="25"/>
      <c r="M176" s="25"/>
      <c r="N176" s="25"/>
      <c r="O176" s="25"/>
      <c r="P176" s="25"/>
      <c r="Q176" s="25"/>
      <c r="R176" s="25"/>
      <c r="S176" s="23"/>
      <c r="T176" s="24"/>
      <c r="U176" s="25"/>
      <c r="V176" s="25"/>
      <c r="W176" s="25"/>
    </row>
    <row r="177">
      <c r="B177" s="40"/>
      <c r="C177" s="25"/>
      <c r="D177" s="40"/>
      <c r="E177" s="40"/>
      <c r="F177" s="25"/>
      <c r="G177" s="23"/>
      <c r="H177" s="24"/>
      <c r="I177" s="25"/>
      <c r="J177" s="25"/>
      <c r="K177" s="25"/>
      <c r="L177" s="25"/>
      <c r="M177" s="25"/>
      <c r="N177" s="25"/>
      <c r="O177" s="25"/>
      <c r="P177" s="25"/>
      <c r="Q177" s="25"/>
      <c r="R177" s="25"/>
      <c r="S177" s="23"/>
      <c r="T177" s="24"/>
      <c r="U177" s="25"/>
      <c r="V177" s="25"/>
      <c r="W177" s="25"/>
    </row>
    <row r="178">
      <c r="B178" s="40"/>
      <c r="C178" s="25"/>
      <c r="D178" s="40"/>
      <c r="E178" s="40"/>
      <c r="F178" s="25"/>
      <c r="G178" s="23"/>
      <c r="H178" s="24"/>
      <c r="I178" s="25"/>
      <c r="J178" s="25"/>
      <c r="K178" s="25"/>
      <c r="L178" s="25"/>
      <c r="M178" s="25"/>
      <c r="N178" s="25"/>
      <c r="O178" s="25"/>
      <c r="P178" s="25"/>
      <c r="Q178" s="25"/>
      <c r="R178" s="25"/>
      <c r="S178" s="23"/>
      <c r="T178" s="24"/>
      <c r="U178" s="25"/>
      <c r="V178" s="25"/>
      <c r="W178" s="25"/>
    </row>
    <row r="179">
      <c r="B179" s="40"/>
      <c r="C179" s="25"/>
      <c r="D179" s="40"/>
      <c r="E179" s="40"/>
      <c r="F179" s="25"/>
      <c r="G179" s="23"/>
      <c r="H179" s="24"/>
      <c r="I179" s="25"/>
      <c r="J179" s="25"/>
      <c r="K179" s="25"/>
      <c r="L179" s="25"/>
      <c r="M179" s="25"/>
      <c r="N179" s="25"/>
      <c r="O179" s="25"/>
      <c r="P179" s="25"/>
      <c r="Q179" s="25"/>
      <c r="R179" s="25"/>
      <c r="S179" s="23"/>
      <c r="T179" s="24"/>
      <c r="U179" s="25"/>
      <c r="V179" s="25"/>
      <c r="W179" s="25"/>
    </row>
    <row r="180">
      <c r="B180" s="40"/>
      <c r="C180" s="25"/>
      <c r="D180" s="40"/>
      <c r="E180" s="40"/>
      <c r="F180" s="25"/>
      <c r="G180" s="23"/>
      <c r="H180" s="24"/>
      <c r="I180" s="25"/>
      <c r="J180" s="25"/>
      <c r="K180" s="25"/>
      <c r="L180" s="25"/>
      <c r="M180" s="25"/>
      <c r="N180" s="25"/>
      <c r="O180" s="25"/>
      <c r="P180" s="25"/>
      <c r="Q180" s="25"/>
      <c r="R180" s="25"/>
      <c r="S180" s="23"/>
      <c r="T180" s="24"/>
      <c r="U180" s="25"/>
      <c r="V180" s="25"/>
      <c r="W180" s="25"/>
    </row>
    <row r="181">
      <c r="B181" s="40"/>
      <c r="C181" s="25"/>
      <c r="D181" s="40"/>
      <c r="E181" s="40"/>
      <c r="F181" s="25"/>
      <c r="G181" s="23"/>
      <c r="H181" s="24"/>
      <c r="I181" s="25"/>
      <c r="J181" s="25"/>
      <c r="K181" s="25"/>
      <c r="L181" s="25"/>
      <c r="M181" s="25"/>
      <c r="N181" s="25"/>
      <c r="O181" s="25"/>
      <c r="P181" s="25"/>
      <c r="Q181" s="25"/>
      <c r="R181" s="25"/>
      <c r="S181" s="23"/>
      <c r="T181" s="24"/>
      <c r="U181" s="25"/>
      <c r="V181" s="25"/>
      <c r="W181" s="25"/>
    </row>
    <row r="182">
      <c r="B182" s="40"/>
      <c r="C182" s="25"/>
      <c r="D182" s="40"/>
      <c r="E182" s="40"/>
      <c r="F182" s="25"/>
      <c r="G182" s="23"/>
      <c r="H182" s="24"/>
      <c r="I182" s="25"/>
      <c r="J182" s="25"/>
      <c r="K182" s="25"/>
      <c r="L182" s="25"/>
      <c r="M182" s="25"/>
      <c r="N182" s="25"/>
      <c r="O182" s="25"/>
      <c r="P182" s="25"/>
      <c r="Q182" s="25"/>
      <c r="R182" s="25"/>
      <c r="S182" s="23"/>
      <c r="T182" s="24"/>
      <c r="U182" s="25"/>
      <c r="V182" s="25"/>
      <c r="W182" s="25"/>
    </row>
    <row r="183">
      <c r="B183" s="40"/>
      <c r="C183" s="25"/>
      <c r="D183" s="40"/>
      <c r="E183" s="40"/>
      <c r="F183" s="25"/>
      <c r="G183" s="23"/>
      <c r="H183" s="24"/>
      <c r="I183" s="25"/>
      <c r="J183" s="25"/>
      <c r="K183" s="25"/>
      <c r="L183" s="25"/>
      <c r="M183" s="25"/>
      <c r="N183" s="25"/>
      <c r="O183" s="25"/>
      <c r="P183" s="25"/>
      <c r="Q183" s="25"/>
      <c r="R183" s="25"/>
      <c r="S183" s="23"/>
      <c r="T183" s="24"/>
      <c r="U183" s="25"/>
      <c r="V183" s="25"/>
      <c r="W183" s="25"/>
    </row>
    <row r="184">
      <c r="B184" s="40"/>
      <c r="C184" s="25"/>
      <c r="D184" s="40"/>
      <c r="E184" s="40"/>
      <c r="F184" s="25"/>
      <c r="G184" s="23"/>
      <c r="H184" s="24"/>
      <c r="I184" s="25"/>
      <c r="J184" s="25"/>
      <c r="K184" s="25"/>
      <c r="L184" s="25"/>
      <c r="M184" s="25"/>
      <c r="N184" s="25"/>
      <c r="O184" s="25"/>
      <c r="P184" s="25"/>
      <c r="Q184" s="25"/>
      <c r="R184" s="25"/>
      <c r="S184" s="23"/>
      <c r="T184" s="24"/>
      <c r="U184" s="25"/>
      <c r="V184" s="25"/>
      <c r="W184" s="25"/>
    </row>
    <row r="185">
      <c r="B185" s="40"/>
      <c r="C185" s="25"/>
      <c r="D185" s="40"/>
      <c r="E185" s="40"/>
      <c r="F185" s="25"/>
      <c r="G185" s="23"/>
      <c r="H185" s="24"/>
      <c r="I185" s="25"/>
      <c r="J185" s="25"/>
      <c r="K185" s="25"/>
      <c r="L185" s="25"/>
      <c r="M185" s="25"/>
      <c r="N185" s="25"/>
      <c r="O185" s="25"/>
      <c r="P185" s="25"/>
      <c r="Q185" s="25"/>
      <c r="R185" s="25"/>
      <c r="S185" s="23"/>
      <c r="T185" s="24"/>
      <c r="U185" s="25"/>
      <c r="V185" s="25"/>
      <c r="W185" s="25"/>
    </row>
    <row r="186">
      <c r="B186" s="40"/>
      <c r="C186" s="25"/>
      <c r="D186" s="40"/>
      <c r="E186" s="40"/>
      <c r="F186" s="25"/>
      <c r="G186" s="23"/>
      <c r="H186" s="24"/>
      <c r="I186" s="25"/>
      <c r="J186" s="25"/>
      <c r="K186" s="25"/>
      <c r="L186" s="25"/>
      <c r="M186" s="25"/>
      <c r="N186" s="25"/>
      <c r="O186" s="25"/>
      <c r="P186" s="25"/>
      <c r="Q186" s="25"/>
      <c r="R186" s="25"/>
      <c r="S186" s="23"/>
      <c r="T186" s="24"/>
      <c r="U186" s="25"/>
      <c r="V186" s="25"/>
      <c r="W186" s="25"/>
    </row>
    <row r="187">
      <c r="B187" s="40"/>
      <c r="C187" s="25"/>
      <c r="D187" s="40"/>
      <c r="E187" s="40"/>
      <c r="F187" s="25"/>
      <c r="G187" s="23"/>
      <c r="H187" s="24"/>
      <c r="I187" s="25"/>
      <c r="J187" s="25"/>
      <c r="K187" s="25"/>
      <c r="L187" s="25"/>
      <c r="M187" s="25"/>
      <c r="N187" s="25"/>
      <c r="O187" s="25"/>
      <c r="P187" s="25"/>
      <c r="Q187" s="25"/>
      <c r="R187" s="25"/>
      <c r="S187" s="23"/>
      <c r="T187" s="24"/>
      <c r="U187" s="25"/>
      <c r="V187" s="25"/>
      <c r="W187" s="25"/>
    </row>
    <row r="188">
      <c r="B188" s="40"/>
      <c r="C188" s="25"/>
      <c r="D188" s="40"/>
      <c r="E188" s="40"/>
      <c r="F188" s="25"/>
      <c r="G188" s="23"/>
      <c r="H188" s="24"/>
      <c r="I188" s="25"/>
      <c r="J188" s="25"/>
      <c r="K188" s="25"/>
      <c r="L188" s="25"/>
      <c r="M188" s="25"/>
      <c r="N188" s="25"/>
      <c r="O188" s="25"/>
      <c r="P188" s="25"/>
      <c r="Q188" s="25"/>
      <c r="R188" s="25"/>
      <c r="S188" s="23"/>
      <c r="T188" s="24"/>
      <c r="U188" s="25"/>
      <c r="V188" s="25"/>
      <c r="W188" s="25"/>
    </row>
    <row r="189">
      <c r="B189" s="40"/>
      <c r="C189" s="25"/>
      <c r="D189" s="40"/>
      <c r="E189" s="40"/>
      <c r="F189" s="25"/>
      <c r="G189" s="23"/>
      <c r="H189" s="24"/>
      <c r="I189" s="25"/>
      <c r="J189" s="25"/>
      <c r="K189" s="25"/>
      <c r="L189" s="25"/>
      <c r="M189" s="25"/>
      <c r="N189" s="25"/>
      <c r="O189" s="25"/>
      <c r="P189" s="25"/>
      <c r="Q189" s="25"/>
      <c r="R189" s="25"/>
      <c r="S189" s="23"/>
      <c r="T189" s="24"/>
      <c r="U189" s="25"/>
      <c r="V189" s="25"/>
      <c r="W189" s="25"/>
    </row>
    <row r="190">
      <c r="B190" s="40"/>
      <c r="C190" s="25"/>
      <c r="D190" s="40"/>
      <c r="E190" s="40"/>
      <c r="F190" s="25"/>
      <c r="G190" s="23"/>
      <c r="H190" s="24"/>
      <c r="I190" s="25"/>
      <c r="J190" s="25"/>
      <c r="K190" s="25"/>
      <c r="L190" s="25"/>
      <c r="M190" s="25"/>
      <c r="N190" s="25"/>
      <c r="O190" s="25"/>
      <c r="P190" s="25"/>
      <c r="Q190" s="25"/>
      <c r="R190" s="25"/>
      <c r="S190" s="23"/>
      <c r="T190" s="24"/>
      <c r="U190" s="25"/>
      <c r="V190" s="25"/>
      <c r="W190" s="25"/>
    </row>
    <row r="191">
      <c r="B191" s="40"/>
      <c r="C191" s="25"/>
      <c r="D191" s="40"/>
      <c r="E191" s="40"/>
      <c r="F191" s="25"/>
      <c r="G191" s="23"/>
      <c r="H191" s="24"/>
      <c r="I191" s="25"/>
      <c r="J191" s="25"/>
      <c r="K191" s="25"/>
      <c r="L191" s="25"/>
      <c r="M191" s="25"/>
      <c r="N191" s="25"/>
      <c r="O191" s="25"/>
      <c r="P191" s="25"/>
      <c r="Q191" s="25"/>
      <c r="R191" s="25"/>
      <c r="S191" s="23"/>
      <c r="T191" s="24"/>
      <c r="U191" s="25"/>
      <c r="V191" s="25"/>
      <c r="W191" s="25"/>
    </row>
    <row r="192">
      <c r="B192" s="40"/>
      <c r="C192" s="25"/>
      <c r="D192" s="40"/>
      <c r="E192" s="40"/>
      <c r="F192" s="25"/>
      <c r="G192" s="23"/>
      <c r="H192" s="24"/>
      <c r="I192" s="25"/>
      <c r="J192" s="25"/>
      <c r="K192" s="25"/>
      <c r="L192" s="25"/>
      <c r="M192" s="25"/>
      <c r="N192" s="25"/>
      <c r="O192" s="25"/>
      <c r="P192" s="25"/>
      <c r="Q192" s="25"/>
      <c r="R192" s="25"/>
      <c r="S192" s="23"/>
      <c r="T192" s="24"/>
      <c r="U192" s="25"/>
      <c r="V192" s="25"/>
      <c r="W192" s="25"/>
    </row>
    <row r="193">
      <c r="B193" s="40"/>
      <c r="C193" s="25"/>
      <c r="D193" s="40"/>
      <c r="E193" s="40"/>
      <c r="F193" s="25"/>
      <c r="G193" s="23"/>
      <c r="H193" s="24"/>
      <c r="I193" s="25"/>
      <c r="J193" s="25"/>
      <c r="K193" s="25"/>
      <c r="L193" s="25"/>
      <c r="M193" s="25"/>
      <c r="N193" s="25"/>
      <c r="O193" s="25"/>
      <c r="P193" s="25"/>
      <c r="Q193" s="25"/>
      <c r="R193" s="25"/>
      <c r="S193" s="23"/>
      <c r="T193" s="24"/>
      <c r="U193" s="25"/>
      <c r="V193" s="25"/>
      <c r="W193" s="25"/>
    </row>
    <row r="194">
      <c r="B194" s="40"/>
      <c r="C194" s="25"/>
      <c r="D194" s="40"/>
      <c r="E194" s="40"/>
      <c r="F194" s="25"/>
      <c r="G194" s="23"/>
      <c r="H194" s="24"/>
      <c r="I194" s="25"/>
      <c r="J194" s="25"/>
      <c r="K194" s="25"/>
      <c r="L194" s="25"/>
      <c r="M194" s="25"/>
      <c r="N194" s="25"/>
      <c r="O194" s="25"/>
      <c r="P194" s="25"/>
      <c r="Q194" s="25"/>
      <c r="R194" s="25"/>
      <c r="S194" s="23"/>
      <c r="T194" s="24"/>
      <c r="U194" s="25"/>
      <c r="V194" s="25"/>
      <c r="W194" s="25"/>
    </row>
    <row r="195">
      <c r="B195" s="40"/>
      <c r="C195" s="25"/>
      <c r="D195" s="40"/>
      <c r="E195" s="40"/>
      <c r="F195" s="25"/>
      <c r="G195" s="23"/>
      <c r="H195" s="24"/>
      <c r="I195" s="25"/>
      <c r="J195" s="25"/>
      <c r="K195" s="25"/>
      <c r="L195" s="25"/>
      <c r="M195" s="25"/>
      <c r="N195" s="25"/>
      <c r="O195" s="25"/>
      <c r="P195" s="25"/>
      <c r="Q195" s="25"/>
      <c r="R195" s="25"/>
      <c r="S195" s="23"/>
      <c r="T195" s="24"/>
      <c r="U195" s="25"/>
      <c r="V195" s="25"/>
      <c r="W195" s="25"/>
    </row>
    <row r="196">
      <c r="B196" s="40"/>
      <c r="C196" s="25"/>
      <c r="D196" s="40"/>
      <c r="E196" s="40"/>
      <c r="F196" s="25"/>
      <c r="G196" s="23"/>
      <c r="H196" s="24"/>
      <c r="I196" s="25"/>
      <c r="J196" s="25"/>
      <c r="K196" s="25"/>
      <c r="L196" s="25"/>
      <c r="M196" s="25"/>
      <c r="N196" s="25"/>
      <c r="O196" s="25"/>
      <c r="P196" s="25"/>
      <c r="Q196" s="25"/>
      <c r="R196" s="25"/>
      <c r="S196" s="23"/>
      <c r="T196" s="24"/>
      <c r="U196" s="25"/>
      <c r="V196" s="25"/>
      <c r="W196" s="25"/>
    </row>
    <row r="197">
      <c r="B197" s="40"/>
      <c r="C197" s="25"/>
      <c r="D197" s="40"/>
      <c r="E197" s="40"/>
      <c r="F197" s="25"/>
      <c r="G197" s="23"/>
      <c r="H197" s="24"/>
      <c r="I197" s="25"/>
      <c r="J197" s="25"/>
      <c r="K197" s="25"/>
      <c r="L197" s="25"/>
      <c r="M197" s="25"/>
      <c r="N197" s="25"/>
      <c r="O197" s="25"/>
      <c r="P197" s="25"/>
      <c r="Q197" s="25"/>
      <c r="R197" s="25"/>
      <c r="S197" s="23"/>
      <c r="T197" s="24"/>
      <c r="U197" s="25"/>
      <c r="V197" s="25"/>
      <c r="W197" s="25"/>
    </row>
    <row r="198">
      <c r="B198" s="40"/>
      <c r="C198" s="25"/>
      <c r="D198" s="40"/>
      <c r="E198" s="40"/>
      <c r="F198" s="25"/>
      <c r="G198" s="23"/>
      <c r="H198" s="24"/>
      <c r="I198" s="25"/>
      <c r="J198" s="25"/>
      <c r="K198" s="25"/>
      <c r="L198" s="25"/>
      <c r="M198" s="25"/>
      <c r="N198" s="25"/>
      <c r="O198" s="25"/>
      <c r="P198" s="25"/>
      <c r="Q198" s="25"/>
      <c r="R198" s="25"/>
      <c r="S198" s="23"/>
      <c r="T198" s="24"/>
      <c r="U198" s="25"/>
      <c r="V198" s="25"/>
      <c r="W198" s="25"/>
    </row>
    <row r="199">
      <c r="B199" s="40"/>
      <c r="C199" s="25"/>
      <c r="D199" s="40"/>
      <c r="E199" s="40"/>
      <c r="F199" s="25"/>
      <c r="G199" s="23"/>
      <c r="H199" s="24"/>
      <c r="I199" s="25"/>
      <c r="J199" s="25"/>
      <c r="K199" s="25"/>
      <c r="L199" s="25"/>
      <c r="M199" s="25"/>
      <c r="N199" s="25"/>
      <c r="O199" s="25"/>
      <c r="P199" s="25"/>
      <c r="Q199" s="25"/>
      <c r="R199" s="25"/>
      <c r="S199" s="23"/>
      <c r="T199" s="24"/>
      <c r="U199" s="25"/>
      <c r="V199" s="25"/>
      <c r="W199" s="25"/>
    </row>
    <row r="200">
      <c r="B200" s="40"/>
      <c r="C200" s="25"/>
      <c r="D200" s="40"/>
      <c r="E200" s="40"/>
      <c r="F200" s="25"/>
      <c r="G200" s="23"/>
      <c r="H200" s="24"/>
      <c r="I200" s="25"/>
      <c r="J200" s="25"/>
      <c r="K200" s="25"/>
      <c r="L200" s="25"/>
      <c r="M200" s="25"/>
      <c r="N200" s="25"/>
      <c r="O200" s="25"/>
      <c r="P200" s="25"/>
      <c r="Q200" s="25"/>
      <c r="R200" s="25"/>
      <c r="S200" s="23"/>
      <c r="T200" s="24"/>
      <c r="U200" s="25"/>
      <c r="V200" s="25"/>
      <c r="W200" s="25"/>
    </row>
    <row r="201">
      <c r="B201" s="40"/>
      <c r="C201" s="25"/>
      <c r="D201" s="40"/>
      <c r="E201" s="40"/>
      <c r="F201" s="25"/>
      <c r="G201" s="23"/>
      <c r="H201" s="24"/>
      <c r="I201" s="25"/>
      <c r="J201" s="25"/>
      <c r="K201" s="25"/>
      <c r="L201" s="25"/>
      <c r="M201" s="25"/>
      <c r="N201" s="25"/>
      <c r="O201" s="25"/>
      <c r="P201" s="25"/>
      <c r="Q201" s="25"/>
      <c r="R201" s="25"/>
      <c r="S201" s="23"/>
      <c r="T201" s="24"/>
      <c r="U201" s="25"/>
      <c r="V201" s="25"/>
      <c r="W201" s="25"/>
    </row>
    <row r="202">
      <c r="B202" s="40"/>
      <c r="C202" s="25"/>
      <c r="D202" s="40"/>
      <c r="E202" s="40"/>
      <c r="F202" s="25"/>
      <c r="G202" s="23"/>
      <c r="H202" s="24"/>
      <c r="I202" s="25"/>
      <c r="J202" s="25"/>
      <c r="K202" s="25"/>
      <c r="L202" s="25"/>
      <c r="M202" s="25"/>
      <c r="N202" s="25"/>
      <c r="O202" s="25"/>
      <c r="P202" s="25"/>
      <c r="Q202" s="25"/>
      <c r="R202" s="25"/>
      <c r="S202" s="23"/>
      <c r="T202" s="24"/>
      <c r="U202" s="25"/>
      <c r="V202" s="25"/>
      <c r="W202" s="25"/>
    </row>
    <row r="203">
      <c r="B203" s="40"/>
      <c r="C203" s="25"/>
      <c r="D203" s="40"/>
      <c r="E203" s="40"/>
      <c r="F203" s="25"/>
      <c r="G203" s="23"/>
      <c r="H203" s="24"/>
      <c r="I203" s="25"/>
      <c r="J203" s="25"/>
      <c r="K203" s="25"/>
      <c r="L203" s="25"/>
      <c r="M203" s="25"/>
      <c r="N203" s="25"/>
      <c r="O203" s="25"/>
      <c r="P203" s="25"/>
      <c r="Q203" s="25"/>
      <c r="R203" s="25"/>
      <c r="S203" s="23"/>
      <c r="T203" s="24"/>
      <c r="U203" s="25"/>
      <c r="V203" s="25"/>
      <c r="W203" s="25"/>
    </row>
    <row r="204">
      <c r="B204" s="40"/>
      <c r="C204" s="25"/>
      <c r="D204" s="40"/>
      <c r="E204" s="40"/>
      <c r="F204" s="25"/>
      <c r="G204" s="23"/>
      <c r="H204" s="24"/>
      <c r="I204" s="25"/>
      <c r="J204" s="25"/>
      <c r="K204" s="25"/>
      <c r="L204" s="25"/>
      <c r="M204" s="25"/>
      <c r="N204" s="25"/>
      <c r="O204" s="25"/>
      <c r="P204" s="25"/>
      <c r="Q204" s="25"/>
      <c r="R204" s="25"/>
      <c r="S204" s="23"/>
      <c r="T204" s="24"/>
      <c r="U204" s="25"/>
      <c r="V204" s="25"/>
      <c r="W204" s="25"/>
    </row>
    <row r="205">
      <c r="B205" s="40"/>
      <c r="C205" s="25"/>
      <c r="D205" s="40"/>
      <c r="E205" s="40"/>
      <c r="F205" s="25"/>
      <c r="G205" s="23"/>
      <c r="H205" s="24"/>
      <c r="I205" s="25"/>
      <c r="J205" s="25"/>
      <c r="K205" s="25"/>
      <c r="L205" s="25"/>
      <c r="M205" s="25"/>
      <c r="N205" s="25"/>
      <c r="O205" s="25"/>
      <c r="P205" s="25"/>
      <c r="Q205" s="25"/>
      <c r="R205" s="25"/>
      <c r="S205" s="23"/>
      <c r="T205" s="24"/>
      <c r="U205" s="25"/>
      <c r="V205" s="25"/>
      <c r="W205" s="25"/>
    </row>
    <row r="206">
      <c r="B206" s="40"/>
      <c r="C206" s="25"/>
      <c r="D206" s="40"/>
      <c r="E206" s="40"/>
      <c r="F206" s="25"/>
      <c r="G206" s="23"/>
      <c r="H206" s="24"/>
      <c r="I206" s="25"/>
      <c r="J206" s="25"/>
      <c r="K206" s="25"/>
      <c r="L206" s="25"/>
      <c r="M206" s="25"/>
      <c r="N206" s="25"/>
      <c r="O206" s="25"/>
      <c r="P206" s="25"/>
      <c r="Q206" s="25"/>
      <c r="R206" s="25"/>
      <c r="S206" s="23"/>
      <c r="T206" s="24"/>
      <c r="U206" s="25"/>
      <c r="V206" s="25"/>
      <c r="W206" s="25"/>
    </row>
    <row r="207">
      <c r="B207" s="40"/>
      <c r="C207" s="25"/>
      <c r="D207" s="40"/>
      <c r="E207" s="40"/>
      <c r="F207" s="25"/>
      <c r="G207" s="23"/>
      <c r="H207" s="24"/>
      <c r="I207" s="25"/>
      <c r="J207" s="25"/>
      <c r="K207" s="25"/>
      <c r="L207" s="25"/>
      <c r="M207" s="25"/>
      <c r="N207" s="25"/>
      <c r="O207" s="25"/>
      <c r="P207" s="25"/>
      <c r="Q207" s="25"/>
      <c r="R207" s="25"/>
      <c r="S207" s="23"/>
      <c r="T207" s="24"/>
      <c r="U207" s="25"/>
      <c r="V207" s="25"/>
      <c r="W207" s="25"/>
    </row>
    <row r="208">
      <c r="B208" s="40"/>
      <c r="C208" s="25"/>
      <c r="D208" s="40"/>
      <c r="E208" s="40"/>
      <c r="F208" s="25"/>
      <c r="G208" s="23"/>
      <c r="H208" s="24"/>
      <c r="I208" s="25"/>
      <c r="J208" s="25"/>
      <c r="K208" s="25"/>
      <c r="L208" s="25"/>
      <c r="M208" s="25"/>
      <c r="N208" s="25"/>
      <c r="O208" s="25"/>
      <c r="P208" s="25"/>
      <c r="Q208" s="25"/>
      <c r="R208" s="25"/>
      <c r="S208" s="23"/>
      <c r="T208" s="24"/>
      <c r="U208" s="25"/>
      <c r="V208" s="25"/>
      <c r="W208" s="25"/>
    </row>
    <row r="209">
      <c r="B209" s="40"/>
      <c r="C209" s="25"/>
      <c r="D209" s="40"/>
      <c r="E209" s="40"/>
      <c r="F209" s="25"/>
      <c r="G209" s="23"/>
      <c r="H209" s="24"/>
      <c r="I209" s="25"/>
      <c r="J209" s="25"/>
      <c r="K209" s="25"/>
      <c r="L209" s="25"/>
      <c r="M209" s="25"/>
      <c r="N209" s="25"/>
      <c r="O209" s="25"/>
      <c r="P209" s="25"/>
      <c r="Q209" s="25"/>
      <c r="R209" s="25"/>
      <c r="S209" s="23"/>
      <c r="T209" s="24"/>
      <c r="U209" s="25"/>
      <c r="V209" s="25"/>
      <c r="W209" s="25"/>
    </row>
    <row r="210">
      <c r="B210" s="40"/>
      <c r="C210" s="25"/>
      <c r="D210" s="40"/>
      <c r="E210" s="40"/>
      <c r="F210" s="25"/>
      <c r="G210" s="23"/>
      <c r="H210" s="24"/>
      <c r="I210" s="25"/>
      <c r="J210" s="25"/>
      <c r="K210" s="25"/>
      <c r="L210" s="25"/>
      <c r="M210" s="25"/>
      <c r="N210" s="25"/>
      <c r="O210" s="25"/>
      <c r="P210" s="25"/>
      <c r="Q210" s="25"/>
      <c r="R210" s="25"/>
      <c r="S210" s="23"/>
      <c r="T210" s="24"/>
      <c r="U210" s="25"/>
      <c r="V210" s="25"/>
      <c r="W210" s="25"/>
    </row>
    <row r="211">
      <c r="B211" s="40"/>
      <c r="C211" s="25"/>
      <c r="D211" s="40"/>
      <c r="E211" s="40"/>
      <c r="F211" s="25"/>
      <c r="G211" s="23"/>
      <c r="H211" s="24"/>
      <c r="I211" s="25"/>
      <c r="J211" s="25"/>
      <c r="K211" s="25"/>
      <c r="L211" s="25"/>
      <c r="M211" s="25"/>
      <c r="N211" s="25"/>
      <c r="O211" s="25"/>
      <c r="P211" s="25"/>
      <c r="Q211" s="25"/>
      <c r="R211" s="25"/>
      <c r="S211" s="23"/>
      <c r="T211" s="24"/>
      <c r="U211" s="25"/>
      <c r="V211" s="25"/>
      <c r="W211" s="25"/>
    </row>
    <row r="212">
      <c r="B212" s="40"/>
      <c r="C212" s="25"/>
      <c r="D212" s="40"/>
      <c r="E212" s="40"/>
      <c r="F212" s="25"/>
      <c r="G212" s="23"/>
      <c r="H212" s="24"/>
      <c r="I212" s="25"/>
      <c r="J212" s="25"/>
      <c r="K212" s="25"/>
      <c r="L212" s="25"/>
      <c r="M212" s="25"/>
      <c r="N212" s="25"/>
      <c r="O212" s="25"/>
      <c r="P212" s="25"/>
      <c r="Q212" s="25"/>
      <c r="R212" s="25"/>
      <c r="S212" s="23"/>
      <c r="T212" s="24"/>
      <c r="U212" s="25"/>
      <c r="V212" s="25"/>
      <c r="W212" s="25"/>
    </row>
    <row r="213">
      <c r="B213" s="40"/>
      <c r="C213" s="25"/>
      <c r="D213" s="40"/>
      <c r="E213" s="40"/>
      <c r="F213" s="25"/>
      <c r="G213" s="23"/>
      <c r="H213" s="24"/>
      <c r="I213" s="25"/>
      <c r="J213" s="25"/>
      <c r="K213" s="25"/>
      <c r="L213" s="25"/>
      <c r="M213" s="25"/>
      <c r="N213" s="25"/>
      <c r="O213" s="25"/>
      <c r="P213" s="25"/>
      <c r="Q213" s="25"/>
      <c r="R213" s="25"/>
      <c r="S213" s="23"/>
      <c r="T213" s="24"/>
      <c r="U213" s="25"/>
      <c r="V213" s="25"/>
      <c r="W213" s="25"/>
    </row>
    <row r="214">
      <c r="B214" s="40"/>
      <c r="C214" s="25"/>
      <c r="D214" s="40"/>
      <c r="E214" s="40"/>
      <c r="F214" s="25"/>
      <c r="G214" s="23"/>
      <c r="H214" s="24"/>
      <c r="I214" s="25"/>
      <c r="J214" s="25"/>
      <c r="K214" s="25"/>
      <c r="L214" s="25"/>
      <c r="M214" s="25"/>
      <c r="N214" s="25"/>
      <c r="O214" s="25"/>
      <c r="P214" s="25"/>
      <c r="Q214" s="25"/>
      <c r="R214" s="25"/>
      <c r="S214" s="23"/>
      <c r="T214" s="24"/>
      <c r="U214" s="25"/>
      <c r="V214" s="25"/>
      <c r="W214" s="25"/>
    </row>
    <row r="215">
      <c r="B215" s="40"/>
      <c r="C215" s="25"/>
      <c r="D215" s="40"/>
      <c r="E215" s="40"/>
      <c r="F215" s="25"/>
      <c r="G215" s="23"/>
      <c r="H215" s="24"/>
      <c r="I215" s="25"/>
      <c r="J215" s="25"/>
      <c r="K215" s="25"/>
      <c r="L215" s="25"/>
      <c r="M215" s="25"/>
      <c r="N215" s="25"/>
      <c r="O215" s="25"/>
      <c r="P215" s="25"/>
      <c r="Q215" s="25"/>
      <c r="R215" s="25"/>
      <c r="S215" s="23"/>
      <c r="T215" s="24"/>
      <c r="U215" s="25"/>
      <c r="V215" s="25"/>
      <c r="W215" s="25"/>
    </row>
    <row r="216">
      <c r="B216" s="40"/>
      <c r="C216" s="25"/>
      <c r="D216" s="40"/>
      <c r="E216" s="40"/>
      <c r="F216" s="25"/>
      <c r="G216" s="23"/>
      <c r="H216" s="24"/>
      <c r="I216" s="25"/>
      <c r="J216" s="25"/>
      <c r="K216" s="25"/>
      <c r="L216" s="25"/>
      <c r="M216" s="25"/>
      <c r="N216" s="25"/>
      <c r="O216" s="25"/>
      <c r="P216" s="25"/>
      <c r="Q216" s="25"/>
      <c r="R216" s="25"/>
      <c r="S216" s="23"/>
      <c r="T216" s="24"/>
      <c r="U216" s="25"/>
      <c r="V216" s="25"/>
      <c r="W216" s="25"/>
    </row>
    <row r="217">
      <c r="B217" s="40"/>
      <c r="C217" s="25"/>
      <c r="D217" s="40"/>
      <c r="E217" s="40"/>
      <c r="F217" s="25"/>
      <c r="G217" s="23"/>
      <c r="H217" s="24"/>
      <c r="I217" s="25"/>
      <c r="J217" s="25"/>
      <c r="K217" s="25"/>
      <c r="L217" s="25"/>
      <c r="M217" s="25"/>
      <c r="N217" s="25"/>
      <c r="O217" s="25"/>
      <c r="P217" s="25"/>
      <c r="Q217" s="25"/>
      <c r="R217" s="25"/>
      <c r="S217" s="23"/>
      <c r="T217" s="24"/>
      <c r="U217" s="25"/>
      <c r="V217" s="25"/>
      <c r="W217" s="25"/>
    </row>
    <row r="218">
      <c r="B218" s="40"/>
      <c r="C218" s="25"/>
      <c r="D218" s="40"/>
      <c r="E218" s="40"/>
      <c r="F218" s="25"/>
      <c r="G218" s="23"/>
      <c r="H218" s="24"/>
      <c r="I218" s="25"/>
      <c r="J218" s="25"/>
      <c r="K218" s="25"/>
      <c r="L218" s="25"/>
      <c r="M218" s="25"/>
      <c r="N218" s="25"/>
      <c r="O218" s="25"/>
      <c r="P218" s="25"/>
      <c r="Q218" s="25"/>
      <c r="R218" s="25"/>
      <c r="S218" s="23"/>
      <c r="T218" s="24"/>
      <c r="U218" s="25"/>
      <c r="V218" s="25"/>
      <c r="W218" s="25"/>
    </row>
    <row r="219">
      <c r="B219" s="40"/>
      <c r="C219" s="25"/>
      <c r="D219" s="40"/>
      <c r="E219" s="40"/>
      <c r="F219" s="25"/>
      <c r="G219" s="23"/>
      <c r="H219" s="24"/>
      <c r="I219" s="25"/>
      <c r="J219" s="25"/>
      <c r="K219" s="25"/>
      <c r="L219" s="25"/>
      <c r="M219" s="25"/>
      <c r="N219" s="25"/>
      <c r="O219" s="25"/>
      <c r="P219" s="25"/>
      <c r="Q219" s="25"/>
      <c r="R219" s="25"/>
      <c r="S219" s="23"/>
      <c r="T219" s="24"/>
      <c r="U219" s="25"/>
      <c r="V219" s="25"/>
      <c r="W219" s="25"/>
    </row>
    <row r="220">
      <c r="B220" s="40"/>
      <c r="C220" s="25"/>
      <c r="D220" s="40"/>
      <c r="E220" s="40"/>
      <c r="F220" s="25"/>
      <c r="G220" s="23"/>
      <c r="H220" s="24"/>
      <c r="I220" s="25"/>
      <c r="J220" s="25"/>
      <c r="K220" s="25"/>
      <c r="L220" s="25"/>
      <c r="M220" s="25"/>
      <c r="N220" s="25"/>
      <c r="O220" s="25"/>
      <c r="P220" s="25"/>
      <c r="Q220" s="25"/>
      <c r="R220" s="25"/>
      <c r="S220" s="23"/>
      <c r="T220" s="24"/>
      <c r="U220" s="25"/>
      <c r="V220" s="25"/>
      <c r="W220" s="25"/>
    </row>
    <row r="221">
      <c r="B221" s="40"/>
      <c r="C221" s="25"/>
      <c r="D221" s="40"/>
      <c r="E221" s="40"/>
      <c r="F221" s="25"/>
      <c r="G221" s="23"/>
      <c r="H221" s="24"/>
      <c r="I221" s="25"/>
      <c r="J221" s="25"/>
      <c r="K221" s="25"/>
      <c r="L221" s="25"/>
      <c r="M221" s="25"/>
      <c r="N221" s="25"/>
      <c r="O221" s="25"/>
      <c r="P221" s="25"/>
      <c r="Q221" s="25"/>
      <c r="R221" s="25"/>
      <c r="S221" s="23"/>
      <c r="T221" s="24"/>
      <c r="U221" s="25"/>
      <c r="V221" s="25"/>
      <c r="W221" s="25"/>
    </row>
    <row r="222">
      <c r="B222" s="40"/>
      <c r="C222" s="25"/>
      <c r="D222" s="40"/>
      <c r="E222" s="40"/>
      <c r="F222" s="25"/>
      <c r="G222" s="23"/>
      <c r="H222" s="24"/>
      <c r="I222" s="25"/>
      <c r="J222" s="25"/>
      <c r="K222" s="25"/>
      <c r="L222" s="25"/>
      <c r="M222" s="25"/>
      <c r="N222" s="25"/>
      <c r="O222" s="25"/>
      <c r="P222" s="25"/>
      <c r="Q222" s="25"/>
      <c r="R222" s="25"/>
      <c r="S222" s="23"/>
      <c r="T222" s="24"/>
      <c r="U222" s="25"/>
      <c r="V222" s="25"/>
      <c r="W222" s="25"/>
    </row>
    <row r="223">
      <c r="B223" s="40"/>
      <c r="C223" s="25"/>
      <c r="D223" s="40"/>
      <c r="E223" s="40"/>
      <c r="F223" s="25"/>
      <c r="G223" s="23"/>
      <c r="H223" s="24"/>
      <c r="I223" s="25"/>
      <c r="J223" s="25"/>
      <c r="K223" s="25"/>
      <c r="L223" s="25"/>
      <c r="M223" s="25"/>
      <c r="N223" s="25"/>
      <c r="O223" s="25"/>
      <c r="P223" s="25"/>
      <c r="Q223" s="25"/>
      <c r="R223" s="25"/>
      <c r="S223" s="23"/>
      <c r="T223" s="24"/>
      <c r="U223" s="25"/>
      <c r="V223" s="25"/>
      <c r="W223" s="25"/>
    </row>
    <row r="224">
      <c r="B224" s="40"/>
      <c r="C224" s="25"/>
      <c r="D224" s="40"/>
      <c r="E224" s="40"/>
      <c r="F224" s="25"/>
      <c r="G224" s="23"/>
      <c r="H224" s="24"/>
      <c r="I224" s="25"/>
      <c r="J224" s="25"/>
      <c r="K224" s="25"/>
      <c r="L224" s="25"/>
      <c r="M224" s="25"/>
      <c r="N224" s="25"/>
      <c r="O224" s="25"/>
      <c r="P224" s="25"/>
      <c r="Q224" s="25"/>
      <c r="R224" s="25"/>
      <c r="S224" s="23"/>
      <c r="T224" s="24"/>
      <c r="U224" s="25"/>
      <c r="V224" s="25"/>
      <c r="W224" s="25"/>
    </row>
    <row r="225">
      <c r="B225" s="40"/>
      <c r="C225" s="25"/>
      <c r="D225" s="40"/>
      <c r="E225" s="40"/>
      <c r="F225" s="25"/>
      <c r="G225" s="23"/>
      <c r="H225" s="24"/>
      <c r="I225" s="25"/>
      <c r="J225" s="25"/>
      <c r="K225" s="25"/>
      <c r="L225" s="25"/>
      <c r="M225" s="25"/>
      <c r="N225" s="25"/>
      <c r="O225" s="25"/>
      <c r="P225" s="25"/>
      <c r="Q225" s="25"/>
      <c r="R225" s="25"/>
      <c r="S225" s="23"/>
      <c r="T225" s="24"/>
      <c r="U225" s="25"/>
      <c r="V225" s="25"/>
      <c r="W225" s="25"/>
    </row>
    <row r="226">
      <c r="B226" s="40"/>
      <c r="C226" s="25"/>
      <c r="D226" s="40"/>
      <c r="E226" s="40"/>
      <c r="F226" s="25"/>
      <c r="G226" s="23"/>
      <c r="H226" s="24"/>
      <c r="I226" s="25"/>
      <c r="J226" s="25"/>
      <c r="K226" s="25"/>
      <c r="L226" s="25"/>
      <c r="M226" s="25"/>
      <c r="N226" s="25"/>
      <c r="O226" s="25"/>
      <c r="P226" s="25"/>
      <c r="Q226" s="25"/>
      <c r="R226" s="25"/>
      <c r="S226" s="23"/>
      <c r="T226" s="24"/>
      <c r="U226" s="25"/>
      <c r="V226" s="25"/>
      <c r="W226" s="25"/>
    </row>
    <row r="227">
      <c r="B227" s="40"/>
      <c r="C227" s="25"/>
      <c r="D227" s="40"/>
      <c r="E227" s="40"/>
      <c r="F227" s="25"/>
      <c r="G227" s="23"/>
      <c r="H227" s="24"/>
      <c r="I227" s="25"/>
      <c r="J227" s="25"/>
      <c r="K227" s="25"/>
      <c r="L227" s="25"/>
      <c r="M227" s="25"/>
      <c r="N227" s="25"/>
      <c r="O227" s="25"/>
      <c r="P227" s="25"/>
      <c r="Q227" s="25"/>
      <c r="R227" s="25"/>
      <c r="S227" s="23"/>
      <c r="T227" s="24"/>
      <c r="U227" s="25"/>
      <c r="V227" s="25"/>
      <c r="W227" s="25"/>
    </row>
    <row r="228">
      <c r="B228" s="40"/>
      <c r="C228" s="25"/>
      <c r="D228" s="40"/>
      <c r="E228" s="40"/>
      <c r="F228" s="25"/>
      <c r="G228" s="23"/>
      <c r="H228" s="24"/>
      <c r="I228" s="25"/>
      <c r="J228" s="25"/>
      <c r="K228" s="25"/>
      <c r="L228" s="25"/>
      <c r="M228" s="25"/>
      <c r="N228" s="25"/>
      <c r="O228" s="25"/>
      <c r="P228" s="25"/>
      <c r="Q228" s="25"/>
      <c r="R228" s="25"/>
      <c r="S228" s="23"/>
      <c r="T228" s="24"/>
      <c r="U228" s="25"/>
      <c r="V228" s="25"/>
      <c r="W228" s="25"/>
    </row>
    <row r="229">
      <c r="B229" s="40"/>
      <c r="C229" s="25"/>
      <c r="D229" s="40"/>
      <c r="E229" s="40"/>
      <c r="F229" s="25"/>
      <c r="G229" s="23"/>
      <c r="H229" s="24"/>
      <c r="I229" s="25"/>
      <c r="J229" s="25"/>
      <c r="K229" s="25"/>
      <c r="L229" s="25"/>
      <c r="M229" s="25"/>
      <c r="N229" s="25"/>
      <c r="O229" s="25"/>
      <c r="P229" s="25"/>
      <c r="Q229" s="25"/>
      <c r="R229" s="25"/>
      <c r="S229" s="23"/>
      <c r="T229" s="24"/>
      <c r="U229" s="25"/>
      <c r="V229" s="25"/>
      <c r="W229" s="25"/>
    </row>
    <row r="230">
      <c r="B230" s="40"/>
      <c r="C230" s="25"/>
      <c r="D230" s="40"/>
      <c r="E230" s="40"/>
      <c r="F230" s="25"/>
      <c r="G230" s="23"/>
      <c r="H230" s="24"/>
      <c r="I230" s="25"/>
      <c r="J230" s="25"/>
      <c r="K230" s="25"/>
      <c r="L230" s="25"/>
      <c r="M230" s="25"/>
      <c r="N230" s="25"/>
      <c r="O230" s="25"/>
      <c r="P230" s="25"/>
      <c r="Q230" s="25"/>
      <c r="R230" s="25"/>
      <c r="S230" s="23"/>
      <c r="T230" s="24"/>
      <c r="U230" s="25"/>
      <c r="V230" s="25"/>
      <c r="W230" s="25"/>
    </row>
    <row r="231">
      <c r="B231" s="40"/>
      <c r="C231" s="25"/>
      <c r="D231" s="40"/>
      <c r="E231" s="40"/>
      <c r="F231" s="25"/>
      <c r="G231" s="23"/>
      <c r="H231" s="24"/>
      <c r="I231" s="25"/>
      <c r="J231" s="25"/>
      <c r="K231" s="25"/>
      <c r="L231" s="25"/>
      <c r="M231" s="25"/>
      <c r="N231" s="25"/>
      <c r="O231" s="25"/>
      <c r="P231" s="25"/>
      <c r="Q231" s="25"/>
      <c r="R231" s="25"/>
      <c r="S231" s="23"/>
      <c r="T231" s="24"/>
      <c r="U231" s="25"/>
      <c r="V231" s="25"/>
      <c r="W231" s="25"/>
    </row>
    <row r="232">
      <c r="B232" s="40"/>
      <c r="C232" s="25"/>
      <c r="D232" s="40"/>
      <c r="E232" s="40"/>
      <c r="F232" s="25"/>
      <c r="G232" s="23"/>
      <c r="H232" s="24"/>
      <c r="I232" s="25"/>
      <c r="J232" s="25"/>
      <c r="K232" s="25"/>
      <c r="L232" s="25"/>
      <c r="M232" s="25"/>
      <c r="N232" s="25"/>
      <c r="O232" s="25"/>
      <c r="P232" s="25"/>
      <c r="Q232" s="25"/>
      <c r="R232" s="25"/>
      <c r="S232" s="23"/>
      <c r="T232" s="24"/>
      <c r="U232" s="25"/>
      <c r="V232" s="25"/>
      <c r="W232" s="25"/>
    </row>
    <row r="233">
      <c r="B233" s="40"/>
      <c r="C233" s="25"/>
      <c r="D233" s="40"/>
      <c r="E233" s="40"/>
      <c r="F233" s="25"/>
      <c r="G233" s="23"/>
      <c r="H233" s="24"/>
      <c r="I233" s="25"/>
      <c r="J233" s="25"/>
      <c r="K233" s="25"/>
      <c r="L233" s="25"/>
      <c r="M233" s="25"/>
      <c r="N233" s="25"/>
      <c r="O233" s="25"/>
      <c r="P233" s="25"/>
      <c r="Q233" s="25"/>
      <c r="R233" s="25"/>
      <c r="S233" s="23"/>
      <c r="T233" s="24"/>
      <c r="U233" s="25"/>
      <c r="V233" s="25"/>
      <c r="W233" s="25"/>
    </row>
    <row r="234">
      <c r="B234" s="40"/>
      <c r="C234" s="25"/>
      <c r="D234" s="40"/>
      <c r="E234" s="40"/>
      <c r="F234" s="25"/>
      <c r="G234" s="23"/>
      <c r="H234" s="24"/>
      <c r="I234" s="25"/>
      <c r="J234" s="25"/>
      <c r="K234" s="25"/>
      <c r="L234" s="25"/>
      <c r="M234" s="25"/>
      <c r="N234" s="25"/>
      <c r="O234" s="25"/>
      <c r="P234" s="25"/>
      <c r="Q234" s="25"/>
      <c r="R234" s="25"/>
      <c r="S234" s="23"/>
      <c r="T234" s="24"/>
      <c r="U234" s="25"/>
      <c r="V234" s="25"/>
      <c r="W234" s="25"/>
    </row>
    <row r="235">
      <c r="B235" s="40"/>
      <c r="C235" s="25"/>
      <c r="D235" s="40"/>
      <c r="E235" s="40"/>
      <c r="F235" s="25"/>
      <c r="G235" s="23"/>
      <c r="H235" s="24"/>
      <c r="I235" s="25"/>
      <c r="J235" s="25"/>
      <c r="K235" s="25"/>
      <c r="L235" s="25"/>
      <c r="M235" s="25"/>
      <c r="N235" s="25"/>
      <c r="O235" s="25"/>
      <c r="P235" s="25"/>
      <c r="Q235" s="25"/>
      <c r="R235" s="25"/>
      <c r="S235" s="23"/>
      <c r="T235" s="24"/>
      <c r="U235" s="25"/>
      <c r="V235" s="25"/>
      <c r="W235" s="25"/>
    </row>
    <row r="236">
      <c r="B236" s="40"/>
      <c r="C236" s="25"/>
      <c r="D236" s="40"/>
      <c r="E236" s="40"/>
      <c r="F236" s="25"/>
      <c r="G236" s="23"/>
      <c r="H236" s="24"/>
      <c r="I236" s="25"/>
      <c r="J236" s="25"/>
      <c r="K236" s="25"/>
      <c r="L236" s="25"/>
      <c r="M236" s="25"/>
      <c r="N236" s="25"/>
      <c r="O236" s="25"/>
      <c r="P236" s="25"/>
      <c r="Q236" s="25"/>
      <c r="R236" s="25"/>
      <c r="S236" s="23"/>
      <c r="T236" s="24"/>
      <c r="U236" s="25"/>
      <c r="V236" s="25"/>
      <c r="W236" s="25"/>
    </row>
    <row r="237">
      <c r="B237" s="40"/>
      <c r="C237" s="25"/>
      <c r="D237" s="40"/>
      <c r="E237" s="40"/>
      <c r="F237" s="25"/>
      <c r="G237" s="23"/>
      <c r="H237" s="24"/>
      <c r="I237" s="25"/>
      <c r="J237" s="25"/>
      <c r="K237" s="25"/>
      <c r="L237" s="25"/>
      <c r="M237" s="25"/>
      <c r="N237" s="25"/>
      <c r="O237" s="25"/>
      <c r="P237" s="25"/>
      <c r="Q237" s="25"/>
      <c r="R237" s="25"/>
      <c r="S237" s="23"/>
      <c r="T237" s="24"/>
      <c r="U237" s="25"/>
      <c r="V237" s="25"/>
      <c r="W237" s="25"/>
    </row>
    <row r="238">
      <c r="B238" s="40"/>
      <c r="C238" s="25"/>
      <c r="D238" s="40"/>
      <c r="E238" s="40"/>
      <c r="F238" s="25"/>
      <c r="G238" s="23"/>
      <c r="H238" s="24"/>
      <c r="I238" s="25"/>
      <c r="J238" s="25"/>
      <c r="K238" s="25"/>
      <c r="L238" s="25"/>
      <c r="M238" s="25"/>
      <c r="N238" s="25"/>
      <c r="O238" s="25"/>
      <c r="P238" s="25"/>
      <c r="Q238" s="25"/>
      <c r="R238" s="25"/>
      <c r="S238" s="23"/>
      <c r="T238" s="24"/>
      <c r="U238" s="25"/>
      <c r="V238" s="25"/>
      <c r="W238" s="25"/>
    </row>
    <row r="239">
      <c r="B239" s="40"/>
      <c r="C239" s="25"/>
      <c r="D239" s="40"/>
      <c r="E239" s="40"/>
      <c r="F239" s="25"/>
      <c r="G239" s="23"/>
      <c r="H239" s="24"/>
      <c r="I239" s="25"/>
      <c r="J239" s="25"/>
      <c r="K239" s="25"/>
      <c r="L239" s="25"/>
      <c r="M239" s="25"/>
      <c r="N239" s="25"/>
      <c r="O239" s="25"/>
      <c r="P239" s="25"/>
      <c r="Q239" s="25"/>
      <c r="R239" s="25"/>
      <c r="S239" s="23"/>
      <c r="T239" s="24"/>
      <c r="U239" s="25"/>
      <c r="V239" s="25"/>
      <c r="W239" s="25"/>
    </row>
    <row r="240">
      <c r="B240" s="40"/>
      <c r="C240" s="25"/>
      <c r="D240" s="40"/>
      <c r="E240" s="40"/>
      <c r="F240" s="25"/>
      <c r="G240" s="23"/>
      <c r="H240" s="24"/>
      <c r="I240" s="25"/>
      <c r="J240" s="25"/>
      <c r="K240" s="25"/>
      <c r="L240" s="25"/>
      <c r="M240" s="25"/>
      <c r="N240" s="25"/>
      <c r="O240" s="25"/>
      <c r="P240" s="25"/>
      <c r="Q240" s="25"/>
      <c r="R240" s="25"/>
      <c r="S240" s="23"/>
      <c r="T240" s="24"/>
      <c r="U240" s="25"/>
      <c r="V240" s="25"/>
      <c r="W240" s="25"/>
    </row>
    <row r="241">
      <c r="B241" s="40"/>
      <c r="C241" s="25"/>
      <c r="D241" s="40"/>
      <c r="E241" s="40"/>
      <c r="F241" s="25"/>
      <c r="G241" s="23"/>
      <c r="H241" s="24"/>
      <c r="I241" s="25"/>
      <c r="J241" s="25"/>
      <c r="K241" s="25"/>
      <c r="L241" s="25"/>
      <c r="M241" s="25"/>
      <c r="N241" s="25"/>
      <c r="O241" s="25"/>
      <c r="P241" s="25"/>
      <c r="Q241" s="25"/>
      <c r="R241" s="25"/>
      <c r="S241" s="23"/>
      <c r="T241" s="24"/>
      <c r="U241" s="25"/>
      <c r="V241" s="25"/>
      <c r="W241" s="25"/>
    </row>
    <row r="242">
      <c r="B242" s="40"/>
      <c r="C242" s="25"/>
      <c r="D242" s="40"/>
      <c r="E242" s="40"/>
      <c r="F242" s="25"/>
      <c r="G242" s="23"/>
      <c r="H242" s="24"/>
      <c r="I242" s="25"/>
      <c r="J242" s="25"/>
      <c r="K242" s="25"/>
      <c r="L242" s="25"/>
      <c r="M242" s="25"/>
      <c r="N242" s="25"/>
      <c r="O242" s="25"/>
      <c r="P242" s="25"/>
      <c r="Q242" s="25"/>
      <c r="R242" s="25"/>
      <c r="S242" s="23"/>
      <c r="T242" s="24"/>
      <c r="U242" s="25"/>
      <c r="V242" s="25"/>
      <c r="W242" s="25"/>
    </row>
    <row r="243">
      <c r="B243" s="40"/>
      <c r="C243" s="25"/>
      <c r="D243" s="40"/>
      <c r="E243" s="40"/>
      <c r="F243" s="25"/>
      <c r="G243" s="23"/>
      <c r="H243" s="24"/>
      <c r="I243" s="25"/>
      <c r="J243" s="25"/>
      <c r="K243" s="25"/>
      <c r="L243" s="25"/>
      <c r="M243" s="25"/>
      <c r="N243" s="25"/>
      <c r="O243" s="25"/>
      <c r="P243" s="25"/>
      <c r="Q243" s="25"/>
      <c r="R243" s="25"/>
      <c r="S243" s="23"/>
      <c r="T243" s="24"/>
      <c r="U243" s="25"/>
      <c r="V243" s="25"/>
      <c r="W243" s="25"/>
    </row>
    <row r="244">
      <c r="B244" s="40"/>
      <c r="C244" s="25"/>
      <c r="D244" s="40"/>
      <c r="E244" s="40"/>
      <c r="F244" s="25"/>
      <c r="G244" s="23"/>
      <c r="H244" s="24"/>
      <c r="I244" s="25"/>
      <c r="J244" s="25"/>
      <c r="K244" s="25"/>
      <c r="L244" s="25"/>
      <c r="M244" s="25"/>
      <c r="N244" s="25"/>
      <c r="O244" s="25"/>
      <c r="P244" s="25"/>
      <c r="Q244" s="25"/>
      <c r="R244" s="25"/>
      <c r="S244" s="23"/>
      <c r="T244" s="24"/>
      <c r="U244" s="25"/>
      <c r="V244" s="25"/>
      <c r="W244" s="25"/>
    </row>
    <row r="245">
      <c r="B245" s="40"/>
      <c r="C245" s="25"/>
      <c r="D245" s="40"/>
      <c r="E245" s="40"/>
      <c r="F245" s="25"/>
      <c r="G245" s="23"/>
      <c r="H245" s="24"/>
      <c r="I245" s="25"/>
      <c r="J245" s="25"/>
      <c r="K245" s="25"/>
      <c r="L245" s="25"/>
      <c r="M245" s="25"/>
      <c r="N245" s="25"/>
      <c r="O245" s="25"/>
      <c r="P245" s="25"/>
      <c r="Q245" s="25"/>
      <c r="R245" s="25"/>
      <c r="S245" s="23"/>
      <c r="T245" s="24"/>
      <c r="U245" s="25"/>
      <c r="V245" s="25"/>
      <c r="W245" s="25"/>
    </row>
    <row r="246">
      <c r="B246" s="40"/>
      <c r="C246" s="25"/>
      <c r="D246" s="40"/>
      <c r="E246" s="40"/>
      <c r="F246" s="25"/>
      <c r="G246" s="23"/>
      <c r="H246" s="24"/>
      <c r="I246" s="25"/>
      <c r="J246" s="25"/>
      <c r="K246" s="25"/>
      <c r="L246" s="25"/>
      <c r="M246" s="25"/>
      <c r="N246" s="25"/>
      <c r="O246" s="25"/>
      <c r="P246" s="25"/>
      <c r="Q246" s="25"/>
      <c r="R246" s="25"/>
      <c r="S246" s="23"/>
      <c r="T246" s="24"/>
      <c r="U246" s="25"/>
      <c r="V246" s="25"/>
      <c r="W246" s="25"/>
    </row>
    <row r="247">
      <c r="B247" s="40"/>
      <c r="C247" s="25"/>
      <c r="D247" s="40"/>
      <c r="E247" s="40"/>
      <c r="F247" s="25"/>
      <c r="G247" s="23"/>
      <c r="H247" s="24"/>
      <c r="I247" s="25"/>
      <c r="J247" s="25"/>
      <c r="K247" s="25"/>
      <c r="L247" s="25"/>
      <c r="M247" s="25"/>
      <c r="N247" s="25"/>
      <c r="O247" s="25"/>
      <c r="P247" s="25"/>
      <c r="Q247" s="25"/>
      <c r="R247" s="25"/>
      <c r="S247" s="23"/>
      <c r="T247" s="24"/>
      <c r="U247" s="25"/>
      <c r="V247" s="25"/>
      <c r="W247" s="25"/>
    </row>
    <row r="248">
      <c r="B248" s="40"/>
      <c r="C248" s="25"/>
      <c r="D248" s="40"/>
      <c r="E248" s="40"/>
      <c r="F248" s="25"/>
      <c r="G248" s="23"/>
      <c r="H248" s="24"/>
      <c r="I248" s="25"/>
      <c r="J248" s="25"/>
      <c r="K248" s="25"/>
      <c r="L248" s="25"/>
      <c r="M248" s="25"/>
      <c r="N248" s="25"/>
      <c r="O248" s="25"/>
      <c r="P248" s="25"/>
      <c r="Q248" s="25"/>
      <c r="R248" s="25"/>
      <c r="S248" s="23"/>
      <c r="T248" s="24"/>
      <c r="U248" s="25"/>
      <c r="V248" s="25"/>
      <c r="W248" s="25"/>
    </row>
    <row r="249">
      <c r="B249" s="40"/>
      <c r="C249" s="25"/>
      <c r="D249" s="40"/>
      <c r="E249" s="40"/>
      <c r="F249" s="25"/>
      <c r="G249" s="23"/>
      <c r="H249" s="24"/>
      <c r="I249" s="25"/>
      <c r="J249" s="25"/>
      <c r="K249" s="25"/>
      <c r="L249" s="25"/>
      <c r="M249" s="25"/>
      <c r="N249" s="25"/>
      <c r="O249" s="25"/>
      <c r="P249" s="25"/>
      <c r="Q249" s="25"/>
      <c r="R249" s="25"/>
      <c r="S249" s="23"/>
      <c r="T249" s="24"/>
      <c r="U249" s="25"/>
      <c r="V249" s="25"/>
      <c r="W249" s="25"/>
    </row>
    <row r="250">
      <c r="B250" s="40"/>
      <c r="C250" s="25"/>
      <c r="D250" s="40"/>
      <c r="E250" s="40"/>
      <c r="F250" s="25"/>
      <c r="G250" s="23"/>
      <c r="H250" s="24"/>
      <c r="I250" s="25"/>
      <c r="J250" s="25"/>
      <c r="K250" s="25"/>
      <c r="L250" s="25"/>
      <c r="M250" s="25"/>
      <c r="N250" s="25"/>
      <c r="O250" s="25"/>
      <c r="P250" s="25"/>
      <c r="Q250" s="25"/>
      <c r="R250" s="25"/>
      <c r="S250" s="23"/>
      <c r="T250" s="24"/>
      <c r="U250" s="25"/>
      <c r="V250" s="25"/>
      <c r="W250" s="25"/>
    </row>
    <row r="251">
      <c r="B251" s="40"/>
      <c r="C251" s="25"/>
      <c r="D251" s="40"/>
      <c r="E251" s="40"/>
      <c r="F251" s="25"/>
      <c r="G251" s="23"/>
      <c r="H251" s="24"/>
      <c r="I251" s="25"/>
      <c r="J251" s="25"/>
      <c r="K251" s="25"/>
      <c r="L251" s="25"/>
      <c r="M251" s="25"/>
      <c r="N251" s="25"/>
      <c r="O251" s="25"/>
      <c r="P251" s="25"/>
      <c r="Q251" s="25"/>
      <c r="R251" s="25"/>
      <c r="S251" s="23"/>
      <c r="T251" s="24"/>
      <c r="U251" s="25"/>
      <c r="V251" s="25"/>
      <c r="W251" s="25"/>
    </row>
    <row r="252">
      <c r="B252" s="40"/>
      <c r="C252" s="25"/>
      <c r="D252" s="40"/>
      <c r="E252" s="40"/>
      <c r="F252" s="25"/>
      <c r="G252" s="23"/>
      <c r="H252" s="24"/>
      <c r="I252" s="25"/>
      <c r="J252" s="25"/>
      <c r="K252" s="25"/>
      <c r="L252" s="25"/>
      <c r="M252" s="25"/>
      <c r="N252" s="25"/>
      <c r="O252" s="25"/>
      <c r="P252" s="25"/>
      <c r="Q252" s="25"/>
      <c r="R252" s="25"/>
      <c r="S252" s="23"/>
      <c r="T252" s="24"/>
      <c r="U252" s="25"/>
      <c r="V252" s="25"/>
      <c r="W252" s="25"/>
    </row>
    <row r="253">
      <c r="B253" s="40"/>
      <c r="C253" s="25"/>
      <c r="D253" s="40"/>
      <c r="E253" s="40"/>
      <c r="F253" s="25"/>
      <c r="G253" s="23"/>
      <c r="H253" s="24"/>
      <c r="I253" s="25"/>
      <c r="J253" s="25"/>
      <c r="K253" s="25"/>
      <c r="L253" s="25"/>
      <c r="M253" s="25"/>
      <c r="N253" s="25"/>
      <c r="O253" s="25"/>
      <c r="P253" s="25"/>
      <c r="Q253" s="25"/>
      <c r="R253" s="25"/>
      <c r="S253" s="23"/>
      <c r="T253" s="24"/>
      <c r="U253" s="25"/>
      <c r="V253" s="25"/>
      <c r="W253" s="25"/>
    </row>
    <row r="254">
      <c r="B254" s="40"/>
      <c r="C254" s="25"/>
      <c r="D254" s="40"/>
      <c r="E254" s="40"/>
      <c r="F254" s="25"/>
      <c r="G254" s="23"/>
      <c r="H254" s="24"/>
      <c r="I254" s="25"/>
      <c r="J254" s="25"/>
      <c r="K254" s="25"/>
      <c r="L254" s="25"/>
      <c r="M254" s="25"/>
      <c r="N254" s="25"/>
      <c r="O254" s="25"/>
      <c r="P254" s="25"/>
      <c r="Q254" s="25"/>
      <c r="R254" s="25"/>
      <c r="S254" s="23"/>
      <c r="T254" s="24"/>
      <c r="U254" s="25"/>
      <c r="V254" s="25"/>
      <c r="W254" s="25"/>
    </row>
    <row r="255">
      <c r="B255" s="40"/>
      <c r="C255" s="25"/>
      <c r="D255" s="40"/>
      <c r="E255" s="40"/>
      <c r="F255" s="25"/>
      <c r="G255" s="23"/>
      <c r="H255" s="24"/>
      <c r="I255" s="25"/>
      <c r="J255" s="25"/>
      <c r="K255" s="25"/>
      <c r="L255" s="25"/>
      <c r="M255" s="25"/>
      <c r="N255" s="25"/>
      <c r="O255" s="25"/>
      <c r="P255" s="25"/>
      <c r="Q255" s="25"/>
      <c r="R255" s="25"/>
      <c r="S255" s="23"/>
      <c r="T255" s="24"/>
      <c r="U255" s="25"/>
      <c r="V255" s="25"/>
      <c r="W255" s="25"/>
    </row>
    <row r="256">
      <c r="B256" s="40"/>
      <c r="C256" s="25"/>
      <c r="D256" s="40"/>
      <c r="E256" s="40"/>
      <c r="F256" s="25"/>
      <c r="G256" s="23"/>
      <c r="H256" s="24"/>
      <c r="I256" s="25"/>
      <c r="J256" s="25"/>
      <c r="K256" s="25"/>
      <c r="L256" s="25"/>
      <c r="M256" s="25"/>
      <c r="N256" s="25"/>
      <c r="O256" s="25"/>
      <c r="P256" s="25"/>
      <c r="Q256" s="25"/>
      <c r="R256" s="25"/>
      <c r="S256" s="23"/>
      <c r="T256" s="24"/>
      <c r="U256" s="25"/>
      <c r="V256" s="25"/>
      <c r="W256" s="25"/>
    </row>
    <row r="257">
      <c r="B257" s="40"/>
      <c r="C257" s="25"/>
      <c r="D257" s="40"/>
      <c r="E257" s="40"/>
      <c r="F257" s="25"/>
      <c r="G257" s="23"/>
      <c r="H257" s="24"/>
      <c r="I257" s="25"/>
      <c r="J257" s="25"/>
      <c r="K257" s="25"/>
      <c r="L257" s="25"/>
      <c r="M257" s="25"/>
      <c r="N257" s="25"/>
      <c r="O257" s="25"/>
      <c r="P257" s="25"/>
      <c r="Q257" s="25"/>
      <c r="R257" s="25"/>
      <c r="S257" s="23"/>
      <c r="T257" s="24"/>
      <c r="U257" s="25"/>
      <c r="V257" s="25"/>
      <c r="W257" s="25"/>
    </row>
    <row r="258">
      <c r="B258" s="40"/>
      <c r="C258" s="25"/>
      <c r="D258" s="40"/>
      <c r="E258" s="40"/>
      <c r="F258" s="25"/>
      <c r="G258" s="23"/>
      <c r="H258" s="24"/>
      <c r="I258" s="25"/>
      <c r="J258" s="25"/>
      <c r="K258" s="25"/>
      <c r="L258" s="25"/>
      <c r="M258" s="25"/>
      <c r="N258" s="25"/>
      <c r="O258" s="25"/>
      <c r="P258" s="25"/>
      <c r="Q258" s="25"/>
      <c r="R258" s="25"/>
      <c r="S258" s="23"/>
      <c r="T258" s="24"/>
      <c r="U258" s="25"/>
      <c r="V258" s="25"/>
      <c r="W258" s="25"/>
    </row>
    <row r="259">
      <c r="B259" s="40"/>
      <c r="C259" s="25"/>
      <c r="D259" s="40"/>
      <c r="E259" s="40"/>
      <c r="F259" s="25"/>
      <c r="G259" s="23"/>
      <c r="H259" s="24"/>
      <c r="I259" s="25"/>
      <c r="J259" s="25"/>
      <c r="K259" s="25"/>
      <c r="L259" s="25"/>
      <c r="M259" s="25"/>
      <c r="N259" s="25"/>
      <c r="O259" s="25"/>
      <c r="P259" s="25"/>
      <c r="Q259" s="25"/>
      <c r="R259" s="25"/>
      <c r="S259" s="23"/>
      <c r="T259" s="24"/>
      <c r="U259" s="25"/>
      <c r="V259" s="25"/>
      <c r="W259" s="25"/>
    </row>
    <row r="260">
      <c r="B260" s="40"/>
      <c r="C260" s="25"/>
      <c r="D260" s="40"/>
      <c r="E260" s="40"/>
      <c r="F260" s="25"/>
      <c r="G260" s="23"/>
      <c r="H260" s="24"/>
      <c r="I260" s="25"/>
      <c r="J260" s="25"/>
      <c r="K260" s="25"/>
      <c r="L260" s="25"/>
      <c r="M260" s="25"/>
      <c r="N260" s="25"/>
      <c r="O260" s="25"/>
      <c r="P260" s="25"/>
      <c r="Q260" s="25"/>
      <c r="R260" s="25"/>
      <c r="S260" s="23"/>
      <c r="T260" s="24"/>
      <c r="U260" s="25"/>
      <c r="V260" s="25"/>
      <c r="W260" s="25"/>
    </row>
    <row r="261">
      <c r="B261" s="40"/>
      <c r="C261" s="25"/>
      <c r="D261" s="40"/>
      <c r="E261" s="40"/>
      <c r="F261" s="25"/>
      <c r="G261" s="23"/>
      <c r="H261" s="24"/>
      <c r="I261" s="25"/>
      <c r="J261" s="25"/>
      <c r="K261" s="25"/>
      <c r="L261" s="25"/>
      <c r="M261" s="25"/>
      <c r="N261" s="25"/>
      <c r="O261" s="25"/>
      <c r="P261" s="25"/>
      <c r="Q261" s="25"/>
      <c r="R261" s="25"/>
      <c r="S261" s="23"/>
      <c r="T261" s="24"/>
      <c r="U261" s="25"/>
      <c r="V261" s="25"/>
      <c r="W261" s="25"/>
    </row>
    <row r="262">
      <c r="B262" s="40"/>
      <c r="C262" s="25"/>
      <c r="D262" s="40"/>
      <c r="E262" s="40"/>
      <c r="F262" s="25"/>
      <c r="G262" s="23"/>
      <c r="H262" s="24"/>
      <c r="I262" s="25"/>
      <c r="J262" s="25"/>
      <c r="K262" s="25"/>
      <c r="L262" s="25"/>
      <c r="M262" s="25"/>
      <c r="N262" s="25"/>
      <c r="O262" s="25"/>
      <c r="P262" s="25"/>
      <c r="Q262" s="25"/>
      <c r="R262" s="25"/>
      <c r="S262" s="23"/>
      <c r="T262" s="24"/>
      <c r="U262" s="25"/>
      <c r="V262" s="25"/>
      <c r="W262" s="25"/>
    </row>
    <row r="263">
      <c r="B263" s="40"/>
      <c r="C263" s="25"/>
      <c r="D263" s="40"/>
      <c r="E263" s="40"/>
      <c r="F263" s="25"/>
      <c r="G263" s="23"/>
      <c r="H263" s="24"/>
      <c r="I263" s="25"/>
      <c r="J263" s="25"/>
      <c r="K263" s="25"/>
      <c r="L263" s="25"/>
      <c r="M263" s="25"/>
      <c r="N263" s="25"/>
      <c r="O263" s="25"/>
      <c r="P263" s="25"/>
      <c r="Q263" s="25"/>
      <c r="R263" s="25"/>
      <c r="S263" s="23"/>
      <c r="T263" s="24"/>
      <c r="U263" s="25"/>
      <c r="V263" s="25"/>
      <c r="W263" s="25"/>
    </row>
    <row r="264">
      <c r="B264" s="40"/>
      <c r="C264" s="25"/>
      <c r="D264" s="40"/>
      <c r="E264" s="40"/>
      <c r="F264" s="25"/>
      <c r="G264" s="23"/>
      <c r="H264" s="24"/>
      <c r="I264" s="25"/>
      <c r="J264" s="25"/>
      <c r="K264" s="25"/>
      <c r="L264" s="25"/>
      <c r="M264" s="25"/>
      <c r="N264" s="25"/>
      <c r="O264" s="25"/>
      <c r="P264" s="25"/>
      <c r="Q264" s="25"/>
      <c r="R264" s="25"/>
      <c r="S264" s="23"/>
      <c r="T264" s="24"/>
      <c r="U264" s="25"/>
      <c r="V264" s="25"/>
      <c r="W264" s="25"/>
    </row>
    <row r="265">
      <c r="B265" s="40"/>
      <c r="C265" s="25"/>
      <c r="D265" s="40"/>
      <c r="E265" s="40"/>
      <c r="F265" s="25"/>
      <c r="G265" s="23"/>
      <c r="H265" s="24"/>
      <c r="I265" s="25"/>
      <c r="J265" s="25"/>
      <c r="K265" s="25"/>
      <c r="L265" s="25"/>
      <c r="M265" s="25"/>
      <c r="N265" s="25"/>
      <c r="O265" s="25"/>
      <c r="P265" s="25"/>
      <c r="Q265" s="25"/>
      <c r="R265" s="25"/>
      <c r="S265" s="23"/>
      <c r="T265" s="24"/>
      <c r="U265" s="25"/>
      <c r="V265" s="25"/>
      <c r="W265" s="25"/>
    </row>
    <row r="266">
      <c r="B266" s="40"/>
      <c r="C266" s="25"/>
      <c r="D266" s="40"/>
      <c r="E266" s="40"/>
      <c r="F266" s="25"/>
      <c r="G266" s="23"/>
      <c r="H266" s="24"/>
      <c r="I266" s="25"/>
      <c r="J266" s="25"/>
      <c r="K266" s="25"/>
      <c r="L266" s="25"/>
      <c r="M266" s="25"/>
      <c r="N266" s="25"/>
      <c r="O266" s="25"/>
      <c r="P266" s="25"/>
      <c r="Q266" s="25"/>
      <c r="R266" s="25"/>
      <c r="S266" s="23"/>
      <c r="T266" s="24"/>
      <c r="U266" s="25"/>
      <c r="V266" s="25"/>
      <c r="W266" s="25"/>
    </row>
    <row r="267">
      <c r="B267" s="40"/>
      <c r="C267" s="25"/>
      <c r="D267" s="40"/>
      <c r="E267" s="40"/>
      <c r="F267" s="25"/>
      <c r="G267" s="23"/>
      <c r="H267" s="24"/>
      <c r="I267" s="25"/>
      <c r="J267" s="25"/>
      <c r="K267" s="25"/>
      <c r="L267" s="25"/>
      <c r="M267" s="25"/>
      <c r="N267" s="25"/>
      <c r="O267" s="25"/>
      <c r="P267" s="25"/>
      <c r="Q267" s="25"/>
      <c r="R267" s="25"/>
      <c r="S267" s="23"/>
      <c r="T267" s="24"/>
      <c r="U267" s="25"/>
      <c r="V267" s="25"/>
      <c r="W267" s="25"/>
    </row>
    <row r="268">
      <c r="B268" s="40"/>
      <c r="C268" s="25"/>
      <c r="D268" s="40"/>
      <c r="E268" s="40"/>
      <c r="F268" s="25"/>
      <c r="G268" s="23"/>
      <c r="H268" s="24"/>
      <c r="I268" s="25"/>
      <c r="J268" s="25"/>
      <c r="K268" s="25"/>
      <c r="L268" s="25"/>
      <c r="M268" s="25"/>
      <c r="N268" s="25"/>
      <c r="O268" s="25"/>
      <c r="P268" s="25"/>
      <c r="Q268" s="25"/>
      <c r="R268" s="25"/>
      <c r="S268" s="23"/>
      <c r="T268" s="24"/>
      <c r="U268" s="25"/>
      <c r="V268" s="25"/>
      <c r="W268" s="25"/>
    </row>
    <row r="269">
      <c r="B269" s="40"/>
      <c r="C269" s="25"/>
      <c r="D269" s="40"/>
      <c r="E269" s="40"/>
      <c r="F269" s="25"/>
      <c r="G269" s="23"/>
      <c r="H269" s="24"/>
      <c r="I269" s="25"/>
      <c r="J269" s="25"/>
      <c r="K269" s="25"/>
      <c r="L269" s="25"/>
      <c r="M269" s="25"/>
      <c r="N269" s="25"/>
      <c r="O269" s="25"/>
      <c r="P269" s="25"/>
      <c r="Q269" s="25"/>
      <c r="R269" s="25"/>
      <c r="S269" s="23"/>
      <c r="T269" s="24"/>
      <c r="U269" s="25"/>
      <c r="V269" s="25"/>
      <c r="W269" s="25"/>
    </row>
    <row r="270">
      <c r="B270" s="40"/>
      <c r="C270" s="25"/>
      <c r="D270" s="40"/>
      <c r="E270" s="40"/>
      <c r="F270" s="25"/>
      <c r="G270" s="23"/>
      <c r="H270" s="24"/>
      <c r="I270" s="25"/>
      <c r="J270" s="25"/>
      <c r="K270" s="25"/>
      <c r="L270" s="25"/>
      <c r="M270" s="25"/>
      <c r="N270" s="25"/>
      <c r="O270" s="25"/>
      <c r="P270" s="25"/>
      <c r="Q270" s="25"/>
      <c r="R270" s="25"/>
      <c r="S270" s="23"/>
      <c r="T270" s="24"/>
      <c r="U270" s="25"/>
      <c r="V270" s="25"/>
      <c r="W270" s="25"/>
    </row>
    <row r="271">
      <c r="B271" s="40"/>
      <c r="C271" s="25"/>
      <c r="D271" s="40"/>
      <c r="E271" s="40"/>
      <c r="F271" s="25"/>
      <c r="G271" s="23"/>
      <c r="H271" s="24"/>
      <c r="I271" s="25"/>
      <c r="J271" s="25"/>
      <c r="K271" s="25"/>
      <c r="L271" s="25"/>
      <c r="M271" s="25"/>
      <c r="N271" s="25"/>
      <c r="O271" s="25"/>
      <c r="P271" s="25"/>
      <c r="Q271" s="25"/>
      <c r="R271" s="25"/>
      <c r="S271" s="23"/>
      <c r="T271" s="24"/>
      <c r="U271" s="25"/>
      <c r="V271" s="25"/>
      <c r="W271" s="25"/>
    </row>
    <row r="272">
      <c r="B272" s="40"/>
      <c r="C272" s="25"/>
      <c r="D272" s="40"/>
      <c r="E272" s="40"/>
      <c r="F272" s="25"/>
      <c r="G272" s="23"/>
      <c r="H272" s="24"/>
      <c r="I272" s="25"/>
      <c r="J272" s="25"/>
      <c r="K272" s="25"/>
      <c r="L272" s="25"/>
      <c r="M272" s="25"/>
      <c r="N272" s="25"/>
      <c r="O272" s="25"/>
      <c r="P272" s="25"/>
      <c r="Q272" s="25"/>
      <c r="R272" s="25"/>
      <c r="S272" s="23"/>
      <c r="T272" s="24"/>
      <c r="U272" s="25"/>
      <c r="V272" s="25"/>
      <c r="W272" s="25"/>
    </row>
    <row r="273">
      <c r="B273" s="40"/>
      <c r="C273" s="25"/>
      <c r="D273" s="40"/>
      <c r="E273" s="40"/>
      <c r="F273" s="25"/>
      <c r="G273" s="23"/>
      <c r="H273" s="24"/>
      <c r="I273" s="25"/>
      <c r="J273" s="25"/>
      <c r="K273" s="25"/>
      <c r="L273" s="25"/>
      <c r="M273" s="25"/>
      <c r="N273" s="25"/>
      <c r="O273" s="25"/>
      <c r="P273" s="25"/>
      <c r="Q273" s="25"/>
      <c r="R273" s="25"/>
      <c r="S273" s="23"/>
      <c r="T273" s="24"/>
      <c r="U273" s="25"/>
      <c r="V273" s="25"/>
      <c r="W273" s="25"/>
    </row>
    <row r="274">
      <c r="B274" s="40"/>
      <c r="C274" s="25"/>
      <c r="D274" s="40"/>
      <c r="E274" s="40"/>
      <c r="F274" s="25"/>
      <c r="G274" s="23"/>
      <c r="H274" s="24"/>
      <c r="I274" s="25"/>
      <c r="J274" s="25"/>
      <c r="K274" s="25"/>
      <c r="L274" s="25"/>
      <c r="M274" s="25"/>
      <c r="N274" s="25"/>
      <c r="O274" s="25"/>
      <c r="P274" s="25"/>
      <c r="Q274" s="25"/>
      <c r="R274" s="25"/>
      <c r="S274" s="23"/>
      <c r="T274" s="24"/>
      <c r="U274" s="25"/>
      <c r="V274" s="25"/>
      <c r="W274" s="25"/>
    </row>
    <row r="275">
      <c r="B275" s="40"/>
      <c r="C275" s="25"/>
      <c r="D275" s="40"/>
      <c r="E275" s="40"/>
      <c r="F275" s="25"/>
      <c r="G275" s="23"/>
      <c r="H275" s="24"/>
      <c r="I275" s="25"/>
      <c r="J275" s="25"/>
      <c r="K275" s="25"/>
      <c r="L275" s="25"/>
      <c r="M275" s="25"/>
      <c r="N275" s="25"/>
      <c r="O275" s="25"/>
      <c r="P275" s="25"/>
      <c r="Q275" s="25"/>
      <c r="R275" s="25"/>
      <c r="S275" s="23"/>
      <c r="T275" s="24"/>
      <c r="U275" s="25"/>
      <c r="V275" s="25"/>
      <c r="W275" s="25"/>
    </row>
    <row r="276">
      <c r="B276" s="40"/>
      <c r="C276" s="25"/>
      <c r="D276" s="40"/>
      <c r="E276" s="40"/>
      <c r="F276" s="25"/>
      <c r="G276" s="23"/>
      <c r="H276" s="24"/>
      <c r="I276" s="25"/>
      <c r="J276" s="25"/>
      <c r="K276" s="25"/>
      <c r="L276" s="25"/>
      <c r="M276" s="25"/>
      <c r="N276" s="25"/>
      <c r="O276" s="25"/>
      <c r="P276" s="25"/>
      <c r="Q276" s="25"/>
      <c r="R276" s="25"/>
      <c r="S276" s="23"/>
      <c r="T276" s="24"/>
      <c r="U276" s="25"/>
      <c r="V276" s="25"/>
      <c r="W276" s="25"/>
    </row>
    <row r="277">
      <c r="B277" s="40"/>
      <c r="C277" s="25"/>
      <c r="D277" s="40"/>
      <c r="E277" s="40"/>
      <c r="F277" s="25"/>
      <c r="G277" s="23"/>
      <c r="H277" s="24"/>
      <c r="I277" s="25"/>
      <c r="J277" s="25"/>
      <c r="K277" s="25"/>
      <c r="L277" s="25"/>
      <c r="M277" s="25"/>
      <c r="N277" s="25"/>
      <c r="O277" s="25"/>
      <c r="P277" s="25"/>
      <c r="Q277" s="25"/>
      <c r="R277" s="25"/>
      <c r="S277" s="23"/>
      <c r="T277" s="24"/>
      <c r="U277" s="25"/>
      <c r="V277" s="25"/>
      <c r="W277" s="25"/>
    </row>
    <row r="278">
      <c r="B278" s="40"/>
      <c r="C278" s="25"/>
      <c r="D278" s="40"/>
      <c r="E278" s="40"/>
      <c r="F278" s="25"/>
      <c r="G278" s="23"/>
      <c r="H278" s="24"/>
      <c r="I278" s="25"/>
      <c r="J278" s="25"/>
      <c r="K278" s="25"/>
      <c r="L278" s="25"/>
      <c r="M278" s="25"/>
      <c r="N278" s="25"/>
      <c r="O278" s="25"/>
      <c r="P278" s="25"/>
      <c r="Q278" s="25"/>
      <c r="R278" s="25"/>
      <c r="S278" s="23"/>
      <c r="T278" s="24"/>
      <c r="U278" s="25"/>
      <c r="V278" s="25"/>
      <c r="W278" s="25"/>
    </row>
    <row r="279">
      <c r="B279" s="40"/>
      <c r="C279" s="25"/>
      <c r="D279" s="40"/>
      <c r="E279" s="40"/>
      <c r="F279" s="25"/>
      <c r="G279" s="23"/>
      <c r="H279" s="24"/>
      <c r="I279" s="25"/>
      <c r="J279" s="25"/>
      <c r="K279" s="25"/>
      <c r="L279" s="25"/>
      <c r="M279" s="25"/>
      <c r="N279" s="25"/>
      <c r="O279" s="25"/>
      <c r="P279" s="25"/>
      <c r="Q279" s="25"/>
      <c r="R279" s="25"/>
      <c r="S279" s="23"/>
      <c r="T279" s="24"/>
      <c r="U279" s="25"/>
      <c r="V279" s="25"/>
      <c r="W279" s="25"/>
    </row>
    <row r="280">
      <c r="B280" s="40"/>
      <c r="C280" s="25"/>
      <c r="D280" s="40"/>
      <c r="E280" s="40"/>
      <c r="F280" s="25"/>
      <c r="G280" s="23"/>
      <c r="H280" s="24"/>
      <c r="I280" s="25"/>
      <c r="J280" s="25"/>
      <c r="K280" s="25"/>
      <c r="L280" s="25"/>
      <c r="M280" s="25"/>
      <c r="N280" s="25"/>
      <c r="O280" s="25"/>
      <c r="P280" s="25"/>
      <c r="Q280" s="25"/>
      <c r="R280" s="25"/>
      <c r="S280" s="23"/>
      <c r="T280" s="24"/>
      <c r="U280" s="25"/>
      <c r="V280" s="25"/>
      <c r="W280" s="25"/>
    </row>
    <row r="281">
      <c r="B281" s="40"/>
      <c r="C281" s="25"/>
      <c r="D281" s="40"/>
      <c r="E281" s="40"/>
      <c r="F281" s="25"/>
      <c r="G281" s="23"/>
      <c r="H281" s="24"/>
      <c r="I281" s="25"/>
      <c r="J281" s="25"/>
      <c r="K281" s="25"/>
      <c r="L281" s="25"/>
      <c r="M281" s="25"/>
      <c r="N281" s="25"/>
      <c r="O281" s="25"/>
      <c r="P281" s="25"/>
      <c r="Q281" s="25"/>
      <c r="R281" s="25"/>
      <c r="S281" s="23"/>
      <c r="T281" s="24"/>
      <c r="U281" s="25"/>
      <c r="V281" s="25"/>
      <c r="W281" s="25"/>
    </row>
    <row r="282">
      <c r="B282" s="40"/>
      <c r="C282" s="25"/>
      <c r="D282" s="40"/>
      <c r="E282" s="40"/>
      <c r="F282" s="25"/>
      <c r="G282" s="23"/>
      <c r="H282" s="24"/>
      <c r="I282" s="25"/>
      <c r="J282" s="25"/>
      <c r="K282" s="25"/>
      <c r="L282" s="25"/>
      <c r="M282" s="25"/>
      <c r="N282" s="25"/>
      <c r="O282" s="25"/>
      <c r="P282" s="25"/>
      <c r="Q282" s="25"/>
      <c r="R282" s="25"/>
      <c r="S282" s="23"/>
      <c r="T282" s="24"/>
      <c r="U282" s="25"/>
      <c r="V282" s="25"/>
      <c r="W282" s="25"/>
    </row>
    <row r="283">
      <c r="B283" s="40"/>
      <c r="C283" s="25"/>
      <c r="D283" s="40"/>
      <c r="E283" s="40"/>
      <c r="F283" s="25"/>
      <c r="G283" s="23"/>
      <c r="H283" s="24"/>
      <c r="I283" s="25"/>
      <c r="J283" s="25"/>
      <c r="K283" s="25"/>
      <c r="L283" s="25"/>
      <c r="M283" s="25"/>
      <c r="N283" s="25"/>
      <c r="O283" s="25"/>
      <c r="P283" s="25"/>
      <c r="Q283" s="25"/>
      <c r="R283" s="25"/>
      <c r="S283" s="23"/>
      <c r="T283" s="24"/>
      <c r="U283" s="25"/>
      <c r="V283" s="25"/>
      <c r="W283" s="25"/>
    </row>
    <row r="284">
      <c r="B284" s="40"/>
      <c r="C284" s="25"/>
      <c r="D284" s="40"/>
      <c r="E284" s="40"/>
      <c r="F284" s="25"/>
      <c r="G284" s="23"/>
      <c r="H284" s="24"/>
      <c r="I284" s="25"/>
      <c r="J284" s="25"/>
      <c r="K284" s="25"/>
      <c r="L284" s="25"/>
      <c r="M284" s="25"/>
      <c r="N284" s="25"/>
      <c r="O284" s="25"/>
      <c r="P284" s="25"/>
      <c r="Q284" s="25"/>
      <c r="R284" s="25"/>
      <c r="S284" s="23"/>
      <c r="T284" s="24"/>
      <c r="U284" s="25"/>
      <c r="V284" s="25"/>
      <c r="W284" s="25"/>
    </row>
    <row r="285">
      <c r="B285" s="40"/>
      <c r="C285" s="25"/>
      <c r="D285" s="40"/>
      <c r="E285" s="40"/>
      <c r="F285" s="25"/>
      <c r="G285" s="23"/>
      <c r="H285" s="24"/>
      <c r="I285" s="25"/>
      <c r="J285" s="25"/>
      <c r="K285" s="25"/>
      <c r="L285" s="25"/>
      <c r="M285" s="25"/>
      <c r="N285" s="25"/>
      <c r="O285" s="25"/>
      <c r="P285" s="25"/>
      <c r="Q285" s="25"/>
      <c r="R285" s="25"/>
      <c r="S285" s="23"/>
      <c r="T285" s="24"/>
      <c r="U285" s="25"/>
      <c r="V285" s="25"/>
      <c r="W285" s="25"/>
    </row>
    <row r="286">
      <c r="B286" s="40"/>
      <c r="C286" s="25"/>
      <c r="D286" s="40"/>
      <c r="E286" s="40"/>
      <c r="F286" s="25"/>
      <c r="G286" s="23"/>
      <c r="H286" s="24"/>
      <c r="I286" s="25"/>
      <c r="J286" s="25"/>
      <c r="K286" s="25"/>
      <c r="L286" s="25"/>
      <c r="M286" s="25"/>
      <c r="N286" s="25"/>
      <c r="O286" s="25"/>
      <c r="P286" s="25"/>
      <c r="Q286" s="25"/>
      <c r="R286" s="25"/>
      <c r="S286" s="23"/>
      <c r="T286" s="24"/>
      <c r="U286" s="25"/>
      <c r="V286" s="25"/>
      <c r="W286" s="25"/>
    </row>
    <row r="287">
      <c r="B287" s="40"/>
      <c r="C287" s="25"/>
      <c r="D287" s="40"/>
      <c r="E287" s="40"/>
      <c r="F287" s="25"/>
      <c r="G287" s="23"/>
      <c r="H287" s="24"/>
      <c r="I287" s="25"/>
      <c r="J287" s="25"/>
      <c r="K287" s="25"/>
      <c r="L287" s="25"/>
      <c r="M287" s="25"/>
      <c r="N287" s="25"/>
      <c r="O287" s="25"/>
      <c r="P287" s="25"/>
      <c r="Q287" s="25"/>
      <c r="R287" s="25"/>
      <c r="S287" s="23"/>
      <c r="T287" s="24"/>
      <c r="U287" s="25"/>
      <c r="V287" s="25"/>
      <c r="W287" s="25"/>
    </row>
    <row r="288">
      <c r="B288" s="40"/>
      <c r="C288" s="25"/>
      <c r="D288" s="40"/>
      <c r="E288" s="40"/>
      <c r="F288" s="25"/>
      <c r="G288" s="23"/>
      <c r="H288" s="24"/>
      <c r="I288" s="25"/>
      <c r="J288" s="25"/>
      <c r="K288" s="25"/>
      <c r="L288" s="25"/>
      <c r="M288" s="25"/>
      <c r="N288" s="25"/>
      <c r="O288" s="25"/>
      <c r="P288" s="25"/>
      <c r="Q288" s="25"/>
      <c r="R288" s="25"/>
      <c r="S288" s="23"/>
      <c r="T288" s="24"/>
      <c r="U288" s="25"/>
      <c r="V288" s="25"/>
      <c r="W288" s="25"/>
    </row>
    <row r="289">
      <c r="B289" s="40"/>
      <c r="C289" s="25"/>
      <c r="D289" s="40"/>
      <c r="E289" s="40"/>
      <c r="F289" s="25"/>
      <c r="G289" s="23"/>
      <c r="H289" s="24"/>
      <c r="I289" s="25"/>
      <c r="J289" s="25"/>
      <c r="K289" s="25"/>
      <c r="L289" s="25"/>
      <c r="M289" s="25"/>
      <c r="N289" s="25"/>
      <c r="O289" s="25"/>
      <c r="P289" s="25"/>
      <c r="Q289" s="25"/>
      <c r="R289" s="25"/>
      <c r="S289" s="23"/>
      <c r="T289" s="24"/>
      <c r="U289" s="25"/>
      <c r="V289" s="25"/>
      <c r="W289" s="25"/>
    </row>
    <row r="290">
      <c r="B290" s="40"/>
      <c r="C290" s="25"/>
      <c r="D290" s="40"/>
      <c r="E290" s="40"/>
      <c r="F290" s="25"/>
      <c r="G290" s="23"/>
      <c r="H290" s="24"/>
      <c r="I290" s="25"/>
      <c r="J290" s="25"/>
      <c r="K290" s="25"/>
      <c r="L290" s="25"/>
      <c r="M290" s="25"/>
      <c r="N290" s="25"/>
      <c r="O290" s="25"/>
      <c r="P290" s="25"/>
      <c r="Q290" s="25"/>
      <c r="R290" s="25"/>
      <c r="S290" s="23"/>
      <c r="T290" s="24"/>
      <c r="U290" s="25"/>
      <c r="V290" s="25"/>
      <c r="W290" s="25"/>
    </row>
    <row r="291">
      <c r="B291" s="40"/>
      <c r="C291" s="25"/>
      <c r="D291" s="40"/>
      <c r="E291" s="40"/>
      <c r="F291" s="25"/>
      <c r="G291" s="23"/>
      <c r="H291" s="24"/>
      <c r="I291" s="25"/>
      <c r="J291" s="25"/>
      <c r="K291" s="25"/>
      <c r="L291" s="25"/>
      <c r="M291" s="25"/>
      <c r="N291" s="25"/>
      <c r="O291" s="25"/>
      <c r="P291" s="25"/>
      <c r="Q291" s="25"/>
      <c r="R291" s="25"/>
      <c r="S291" s="23"/>
      <c r="T291" s="24"/>
      <c r="U291" s="25"/>
      <c r="V291" s="25"/>
      <c r="W291" s="25"/>
    </row>
    <row r="292">
      <c r="B292" s="40"/>
      <c r="C292" s="25"/>
      <c r="D292" s="40"/>
      <c r="E292" s="40"/>
      <c r="F292" s="25"/>
      <c r="G292" s="23"/>
      <c r="H292" s="24"/>
      <c r="I292" s="25"/>
      <c r="J292" s="25"/>
      <c r="K292" s="25"/>
      <c r="L292" s="25"/>
      <c r="M292" s="25"/>
      <c r="N292" s="25"/>
      <c r="O292" s="25"/>
      <c r="P292" s="25"/>
      <c r="Q292" s="25"/>
      <c r="R292" s="25"/>
      <c r="S292" s="23"/>
      <c r="T292" s="24"/>
      <c r="U292" s="25"/>
      <c r="V292" s="25"/>
      <c r="W292" s="25"/>
    </row>
    <row r="293">
      <c r="B293" s="40"/>
      <c r="C293" s="25"/>
      <c r="D293" s="40"/>
      <c r="E293" s="40"/>
      <c r="F293" s="25"/>
      <c r="G293" s="23"/>
      <c r="H293" s="24"/>
      <c r="I293" s="25"/>
      <c r="J293" s="25"/>
      <c r="K293" s="25"/>
      <c r="L293" s="25"/>
      <c r="M293" s="25"/>
      <c r="N293" s="25"/>
      <c r="O293" s="25"/>
      <c r="P293" s="25"/>
      <c r="Q293" s="25"/>
      <c r="R293" s="25"/>
      <c r="S293" s="23"/>
      <c r="T293" s="24"/>
      <c r="U293" s="25"/>
      <c r="V293" s="25"/>
      <c r="W293" s="25"/>
    </row>
    <row r="294">
      <c r="B294" s="40"/>
      <c r="C294" s="25"/>
      <c r="D294" s="40"/>
      <c r="E294" s="40"/>
      <c r="F294" s="25"/>
      <c r="G294" s="23"/>
      <c r="H294" s="24"/>
      <c r="I294" s="25"/>
      <c r="J294" s="25"/>
      <c r="K294" s="25"/>
      <c r="L294" s="25"/>
      <c r="M294" s="25"/>
      <c r="N294" s="25"/>
      <c r="O294" s="25"/>
      <c r="P294" s="25"/>
      <c r="Q294" s="25"/>
      <c r="R294" s="25"/>
      <c r="S294" s="23"/>
      <c r="T294" s="24"/>
      <c r="U294" s="25"/>
      <c r="V294" s="25"/>
      <c r="W294" s="25"/>
    </row>
    <row r="295">
      <c r="B295" s="40"/>
      <c r="C295" s="25"/>
      <c r="D295" s="40"/>
      <c r="E295" s="40"/>
      <c r="F295" s="25"/>
      <c r="G295" s="23"/>
      <c r="H295" s="24"/>
      <c r="I295" s="25"/>
      <c r="J295" s="25"/>
      <c r="K295" s="25"/>
      <c r="L295" s="25"/>
      <c r="M295" s="25"/>
      <c r="N295" s="25"/>
      <c r="O295" s="25"/>
      <c r="P295" s="25"/>
      <c r="Q295" s="25"/>
      <c r="R295" s="25"/>
      <c r="S295" s="23"/>
      <c r="T295" s="24"/>
      <c r="U295" s="25"/>
      <c r="V295" s="25"/>
      <c r="W295" s="25"/>
    </row>
    <row r="296">
      <c r="B296" s="40"/>
      <c r="C296" s="25"/>
      <c r="D296" s="40"/>
      <c r="E296" s="40"/>
      <c r="F296" s="25"/>
      <c r="G296" s="23"/>
      <c r="H296" s="24"/>
      <c r="I296" s="25"/>
      <c r="J296" s="25"/>
      <c r="K296" s="25"/>
      <c r="L296" s="25"/>
      <c r="M296" s="25"/>
      <c r="N296" s="25"/>
      <c r="O296" s="25"/>
      <c r="P296" s="25"/>
      <c r="Q296" s="25"/>
      <c r="R296" s="25"/>
      <c r="S296" s="23"/>
      <c r="T296" s="24"/>
      <c r="U296" s="25"/>
      <c r="V296" s="25"/>
      <c r="W296" s="25"/>
    </row>
    <row r="297">
      <c r="B297" s="40"/>
      <c r="C297" s="25"/>
      <c r="D297" s="40"/>
      <c r="E297" s="40"/>
      <c r="F297" s="25"/>
      <c r="G297" s="23"/>
      <c r="H297" s="24"/>
      <c r="I297" s="25"/>
      <c r="J297" s="25"/>
      <c r="K297" s="25"/>
      <c r="L297" s="25"/>
      <c r="M297" s="25"/>
      <c r="N297" s="25"/>
      <c r="O297" s="25"/>
      <c r="P297" s="25"/>
      <c r="Q297" s="25"/>
      <c r="R297" s="25"/>
      <c r="S297" s="23"/>
      <c r="T297" s="24"/>
      <c r="U297" s="25"/>
      <c r="V297" s="25"/>
      <c r="W297" s="25"/>
    </row>
    <row r="298">
      <c r="B298" s="40"/>
      <c r="C298" s="25"/>
      <c r="D298" s="40"/>
      <c r="E298" s="40"/>
      <c r="F298" s="25"/>
      <c r="G298" s="23"/>
      <c r="H298" s="24"/>
      <c r="I298" s="25"/>
      <c r="J298" s="25"/>
      <c r="K298" s="25"/>
      <c r="L298" s="25"/>
      <c r="M298" s="25"/>
      <c r="N298" s="25"/>
      <c r="O298" s="25"/>
      <c r="P298" s="25"/>
      <c r="Q298" s="25"/>
      <c r="R298" s="25"/>
      <c r="S298" s="23"/>
      <c r="T298" s="24"/>
      <c r="U298" s="25"/>
      <c r="V298" s="25"/>
      <c r="W298" s="25"/>
    </row>
    <row r="299">
      <c r="B299" s="40"/>
      <c r="C299" s="25"/>
      <c r="D299" s="40"/>
      <c r="E299" s="40"/>
      <c r="F299" s="25"/>
      <c r="G299" s="23"/>
      <c r="H299" s="24"/>
      <c r="I299" s="25"/>
      <c r="J299" s="25"/>
      <c r="K299" s="25"/>
      <c r="L299" s="25"/>
      <c r="M299" s="25"/>
      <c r="N299" s="25"/>
      <c r="O299" s="25"/>
      <c r="P299" s="25"/>
      <c r="Q299" s="25"/>
      <c r="R299" s="25"/>
      <c r="S299" s="23"/>
      <c r="T299" s="24"/>
      <c r="U299" s="25"/>
      <c r="V299" s="25"/>
      <c r="W299" s="25"/>
    </row>
    <row r="300">
      <c r="B300" s="40"/>
      <c r="C300" s="25"/>
      <c r="D300" s="40"/>
      <c r="E300" s="40"/>
      <c r="F300" s="25"/>
      <c r="G300" s="23"/>
      <c r="H300" s="24"/>
      <c r="I300" s="25"/>
      <c r="J300" s="25"/>
      <c r="K300" s="25"/>
      <c r="L300" s="25"/>
      <c r="M300" s="25"/>
      <c r="N300" s="25"/>
      <c r="O300" s="25"/>
      <c r="P300" s="25"/>
      <c r="Q300" s="25"/>
      <c r="R300" s="25"/>
      <c r="S300" s="23"/>
      <c r="T300" s="24"/>
      <c r="U300" s="25"/>
      <c r="V300" s="25"/>
      <c r="W300" s="25"/>
    </row>
    <row r="301">
      <c r="B301" s="40"/>
      <c r="C301" s="25"/>
      <c r="D301" s="40"/>
      <c r="E301" s="40"/>
      <c r="F301" s="25"/>
      <c r="G301" s="23"/>
      <c r="H301" s="24"/>
      <c r="I301" s="25"/>
      <c r="J301" s="25"/>
      <c r="K301" s="25"/>
      <c r="L301" s="25"/>
      <c r="M301" s="25"/>
      <c r="N301" s="25"/>
      <c r="O301" s="25"/>
      <c r="P301" s="25"/>
      <c r="Q301" s="25"/>
      <c r="R301" s="25"/>
      <c r="S301" s="23"/>
      <c r="T301" s="24"/>
      <c r="U301" s="25"/>
      <c r="V301" s="25"/>
      <c r="W301" s="25"/>
    </row>
    <row r="302">
      <c r="B302" s="40"/>
      <c r="C302" s="25"/>
      <c r="D302" s="40"/>
      <c r="E302" s="40"/>
      <c r="F302" s="25"/>
      <c r="G302" s="23"/>
      <c r="H302" s="24"/>
      <c r="I302" s="25"/>
      <c r="J302" s="25"/>
      <c r="K302" s="25"/>
      <c r="L302" s="25"/>
      <c r="M302" s="25"/>
      <c r="N302" s="25"/>
      <c r="O302" s="25"/>
      <c r="P302" s="25"/>
      <c r="Q302" s="25"/>
      <c r="R302" s="25"/>
      <c r="S302" s="23"/>
      <c r="T302" s="24"/>
      <c r="U302" s="25"/>
      <c r="V302" s="25"/>
      <c r="W302" s="25"/>
    </row>
    <row r="303">
      <c r="B303" s="40"/>
      <c r="C303" s="25"/>
      <c r="D303" s="40"/>
      <c r="E303" s="40"/>
      <c r="F303" s="25"/>
      <c r="G303" s="23"/>
      <c r="H303" s="24"/>
      <c r="I303" s="25"/>
      <c r="J303" s="25"/>
      <c r="K303" s="25"/>
      <c r="L303" s="25"/>
      <c r="M303" s="25"/>
      <c r="N303" s="25"/>
      <c r="O303" s="25"/>
      <c r="P303" s="25"/>
      <c r="Q303" s="25"/>
      <c r="R303" s="25"/>
      <c r="S303" s="23"/>
      <c r="T303" s="24"/>
      <c r="U303" s="25"/>
      <c r="V303" s="25"/>
      <c r="W303" s="25"/>
    </row>
    <row r="304">
      <c r="B304" s="40"/>
      <c r="C304" s="25"/>
      <c r="D304" s="40"/>
      <c r="E304" s="40"/>
      <c r="F304" s="25"/>
      <c r="G304" s="23"/>
      <c r="H304" s="24"/>
      <c r="I304" s="25"/>
      <c r="J304" s="25"/>
      <c r="K304" s="25"/>
      <c r="L304" s="25"/>
      <c r="M304" s="25"/>
      <c r="N304" s="25"/>
      <c r="O304" s="25"/>
      <c r="P304" s="25"/>
      <c r="Q304" s="25"/>
      <c r="R304" s="25"/>
      <c r="S304" s="23"/>
      <c r="T304" s="24"/>
      <c r="U304" s="25"/>
      <c r="V304" s="25"/>
      <c r="W304" s="25"/>
    </row>
    <row r="305">
      <c r="B305" s="40"/>
      <c r="C305" s="25"/>
      <c r="D305" s="40"/>
      <c r="E305" s="40"/>
      <c r="F305" s="25"/>
      <c r="G305" s="23"/>
      <c r="H305" s="24"/>
      <c r="I305" s="25"/>
      <c r="J305" s="25"/>
      <c r="K305" s="25"/>
      <c r="L305" s="25"/>
      <c r="M305" s="25"/>
      <c r="N305" s="25"/>
      <c r="O305" s="25"/>
      <c r="P305" s="25"/>
      <c r="Q305" s="25"/>
      <c r="R305" s="25"/>
      <c r="S305" s="23"/>
      <c r="T305" s="24"/>
      <c r="U305" s="25"/>
      <c r="V305" s="25"/>
      <c r="W305" s="25"/>
    </row>
    <row r="306">
      <c r="B306" s="40"/>
      <c r="C306" s="25"/>
      <c r="D306" s="40"/>
      <c r="E306" s="40"/>
      <c r="F306" s="25"/>
      <c r="G306" s="23"/>
      <c r="H306" s="24"/>
      <c r="I306" s="25"/>
      <c r="J306" s="25"/>
      <c r="K306" s="25"/>
      <c r="L306" s="25"/>
      <c r="M306" s="25"/>
      <c r="N306" s="25"/>
      <c r="O306" s="25"/>
      <c r="P306" s="25"/>
      <c r="Q306" s="25"/>
      <c r="R306" s="25"/>
      <c r="S306" s="23"/>
      <c r="T306" s="24"/>
      <c r="U306" s="25"/>
      <c r="V306" s="25"/>
      <c r="W306" s="25"/>
    </row>
    <row r="307">
      <c r="B307" s="40"/>
      <c r="C307" s="25"/>
      <c r="D307" s="40"/>
      <c r="E307" s="40"/>
      <c r="F307" s="25"/>
      <c r="G307" s="23"/>
      <c r="H307" s="24"/>
      <c r="I307" s="25"/>
      <c r="J307" s="25"/>
      <c r="K307" s="25"/>
      <c r="L307" s="25"/>
      <c r="M307" s="25"/>
      <c r="N307" s="25"/>
      <c r="O307" s="25"/>
      <c r="P307" s="25"/>
      <c r="Q307" s="25"/>
      <c r="R307" s="25"/>
      <c r="S307" s="23"/>
      <c r="T307" s="24"/>
      <c r="U307" s="25"/>
      <c r="V307" s="25"/>
      <c r="W307" s="25"/>
    </row>
    <row r="308">
      <c r="B308" s="40"/>
      <c r="C308" s="25"/>
      <c r="D308" s="40"/>
      <c r="E308" s="40"/>
      <c r="F308" s="25"/>
      <c r="G308" s="23"/>
      <c r="H308" s="24"/>
      <c r="I308" s="25"/>
      <c r="J308" s="25"/>
      <c r="K308" s="25"/>
      <c r="L308" s="25"/>
      <c r="M308" s="25"/>
      <c r="N308" s="25"/>
      <c r="O308" s="25"/>
      <c r="P308" s="25"/>
      <c r="Q308" s="25"/>
      <c r="R308" s="25"/>
      <c r="S308" s="23"/>
      <c r="T308" s="24"/>
      <c r="U308" s="25"/>
      <c r="V308" s="25"/>
      <c r="W308" s="25"/>
    </row>
    <row r="309">
      <c r="B309" s="40"/>
      <c r="C309" s="25"/>
      <c r="D309" s="40"/>
      <c r="E309" s="40"/>
      <c r="F309" s="25"/>
      <c r="G309" s="23"/>
      <c r="H309" s="24"/>
      <c r="I309" s="25"/>
      <c r="J309" s="25"/>
      <c r="K309" s="25"/>
      <c r="L309" s="25"/>
      <c r="M309" s="25"/>
      <c r="N309" s="25"/>
      <c r="O309" s="25"/>
      <c r="P309" s="25"/>
      <c r="Q309" s="25"/>
      <c r="R309" s="25"/>
      <c r="S309" s="23"/>
      <c r="T309" s="24"/>
      <c r="U309" s="25"/>
      <c r="V309" s="25"/>
      <c r="W309" s="25"/>
    </row>
    <row r="310">
      <c r="B310" s="40"/>
      <c r="C310" s="25"/>
      <c r="D310" s="40"/>
      <c r="E310" s="40"/>
      <c r="F310" s="25"/>
      <c r="G310" s="23"/>
      <c r="H310" s="24"/>
      <c r="I310" s="25"/>
      <c r="J310" s="25"/>
      <c r="K310" s="25"/>
      <c r="L310" s="25"/>
      <c r="M310" s="25"/>
      <c r="N310" s="25"/>
      <c r="O310" s="25"/>
      <c r="P310" s="25"/>
      <c r="Q310" s="25"/>
      <c r="R310" s="25"/>
      <c r="S310" s="23"/>
      <c r="T310" s="24"/>
      <c r="U310" s="25"/>
      <c r="V310" s="25"/>
      <c r="W310" s="25"/>
    </row>
    <row r="311">
      <c r="B311" s="40"/>
      <c r="C311" s="25"/>
      <c r="D311" s="40"/>
      <c r="E311" s="40"/>
      <c r="F311" s="25"/>
      <c r="G311" s="23"/>
      <c r="H311" s="24"/>
      <c r="I311" s="25"/>
      <c r="J311" s="25"/>
      <c r="K311" s="25"/>
      <c r="L311" s="25"/>
      <c r="M311" s="25"/>
      <c r="N311" s="25"/>
      <c r="O311" s="25"/>
      <c r="P311" s="25"/>
      <c r="Q311" s="25"/>
      <c r="R311" s="25"/>
      <c r="S311" s="23"/>
      <c r="T311" s="24"/>
      <c r="U311" s="25"/>
      <c r="V311" s="25"/>
      <c r="W311" s="25"/>
    </row>
    <row r="312">
      <c r="B312" s="40"/>
      <c r="C312" s="25"/>
      <c r="D312" s="40"/>
      <c r="E312" s="40"/>
      <c r="F312" s="25"/>
      <c r="G312" s="23"/>
      <c r="H312" s="24"/>
      <c r="I312" s="25"/>
      <c r="J312" s="25"/>
      <c r="K312" s="25"/>
      <c r="L312" s="25"/>
      <c r="M312" s="25"/>
      <c r="N312" s="25"/>
      <c r="O312" s="25"/>
      <c r="P312" s="25"/>
      <c r="Q312" s="25"/>
      <c r="R312" s="25"/>
      <c r="S312" s="23"/>
      <c r="T312" s="24"/>
      <c r="U312" s="25"/>
      <c r="V312" s="25"/>
      <c r="W312" s="25"/>
    </row>
    <row r="313">
      <c r="B313" s="40"/>
      <c r="C313" s="25"/>
      <c r="D313" s="40"/>
      <c r="E313" s="40"/>
      <c r="F313" s="25"/>
      <c r="G313" s="23"/>
      <c r="H313" s="24"/>
      <c r="I313" s="25"/>
      <c r="J313" s="25"/>
      <c r="K313" s="25"/>
      <c r="L313" s="25"/>
      <c r="M313" s="25"/>
      <c r="N313" s="25"/>
      <c r="O313" s="25"/>
      <c r="P313" s="25"/>
      <c r="Q313" s="25"/>
      <c r="R313" s="25"/>
      <c r="S313" s="23"/>
      <c r="T313" s="24"/>
      <c r="U313" s="25"/>
      <c r="V313" s="25"/>
      <c r="W313" s="25"/>
    </row>
    <row r="314">
      <c r="B314" s="40"/>
      <c r="C314" s="25"/>
      <c r="D314" s="40"/>
      <c r="E314" s="40"/>
      <c r="F314" s="25"/>
      <c r="G314" s="23"/>
      <c r="H314" s="24"/>
      <c r="I314" s="25"/>
      <c r="J314" s="25"/>
      <c r="K314" s="25"/>
      <c r="L314" s="25"/>
      <c r="M314" s="25"/>
      <c r="N314" s="25"/>
      <c r="O314" s="25"/>
      <c r="P314" s="25"/>
      <c r="Q314" s="25"/>
      <c r="R314" s="25"/>
      <c r="S314" s="23"/>
      <c r="T314" s="24"/>
      <c r="U314" s="25"/>
      <c r="V314" s="25"/>
      <c r="W314" s="25"/>
    </row>
    <row r="315">
      <c r="B315" s="40"/>
      <c r="C315" s="25"/>
      <c r="D315" s="40"/>
      <c r="E315" s="40"/>
      <c r="F315" s="25"/>
      <c r="G315" s="23"/>
      <c r="H315" s="24"/>
      <c r="I315" s="25"/>
      <c r="J315" s="25"/>
      <c r="K315" s="25"/>
      <c r="L315" s="25"/>
      <c r="M315" s="25"/>
      <c r="N315" s="25"/>
      <c r="O315" s="25"/>
      <c r="P315" s="25"/>
      <c r="Q315" s="25"/>
      <c r="R315" s="25"/>
      <c r="S315" s="23"/>
      <c r="T315" s="24"/>
      <c r="U315" s="25"/>
      <c r="V315" s="25"/>
      <c r="W315" s="25"/>
    </row>
    <row r="316">
      <c r="B316" s="40"/>
      <c r="C316" s="25"/>
      <c r="D316" s="40"/>
      <c r="E316" s="40"/>
      <c r="F316" s="25"/>
      <c r="G316" s="23"/>
      <c r="H316" s="24"/>
      <c r="I316" s="25"/>
      <c r="J316" s="25"/>
      <c r="K316" s="25"/>
      <c r="L316" s="25"/>
      <c r="M316" s="25"/>
      <c r="N316" s="25"/>
      <c r="O316" s="25"/>
      <c r="P316" s="25"/>
      <c r="Q316" s="25"/>
      <c r="R316" s="25"/>
      <c r="S316" s="23"/>
      <c r="T316" s="24"/>
      <c r="U316" s="25"/>
      <c r="V316" s="25"/>
      <c r="W316" s="25"/>
    </row>
    <row r="317">
      <c r="B317" s="40"/>
      <c r="C317" s="25"/>
      <c r="D317" s="40"/>
      <c r="E317" s="40"/>
      <c r="F317" s="25"/>
      <c r="G317" s="23"/>
      <c r="H317" s="24"/>
      <c r="I317" s="25"/>
      <c r="J317" s="25"/>
      <c r="K317" s="25"/>
      <c r="L317" s="25"/>
      <c r="M317" s="25"/>
      <c r="N317" s="25"/>
      <c r="O317" s="25"/>
      <c r="P317" s="25"/>
      <c r="Q317" s="25"/>
      <c r="R317" s="25"/>
      <c r="S317" s="23"/>
      <c r="T317" s="24"/>
      <c r="U317" s="25"/>
      <c r="V317" s="25"/>
      <c r="W317" s="25"/>
    </row>
    <row r="318">
      <c r="B318" s="40"/>
      <c r="C318" s="25"/>
      <c r="D318" s="40"/>
      <c r="E318" s="40"/>
      <c r="F318" s="25"/>
      <c r="G318" s="23"/>
      <c r="H318" s="24"/>
      <c r="I318" s="25"/>
      <c r="J318" s="25"/>
      <c r="K318" s="25"/>
      <c r="L318" s="25"/>
      <c r="M318" s="25"/>
      <c r="N318" s="25"/>
      <c r="O318" s="25"/>
      <c r="P318" s="25"/>
      <c r="Q318" s="25"/>
      <c r="R318" s="25"/>
      <c r="S318" s="23"/>
      <c r="T318" s="24"/>
      <c r="U318" s="25"/>
      <c r="V318" s="25"/>
      <c r="W318" s="25"/>
    </row>
    <row r="319">
      <c r="B319" s="40"/>
      <c r="C319" s="25"/>
      <c r="D319" s="40"/>
      <c r="E319" s="40"/>
      <c r="F319" s="25"/>
      <c r="G319" s="23"/>
      <c r="H319" s="24"/>
      <c r="I319" s="25"/>
      <c r="J319" s="25"/>
      <c r="K319" s="25"/>
      <c r="L319" s="25"/>
      <c r="M319" s="25"/>
      <c r="N319" s="25"/>
      <c r="O319" s="25"/>
      <c r="P319" s="25"/>
      <c r="Q319" s="25"/>
      <c r="R319" s="25"/>
      <c r="S319" s="23"/>
      <c r="T319" s="24"/>
      <c r="U319" s="25"/>
      <c r="V319" s="25"/>
      <c r="W319" s="25"/>
    </row>
    <row r="320">
      <c r="B320" s="40"/>
      <c r="C320" s="25"/>
      <c r="D320" s="40"/>
      <c r="E320" s="40"/>
      <c r="F320" s="25"/>
      <c r="G320" s="23"/>
      <c r="H320" s="24"/>
      <c r="I320" s="25"/>
      <c r="J320" s="25"/>
      <c r="K320" s="25"/>
      <c r="L320" s="25"/>
      <c r="M320" s="25"/>
      <c r="N320" s="25"/>
      <c r="O320" s="25"/>
      <c r="P320" s="25"/>
      <c r="Q320" s="25"/>
      <c r="R320" s="25"/>
      <c r="S320" s="23"/>
      <c r="T320" s="24"/>
      <c r="U320" s="25"/>
      <c r="V320" s="25"/>
      <c r="W320" s="25"/>
    </row>
    <row r="321">
      <c r="B321" s="40"/>
      <c r="C321" s="25"/>
      <c r="D321" s="40"/>
      <c r="E321" s="40"/>
      <c r="F321" s="25"/>
      <c r="G321" s="23"/>
      <c r="H321" s="24"/>
      <c r="I321" s="25"/>
      <c r="J321" s="25"/>
      <c r="K321" s="25"/>
      <c r="L321" s="25"/>
      <c r="M321" s="25"/>
      <c r="N321" s="25"/>
      <c r="O321" s="25"/>
      <c r="P321" s="25"/>
      <c r="Q321" s="25"/>
      <c r="R321" s="25"/>
      <c r="S321" s="23"/>
      <c r="T321" s="24"/>
      <c r="U321" s="25"/>
      <c r="V321" s="25"/>
      <c r="W321" s="25"/>
    </row>
    <row r="322">
      <c r="B322" s="40"/>
      <c r="C322" s="25"/>
      <c r="D322" s="40"/>
      <c r="E322" s="40"/>
      <c r="F322" s="25"/>
      <c r="G322" s="23"/>
      <c r="H322" s="24"/>
      <c r="I322" s="25"/>
      <c r="J322" s="25"/>
      <c r="K322" s="25"/>
      <c r="L322" s="25"/>
      <c r="M322" s="25"/>
      <c r="N322" s="25"/>
      <c r="O322" s="25"/>
      <c r="P322" s="25"/>
      <c r="Q322" s="25"/>
      <c r="R322" s="25"/>
      <c r="S322" s="23"/>
      <c r="T322" s="24"/>
      <c r="U322" s="25"/>
      <c r="V322" s="25"/>
      <c r="W322" s="25"/>
    </row>
    <row r="323">
      <c r="B323" s="40"/>
      <c r="C323" s="25"/>
      <c r="D323" s="40"/>
      <c r="E323" s="40"/>
      <c r="F323" s="25"/>
      <c r="G323" s="23"/>
      <c r="H323" s="24"/>
      <c r="I323" s="25"/>
      <c r="J323" s="25"/>
      <c r="K323" s="25"/>
      <c r="L323" s="25"/>
      <c r="M323" s="25"/>
      <c r="N323" s="25"/>
      <c r="O323" s="25"/>
      <c r="P323" s="25"/>
      <c r="Q323" s="25"/>
      <c r="R323" s="25"/>
      <c r="S323" s="23"/>
      <c r="T323" s="24"/>
      <c r="U323" s="25"/>
      <c r="V323" s="25"/>
      <c r="W323" s="25"/>
    </row>
    <row r="324">
      <c r="B324" s="40"/>
      <c r="C324" s="25"/>
      <c r="D324" s="40"/>
      <c r="E324" s="40"/>
      <c r="F324" s="25"/>
      <c r="G324" s="23"/>
      <c r="H324" s="24"/>
      <c r="I324" s="25"/>
      <c r="J324" s="25"/>
      <c r="K324" s="25"/>
      <c r="L324" s="25"/>
      <c r="M324" s="25"/>
      <c r="N324" s="25"/>
      <c r="O324" s="25"/>
      <c r="P324" s="25"/>
      <c r="Q324" s="25"/>
      <c r="R324" s="25"/>
      <c r="S324" s="23"/>
      <c r="T324" s="24"/>
      <c r="U324" s="25"/>
      <c r="V324" s="25"/>
      <c r="W324" s="25"/>
    </row>
    <row r="325">
      <c r="B325" s="40"/>
      <c r="C325" s="25"/>
      <c r="D325" s="40"/>
      <c r="E325" s="40"/>
      <c r="F325" s="25"/>
      <c r="G325" s="23"/>
      <c r="H325" s="24"/>
      <c r="I325" s="25"/>
      <c r="J325" s="25"/>
      <c r="K325" s="25"/>
      <c r="L325" s="25"/>
      <c r="M325" s="25"/>
      <c r="N325" s="25"/>
      <c r="O325" s="25"/>
      <c r="P325" s="25"/>
      <c r="Q325" s="25"/>
      <c r="R325" s="25"/>
      <c r="S325" s="23"/>
      <c r="T325" s="24"/>
      <c r="U325" s="25"/>
      <c r="V325" s="25"/>
      <c r="W325" s="25"/>
    </row>
    <row r="326">
      <c r="B326" s="40"/>
      <c r="C326" s="25"/>
      <c r="D326" s="40"/>
      <c r="E326" s="40"/>
      <c r="F326" s="25"/>
      <c r="G326" s="23"/>
      <c r="H326" s="24"/>
      <c r="I326" s="25"/>
      <c r="J326" s="25"/>
      <c r="K326" s="25"/>
      <c r="L326" s="25"/>
      <c r="M326" s="25"/>
      <c r="N326" s="25"/>
      <c r="O326" s="25"/>
      <c r="P326" s="25"/>
      <c r="Q326" s="25"/>
      <c r="R326" s="25"/>
      <c r="S326" s="23"/>
      <c r="T326" s="24"/>
      <c r="U326" s="25"/>
      <c r="V326" s="25"/>
      <c r="W326" s="25"/>
    </row>
    <row r="327">
      <c r="B327" s="40"/>
      <c r="C327" s="25"/>
      <c r="D327" s="40"/>
      <c r="E327" s="40"/>
      <c r="F327" s="25"/>
      <c r="G327" s="23"/>
      <c r="H327" s="24"/>
      <c r="I327" s="25"/>
      <c r="J327" s="25"/>
      <c r="K327" s="25"/>
      <c r="L327" s="25"/>
      <c r="M327" s="25"/>
      <c r="N327" s="25"/>
      <c r="O327" s="25"/>
      <c r="P327" s="25"/>
      <c r="Q327" s="25"/>
      <c r="R327" s="25"/>
      <c r="S327" s="23"/>
      <c r="T327" s="24"/>
      <c r="U327" s="25"/>
      <c r="V327" s="25"/>
      <c r="W327" s="25"/>
    </row>
    <row r="328">
      <c r="B328" s="40"/>
      <c r="C328" s="25"/>
      <c r="D328" s="40"/>
      <c r="E328" s="40"/>
      <c r="F328" s="25"/>
      <c r="G328" s="23"/>
      <c r="H328" s="24"/>
      <c r="I328" s="25"/>
      <c r="J328" s="25"/>
      <c r="K328" s="25"/>
      <c r="L328" s="25"/>
      <c r="M328" s="25"/>
      <c r="N328" s="25"/>
      <c r="O328" s="25"/>
      <c r="P328" s="25"/>
      <c r="Q328" s="25"/>
      <c r="R328" s="25"/>
      <c r="S328" s="23"/>
      <c r="T328" s="24"/>
      <c r="U328" s="25"/>
      <c r="V328" s="25"/>
      <c r="W328" s="25"/>
    </row>
    <row r="329">
      <c r="B329" s="40"/>
      <c r="C329" s="25"/>
      <c r="D329" s="40"/>
      <c r="E329" s="40"/>
      <c r="F329" s="25"/>
      <c r="G329" s="23"/>
      <c r="H329" s="24"/>
      <c r="I329" s="25"/>
      <c r="J329" s="25"/>
      <c r="K329" s="25"/>
      <c r="L329" s="25"/>
      <c r="M329" s="25"/>
      <c r="N329" s="25"/>
      <c r="O329" s="25"/>
      <c r="P329" s="25"/>
      <c r="Q329" s="25"/>
      <c r="R329" s="25"/>
      <c r="S329" s="23"/>
      <c r="T329" s="24"/>
      <c r="U329" s="25"/>
      <c r="V329" s="25"/>
      <c r="W329" s="25"/>
    </row>
    <row r="330">
      <c r="B330" s="40"/>
      <c r="C330" s="25"/>
      <c r="D330" s="40"/>
      <c r="E330" s="40"/>
      <c r="F330" s="25"/>
      <c r="G330" s="23"/>
      <c r="H330" s="24"/>
      <c r="I330" s="25"/>
      <c r="J330" s="25"/>
      <c r="K330" s="25"/>
      <c r="L330" s="25"/>
      <c r="M330" s="25"/>
      <c r="N330" s="25"/>
      <c r="O330" s="25"/>
      <c r="P330" s="25"/>
      <c r="Q330" s="25"/>
      <c r="R330" s="25"/>
      <c r="S330" s="23"/>
      <c r="T330" s="24"/>
      <c r="U330" s="25"/>
      <c r="V330" s="25"/>
      <c r="W330" s="25"/>
    </row>
    <row r="331">
      <c r="B331" s="40"/>
      <c r="C331" s="25"/>
      <c r="D331" s="40"/>
      <c r="E331" s="40"/>
      <c r="F331" s="25"/>
      <c r="G331" s="23"/>
      <c r="H331" s="24"/>
      <c r="I331" s="25"/>
      <c r="J331" s="25"/>
      <c r="K331" s="25"/>
      <c r="L331" s="25"/>
      <c r="M331" s="25"/>
      <c r="N331" s="25"/>
      <c r="O331" s="25"/>
      <c r="P331" s="25"/>
      <c r="Q331" s="25"/>
      <c r="R331" s="25"/>
      <c r="S331" s="23"/>
      <c r="T331" s="24"/>
      <c r="U331" s="25"/>
      <c r="V331" s="25"/>
      <c r="W331" s="25"/>
    </row>
    <row r="332">
      <c r="B332" s="40"/>
      <c r="C332" s="25"/>
      <c r="D332" s="40"/>
      <c r="E332" s="40"/>
      <c r="F332" s="25"/>
      <c r="G332" s="23"/>
      <c r="H332" s="24"/>
      <c r="I332" s="25"/>
      <c r="J332" s="25"/>
      <c r="K332" s="25"/>
      <c r="L332" s="25"/>
      <c r="M332" s="25"/>
      <c r="N332" s="25"/>
      <c r="O332" s="25"/>
      <c r="P332" s="25"/>
      <c r="Q332" s="25"/>
      <c r="R332" s="25"/>
      <c r="S332" s="23"/>
      <c r="T332" s="24"/>
      <c r="U332" s="25"/>
      <c r="V332" s="25"/>
      <c r="W332" s="25"/>
    </row>
    <row r="333">
      <c r="B333" s="40"/>
      <c r="C333" s="25"/>
      <c r="D333" s="40"/>
      <c r="E333" s="40"/>
      <c r="F333" s="25"/>
      <c r="G333" s="23"/>
      <c r="H333" s="24"/>
      <c r="I333" s="25"/>
      <c r="J333" s="25"/>
      <c r="K333" s="25"/>
      <c r="L333" s="25"/>
      <c r="M333" s="25"/>
      <c r="N333" s="25"/>
      <c r="O333" s="25"/>
      <c r="P333" s="25"/>
      <c r="Q333" s="25"/>
      <c r="R333" s="25"/>
      <c r="S333" s="23"/>
      <c r="T333" s="24"/>
      <c r="U333" s="25"/>
      <c r="V333" s="25"/>
      <c r="W333" s="25"/>
    </row>
    <row r="334">
      <c r="B334" s="40"/>
      <c r="C334" s="25"/>
      <c r="D334" s="40"/>
      <c r="E334" s="40"/>
      <c r="F334" s="25"/>
      <c r="G334" s="23"/>
      <c r="H334" s="24"/>
      <c r="I334" s="25"/>
      <c r="J334" s="25"/>
      <c r="K334" s="25"/>
      <c r="L334" s="25"/>
      <c r="M334" s="25"/>
      <c r="N334" s="25"/>
      <c r="O334" s="25"/>
      <c r="P334" s="25"/>
      <c r="Q334" s="25"/>
      <c r="R334" s="25"/>
      <c r="S334" s="23"/>
      <c r="T334" s="24"/>
      <c r="U334" s="25"/>
      <c r="V334" s="25"/>
      <c r="W334" s="25"/>
    </row>
    <row r="335">
      <c r="B335" s="40"/>
      <c r="C335" s="25"/>
      <c r="D335" s="40"/>
      <c r="E335" s="40"/>
      <c r="F335" s="25"/>
      <c r="G335" s="23"/>
      <c r="H335" s="24"/>
      <c r="I335" s="25"/>
      <c r="J335" s="25"/>
      <c r="K335" s="25"/>
      <c r="L335" s="25"/>
      <c r="M335" s="25"/>
      <c r="N335" s="25"/>
      <c r="O335" s="25"/>
      <c r="P335" s="25"/>
      <c r="Q335" s="25"/>
      <c r="R335" s="25"/>
      <c r="S335" s="23"/>
      <c r="T335" s="24"/>
      <c r="U335" s="25"/>
      <c r="V335" s="25"/>
      <c r="W335" s="25"/>
    </row>
    <row r="336">
      <c r="B336" s="40"/>
      <c r="C336" s="25"/>
      <c r="D336" s="40"/>
      <c r="E336" s="40"/>
      <c r="F336" s="25"/>
      <c r="G336" s="23"/>
      <c r="H336" s="24"/>
      <c r="I336" s="25"/>
      <c r="J336" s="25"/>
      <c r="K336" s="25"/>
      <c r="L336" s="25"/>
      <c r="M336" s="25"/>
      <c r="N336" s="25"/>
      <c r="O336" s="25"/>
      <c r="P336" s="25"/>
      <c r="Q336" s="25"/>
      <c r="R336" s="25"/>
      <c r="S336" s="23"/>
      <c r="T336" s="24"/>
      <c r="U336" s="25"/>
      <c r="V336" s="25"/>
      <c r="W336" s="25"/>
    </row>
    <row r="337">
      <c r="B337" s="40"/>
      <c r="C337" s="25"/>
      <c r="D337" s="40"/>
      <c r="E337" s="40"/>
      <c r="F337" s="25"/>
      <c r="G337" s="23"/>
      <c r="H337" s="24"/>
      <c r="I337" s="25"/>
      <c r="J337" s="25"/>
      <c r="K337" s="25"/>
      <c r="L337" s="25"/>
      <c r="M337" s="25"/>
      <c r="N337" s="25"/>
      <c r="O337" s="25"/>
      <c r="P337" s="25"/>
      <c r="Q337" s="25"/>
      <c r="R337" s="25"/>
      <c r="S337" s="23"/>
      <c r="T337" s="24"/>
      <c r="U337" s="25"/>
      <c r="V337" s="25"/>
      <c r="W337" s="25"/>
    </row>
    <row r="338">
      <c r="B338" s="40"/>
      <c r="C338" s="25"/>
      <c r="D338" s="40"/>
      <c r="E338" s="40"/>
      <c r="F338" s="25"/>
      <c r="G338" s="23"/>
      <c r="H338" s="24"/>
      <c r="I338" s="25"/>
      <c r="J338" s="25"/>
      <c r="K338" s="25"/>
      <c r="L338" s="25"/>
      <c r="M338" s="25"/>
      <c r="N338" s="25"/>
      <c r="O338" s="25"/>
      <c r="P338" s="25"/>
      <c r="Q338" s="25"/>
      <c r="R338" s="25"/>
      <c r="S338" s="23"/>
      <c r="T338" s="24"/>
      <c r="U338" s="25"/>
      <c r="V338" s="25"/>
      <c r="W338" s="25"/>
    </row>
    <row r="339">
      <c r="B339" s="40"/>
      <c r="C339" s="25"/>
      <c r="D339" s="40"/>
      <c r="E339" s="40"/>
      <c r="F339" s="25"/>
      <c r="G339" s="23"/>
      <c r="H339" s="24"/>
      <c r="I339" s="25"/>
      <c r="J339" s="25"/>
      <c r="K339" s="25"/>
      <c r="L339" s="25"/>
      <c r="M339" s="25"/>
      <c r="N339" s="25"/>
      <c r="O339" s="25"/>
      <c r="P339" s="25"/>
      <c r="Q339" s="25"/>
      <c r="R339" s="25"/>
      <c r="S339" s="23"/>
      <c r="T339" s="24"/>
      <c r="U339" s="25"/>
      <c r="V339" s="25"/>
      <c r="W339" s="25"/>
    </row>
    <row r="340">
      <c r="B340" s="40"/>
      <c r="C340" s="25"/>
      <c r="D340" s="40"/>
      <c r="E340" s="40"/>
      <c r="F340" s="25"/>
      <c r="G340" s="23"/>
      <c r="H340" s="24"/>
      <c r="I340" s="25"/>
      <c r="J340" s="25"/>
      <c r="K340" s="25"/>
      <c r="L340" s="25"/>
      <c r="M340" s="25"/>
      <c r="N340" s="25"/>
      <c r="O340" s="25"/>
      <c r="P340" s="25"/>
      <c r="Q340" s="25"/>
      <c r="R340" s="25"/>
      <c r="S340" s="23"/>
      <c r="T340" s="24"/>
      <c r="U340" s="25"/>
      <c r="V340" s="25"/>
      <c r="W340" s="25"/>
    </row>
    <row r="341">
      <c r="B341" s="40"/>
      <c r="C341" s="25"/>
      <c r="D341" s="40"/>
      <c r="E341" s="40"/>
      <c r="F341" s="25"/>
      <c r="G341" s="23"/>
      <c r="H341" s="24"/>
      <c r="I341" s="25"/>
      <c r="J341" s="25"/>
      <c r="K341" s="25"/>
      <c r="L341" s="25"/>
      <c r="M341" s="25"/>
      <c r="N341" s="25"/>
      <c r="O341" s="25"/>
      <c r="P341" s="25"/>
      <c r="Q341" s="25"/>
      <c r="R341" s="25"/>
      <c r="S341" s="23"/>
      <c r="T341" s="24"/>
      <c r="U341" s="25"/>
      <c r="V341" s="25"/>
      <c r="W341" s="25"/>
    </row>
    <row r="342">
      <c r="B342" s="40"/>
      <c r="C342" s="25"/>
      <c r="D342" s="40"/>
      <c r="E342" s="40"/>
      <c r="F342" s="25"/>
      <c r="G342" s="23"/>
      <c r="H342" s="24"/>
      <c r="I342" s="25"/>
      <c r="J342" s="25"/>
      <c r="K342" s="25"/>
      <c r="L342" s="25"/>
      <c r="M342" s="25"/>
      <c r="N342" s="25"/>
      <c r="O342" s="25"/>
      <c r="P342" s="25"/>
      <c r="Q342" s="25"/>
      <c r="R342" s="25"/>
      <c r="S342" s="23"/>
      <c r="T342" s="24"/>
      <c r="U342" s="25"/>
      <c r="V342" s="25"/>
      <c r="W342" s="25"/>
    </row>
    <row r="343">
      <c r="B343" s="40"/>
      <c r="C343" s="25"/>
      <c r="D343" s="40"/>
      <c r="E343" s="40"/>
      <c r="F343" s="25"/>
      <c r="G343" s="23"/>
      <c r="H343" s="24"/>
      <c r="I343" s="25"/>
      <c r="J343" s="25"/>
      <c r="K343" s="25"/>
      <c r="L343" s="25"/>
      <c r="M343" s="25"/>
      <c r="N343" s="25"/>
      <c r="O343" s="25"/>
      <c r="P343" s="25"/>
      <c r="Q343" s="25"/>
      <c r="R343" s="25"/>
      <c r="S343" s="23"/>
      <c r="T343" s="24"/>
      <c r="U343" s="25"/>
      <c r="V343" s="25"/>
      <c r="W343" s="25"/>
    </row>
    <row r="344">
      <c r="B344" s="40"/>
      <c r="C344" s="25"/>
      <c r="D344" s="40"/>
      <c r="E344" s="40"/>
      <c r="F344" s="25"/>
      <c r="G344" s="23"/>
      <c r="H344" s="24"/>
      <c r="I344" s="25"/>
      <c r="J344" s="25"/>
      <c r="K344" s="25"/>
      <c r="L344" s="25"/>
      <c r="M344" s="25"/>
      <c r="N344" s="25"/>
      <c r="O344" s="25"/>
      <c r="P344" s="25"/>
      <c r="Q344" s="25"/>
      <c r="R344" s="25"/>
      <c r="S344" s="23"/>
      <c r="T344" s="24"/>
      <c r="U344" s="25"/>
      <c r="V344" s="25"/>
      <c r="W344" s="25"/>
    </row>
    <row r="345">
      <c r="B345" s="40"/>
      <c r="C345" s="25"/>
      <c r="D345" s="40"/>
      <c r="E345" s="40"/>
      <c r="F345" s="25"/>
      <c r="G345" s="23"/>
      <c r="H345" s="24"/>
      <c r="I345" s="25"/>
      <c r="J345" s="25"/>
      <c r="K345" s="25"/>
      <c r="L345" s="25"/>
      <c r="M345" s="25"/>
      <c r="N345" s="25"/>
      <c r="O345" s="25"/>
      <c r="P345" s="25"/>
      <c r="Q345" s="25"/>
      <c r="R345" s="25"/>
      <c r="S345" s="23"/>
      <c r="T345" s="24"/>
      <c r="U345" s="25"/>
      <c r="V345" s="25"/>
      <c r="W345" s="25"/>
    </row>
    <row r="346">
      <c r="B346" s="40"/>
      <c r="C346" s="25"/>
      <c r="D346" s="40"/>
      <c r="E346" s="40"/>
      <c r="F346" s="25"/>
      <c r="G346" s="23"/>
      <c r="H346" s="24"/>
      <c r="I346" s="25"/>
      <c r="J346" s="25"/>
      <c r="K346" s="25"/>
      <c r="L346" s="25"/>
      <c r="M346" s="25"/>
      <c r="N346" s="25"/>
      <c r="O346" s="25"/>
      <c r="P346" s="25"/>
      <c r="Q346" s="25"/>
      <c r="R346" s="25"/>
      <c r="S346" s="23"/>
      <c r="T346" s="24"/>
      <c r="U346" s="25"/>
      <c r="V346" s="25"/>
      <c r="W346" s="25"/>
    </row>
    <row r="347">
      <c r="B347" s="40"/>
      <c r="C347" s="25"/>
      <c r="D347" s="40"/>
      <c r="E347" s="40"/>
      <c r="F347" s="25"/>
      <c r="G347" s="23"/>
      <c r="H347" s="24"/>
      <c r="I347" s="25"/>
      <c r="J347" s="25"/>
      <c r="K347" s="25"/>
      <c r="L347" s="25"/>
      <c r="M347" s="25"/>
      <c r="N347" s="25"/>
      <c r="O347" s="25"/>
      <c r="P347" s="25"/>
      <c r="Q347" s="25"/>
      <c r="R347" s="25"/>
      <c r="S347" s="23"/>
      <c r="T347" s="24"/>
      <c r="U347" s="25"/>
      <c r="V347" s="25"/>
      <c r="W347" s="25"/>
    </row>
    <row r="348">
      <c r="B348" s="40"/>
      <c r="C348" s="25"/>
      <c r="D348" s="40"/>
      <c r="E348" s="40"/>
      <c r="F348" s="25"/>
      <c r="G348" s="23"/>
      <c r="H348" s="24"/>
      <c r="I348" s="25"/>
      <c r="J348" s="25"/>
      <c r="K348" s="25"/>
      <c r="L348" s="25"/>
      <c r="M348" s="25"/>
      <c r="N348" s="25"/>
      <c r="O348" s="25"/>
      <c r="P348" s="25"/>
      <c r="Q348" s="25"/>
      <c r="R348" s="25"/>
      <c r="S348" s="23"/>
      <c r="T348" s="24"/>
      <c r="U348" s="25"/>
      <c r="V348" s="25"/>
      <c r="W348" s="25"/>
    </row>
    <row r="349">
      <c r="B349" s="40"/>
      <c r="C349" s="25"/>
      <c r="D349" s="40"/>
      <c r="E349" s="40"/>
      <c r="F349" s="25"/>
      <c r="G349" s="23"/>
      <c r="H349" s="24"/>
      <c r="I349" s="25"/>
      <c r="J349" s="25"/>
      <c r="K349" s="25"/>
      <c r="L349" s="25"/>
      <c r="M349" s="25"/>
      <c r="N349" s="25"/>
      <c r="O349" s="25"/>
      <c r="P349" s="25"/>
      <c r="Q349" s="25"/>
      <c r="R349" s="25"/>
      <c r="S349" s="23"/>
      <c r="T349" s="24"/>
      <c r="U349" s="25"/>
      <c r="V349" s="25"/>
      <c r="W349" s="25"/>
    </row>
    <row r="350">
      <c r="B350" s="40"/>
      <c r="C350" s="25"/>
      <c r="D350" s="40"/>
      <c r="E350" s="40"/>
      <c r="F350" s="25"/>
      <c r="G350" s="23"/>
      <c r="H350" s="24"/>
      <c r="I350" s="25"/>
      <c r="J350" s="25"/>
      <c r="K350" s="25"/>
      <c r="L350" s="25"/>
      <c r="M350" s="25"/>
      <c r="N350" s="25"/>
      <c r="O350" s="25"/>
      <c r="P350" s="25"/>
      <c r="Q350" s="25"/>
      <c r="R350" s="25"/>
      <c r="S350" s="23"/>
      <c r="T350" s="24"/>
      <c r="U350" s="25"/>
      <c r="V350" s="25"/>
      <c r="W350" s="25"/>
    </row>
    <row r="351">
      <c r="B351" s="40"/>
      <c r="C351" s="25"/>
      <c r="D351" s="40"/>
      <c r="E351" s="40"/>
      <c r="F351" s="25"/>
      <c r="G351" s="23"/>
      <c r="H351" s="24"/>
      <c r="I351" s="25"/>
      <c r="J351" s="25"/>
      <c r="K351" s="25"/>
      <c r="L351" s="25"/>
      <c r="M351" s="25"/>
      <c r="N351" s="25"/>
      <c r="O351" s="25"/>
      <c r="P351" s="25"/>
      <c r="Q351" s="25"/>
      <c r="R351" s="25"/>
      <c r="S351" s="23"/>
      <c r="T351" s="24"/>
      <c r="U351" s="25"/>
      <c r="V351" s="25"/>
      <c r="W351" s="25"/>
    </row>
    <row r="352">
      <c r="B352" s="40"/>
      <c r="C352" s="25"/>
      <c r="D352" s="40"/>
      <c r="E352" s="40"/>
      <c r="F352" s="25"/>
      <c r="G352" s="23"/>
      <c r="H352" s="24"/>
      <c r="I352" s="25"/>
      <c r="J352" s="25"/>
      <c r="K352" s="25"/>
      <c r="L352" s="25"/>
      <c r="M352" s="25"/>
      <c r="N352" s="25"/>
      <c r="O352" s="25"/>
      <c r="P352" s="25"/>
      <c r="Q352" s="25"/>
      <c r="R352" s="25"/>
      <c r="S352" s="23"/>
      <c r="T352" s="24"/>
      <c r="U352" s="25"/>
      <c r="V352" s="25"/>
      <c r="W352" s="25"/>
    </row>
    <row r="353">
      <c r="B353" s="40"/>
      <c r="C353" s="25"/>
      <c r="D353" s="40"/>
      <c r="E353" s="40"/>
      <c r="F353" s="25"/>
      <c r="G353" s="23"/>
      <c r="H353" s="24"/>
      <c r="I353" s="25"/>
      <c r="J353" s="25"/>
      <c r="K353" s="25"/>
      <c r="L353" s="25"/>
      <c r="M353" s="25"/>
      <c r="N353" s="25"/>
      <c r="O353" s="25"/>
      <c r="P353" s="25"/>
      <c r="Q353" s="25"/>
      <c r="R353" s="25"/>
      <c r="S353" s="23"/>
      <c r="T353" s="24"/>
      <c r="U353" s="25"/>
      <c r="V353" s="25"/>
      <c r="W353" s="25"/>
    </row>
    <row r="354">
      <c r="B354" s="40"/>
      <c r="C354" s="25"/>
      <c r="D354" s="40"/>
      <c r="E354" s="40"/>
      <c r="F354" s="25"/>
      <c r="G354" s="23"/>
      <c r="H354" s="24"/>
      <c r="I354" s="25"/>
      <c r="J354" s="25"/>
      <c r="K354" s="25"/>
      <c r="L354" s="25"/>
      <c r="M354" s="25"/>
      <c r="N354" s="25"/>
      <c r="O354" s="25"/>
      <c r="P354" s="25"/>
      <c r="Q354" s="25"/>
      <c r="R354" s="25"/>
      <c r="S354" s="23"/>
      <c r="T354" s="24"/>
      <c r="U354" s="25"/>
      <c r="V354" s="25"/>
      <c r="W354" s="25"/>
    </row>
    <row r="355">
      <c r="B355" s="40"/>
      <c r="C355" s="25"/>
      <c r="D355" s="40"/>
      <c r="E355" s="40"/>
      <c r="F355" s="25"/>
      <c r="G355" s="23"/>
      <c r="H355" s="24"/>
      <c r="I355" s="25"/>
      <c r="J355" s="25"/>
      <c r="K355" s="25"/>
      <c r="L355" s="25"/>
      <c r="M355" s="25"/>
      <c r="N355" s="25"/>
      <c r="O355" s="25"/>
      <c r="P355" s="25"/>
      <c r="Q355" s="25"/>
      <c r="R355" s="25"/>
      <c r="S355" s="23"/>
      <c r="T355" s="24"/>
      <c r="U355" s="25"/>
      <c r="V355" s="25"/>
      <c r="W355" s="25"/>
    </row>
    <row r="356">
      <c r="B356" s="40"/>
      <c r="C356" s="25"/>
      <c r="D356" s="40"/>
      <c r="E356" s="40"/>
      <c r="F356" s="25"/>
      <c r="G356" s="23"/>
      <c r="H356" s="24"/>
      <c r="I356" s="25"/>
      <c r="J356" s="25"/>
      <c r="K356" s="25"/>
      <c r="L356" s="25"/>
      <c r="M356" s="25"/>
      <c r="N356" s="25"/>
      <c r="O356" s="25"/>
      <c r="P356" s="25"/>
      <c r="Q356" s="25"/>
      <c r="R356" s="25"/>
      <c r="S356" s="23"/>
      <c r="T356" s="24"/>
      <c r="U356" s="25"/>
      <c r="V356" s="25"/>
      <c r="W356" s="25"/>
    </row>
    <row r="357">
      <c r="B357" s="40"/>
      <c r="C357" s="25"/>
      <c r="D357" s="40"/>
      <c r="E357" s="40"/>
      <c r="F357" s="25"/>
      <c r="G357" s="23"/>
      <c r="H357" s="24"/>
      <c r="I357" s="25"/>
      <c r="J357" s="25"/>
      <c r="K357" s="25"/>
      <c r="L357" s="25"/>
      <c r="M357" s="25"/>
      <c r="N357" s="25"/>
      <c r="O357" s="25"/>
      <c r="P357" s="25"/>
      <c r="Q357" s="25"/>
      <c r="R357" s="25"/>
      <c r="S357" s="23"/>
      <c r="T357" s="24"/>
      <c r="U357" s="25"/>
      <c r="V357" s="25"/>
      <c r="W357" s="25"/>
    </row>
    <row r="358">
      <c r="B358" s="40"/>
      <c r="C358" s="25"/>
      <c r="D358" s="40"/>
      <c r="E358" s="40"/>
      <c r="F358" s="25"/>
      <c r="G358" s="23"/>
      <c r="H358" s="24"/>
      <c r="I358" s="25"/>
      <c r="J358" s="25"/>
      <c r="K358" s="25"/>
      <c r="L358" s="25"/>
      <c r="M358" s="25"/>
      <c r="N358" s="25"/>
      <c r="O358" s="25"/>
      <c r="P358" s="25"/>
      <c r="Q358" s="25"/>
      <c r="R358" s="25"/>
      <c r="S358" s="23"/>
      <c r="T358" s="24"/>
      <c r="U358" s="25"/>
      <c r="V358" s="25"/>
      <c r="W358" s="25"/>
    </row>
    <row r="359">
      <c r="B359" s="40"/>
      <c r="C359" s="25"/>
      <c r="D359" s="40"/>
      <c r="E359" s="40"/>
      <c r="F359" s="25"/>
      <c r="G359" s="23"/>
      <c r="H359" s="24"/>
      <c r="I359" s="25"/>
      <c r="J359" s="25"/>
      <c r="K359" s="25"/>
      <c r="L359" s="25"/>
      <c r="M359" s="25"/>
      <c r="N359" s="25"/>
      <c r="O359" s="25"/>
      <c r="P359" s="25"/>
      <c r="Q359" s="25"/>
      <c r="R359" s="25"/>
      <c r="S359" s="23"/>
      <c r="T359" s="24"/>
      <c r="U359" s="25"/>
      <c r="V359" s="25"/>
      <c r="W359" s="25"/>
    </row>
    <row r="360">
      <c r="B360" s="40"/>
      <c r="C360" s="25"/>
      <c r="D360" s="40"/>
      <c r="E360" s="40"/>
      <c r="F360" s="25"/>
      <c r="G360" s="23"/>
      <c r="H360" s="24"/>
      <c r="I360" s="25"/>
      <c r="J360" s="25"/>
      <c r="K360" s="25"/>
      <c r="L360" s="25"/>
      <c r="M360" s="25"/>
      <c r="N360" s="25"/>
      <c r="O360" s="25"/>
      <c r="P360" s="25"/>
      <c r="Q360" s="25"/>
      <c r="R360" s="25"/>
      <c r="S360" s="23"/>
      <c r="T360" s="24"/>
      <c r="U360" s="25"/>
      <c r="V360" s="25"/>
      <c r="W360" s="25"/>
    </row>
    <row r="361">
      <c r="B361" s="40"/>
      <c r="C361" s="25"/>
      <c r="D361" s="40"/>
      <c r="E361" s="40"/>
      <c r="F361" s="25"/>
      <c r="G361" s="23"/>
      <c r="H361" s="24"/>
      <c r="I361" s="25"/>
      <c r="J361" s="25"/>
      <c r="K361" s="25"/>
      <c r="L361" s="25"/>
      <c r="M361" s="25"/>
      <c r="N361" s="25"/>
      <c r="O361" s="25"/>
      <c r="P361" s="25"/>
      <c r="Q361" s="25"/>
      <c r="R361" s="25"/>
      <c r="S361" s="23"/>
      <c r="T361" s="24"/>
      <c r="U361" s="25"/>
      <c r="V361" s="25"/>
      <c r="W361" s="25"/>
    </row>
    <row r="362">
      <c r="B362" s="40"/>
      <c r="C362" s="25"/>
      <c r="D362" s="40"/>
      <c r="E362" s="40"/>
      <c r="F362" s="25"/>
      <c r="G362" s="23"/>
      <c r="H362" s="24"/>
      <c r="I362" s="25"/>
      <c r="J362" s="25"/>
      <c r="K362" s="25"/>
      <c r="L362" s="25"/>
      <c r="M362" s="25"/>
      <c r="N362" s="25"/>
      <c r="O362" s="25"/>
      <c r="P362" s="25"/>
      <c r="Q362" s="25"/>
      <c r="R362" s="25"/>
      <c r="S362" s="23"/>
      <c r="T362" s="24"/>
      <c r="U362" s="25"/>
      <c r="V362" s="25"/>
      <c r="W362" s="25"/>
    </row>
    <row r="363">
      <c r="B363" s="40"/>
      <c r="C363" s="25"/>
      <c r="D363" s="40"/>
      <c r="E363" s="40"/>
      <c r="F363" s="25"/>
      <c r="G363" s="23"/>
      <c r="H363" s="24"/>
      <c r="I363" s="25"/>
      <c r="J363" s="25"/>
      <c r="K363" s="25"/>
      <c r="L363" s="25"/>
      <c r="M363" s="25"/>
      <c r="N363" s="25"/>
      <c r="O363" s="25"/>
      <c r="P363" s="25"/>
      <c r="Q363" s="25"/>
      <c r="R363" s="25"/>
      <c r="S363" s="23"/>
      <c r="T363" s="24"/>
      <c r="U363" s="25"/>
      <c r="V363" s="25"/>
      <c r="W363" s="25"/>
    </row>
    <row r="364">
      <c r="B364" s="40"/>
      <c r="C364" s="25"/>
      <c r="D364" s="40"/>
      <c r="E364" s="40"/>
      <c r="F364" s="25"/>
      <c r="G364" s="23"/>
      <c r="H364" s="24"/>
      <c r="I364" s="25"/>
      <c r="J364" s="25"/>
      <c r="K364" s="25"/>
      <c r="L364" s="25"/>
      <c r="M364" s="25"/>
      <c r="N364" s="25"/>
      <c r="O364" s="25"/>
      <c r="P364" s="25"/>
      <c r="Q364" s="25"/>
      <c r="R364" s="25"/>
      <c r="S364" s="23"/>
      <c r="T364" s="24"/>
      <c r="U364" s="25"/>
      <c r="V364" s="25"/>
      <c r="W364" s="25"/>
    </row>
    <row r="365">
      <c r="B365" s="40"/>
      <c r="C365" s="25"/>
      <c r="D365" s="40"/>
      <c r="E365" s="40"/>
      <c r="F365" s="25"/>
      <c r="G365" s="23"/>
      <c r="H365" s="24"/>
      <c r="I365" s="25"/>
      <c r="J365" s="25"/>
      <c r="K365" s="25"/>
      <c r="L365" s="25"/>
      <c r="M365" s="25"/>
      <c r="N365" s="25"/>
      <c r="O365" s="25"/>
      <c r="P365" s="25"/>
      <c r="Q365" s="25"/>
      <c r="R365" s="25"/>
      <c r="S365" s="23"/>
      <c r="T365" s="24"/>
      <c r="U365" s="25"/>
      <c r="V365" s="25"/>
      <c r="W365" s="25"/>
    </row>
    <row r="366">
      <c r="B366" s="40"/>
      <c r="C366" s="25"/>
      <c r="D366" s="40"/>
      <c r="E366" s="40"/>
      <c r="F366" s="25"/>
      <c r="G366" s="23"/>
      <c r="H366" s="24"/>
      <c r="I366" s="25"/>
      <c r="J366" s="25"/>
      <c r="K366" s="25"/>
      <c r="L366" s="25"/>
      <c r="M366" s="25"/>
      <c r="N366" s="25"/>
      <c r="O366" s="25"/>
      <c r="P366" s="25"/>
      <c r="Q366" s="25"/>
      <c r="R366" s="25"/>
      <c r="S366" s="23"/>
      <c r="T366" s="24"/>
      <c r="U366" s="25"/>
      <c r="V366" s="25"/>
      <c r="W366" s="25"/>
    </row>
    <row r="367">
      <c r="B367" s="40"/>
      <c r="C367" s="25"/>
      <c r="D367" s="40"/>
      <c r="E367" s="40"/>
      <c r="F367" s="25"/>
      <c r="G367" s="23"/>
      <c r="H367" s="24"/>
      <c r="I367" s="25"/>
      <c r="J367" s="25"/>
      <c r="K367" s="25"/>
      <c r="L367" s="25"/>
      <c r="M367" s="25"/>
      <c r="N367" s="25"/>
      <c r="O367" s="25"/>
      <c r="P367" s="25"/>
      <c r="Q367" s="25"/>
      <c r="R367" s="25"/>
      <c r="S367" s="23"/>
      <c r="T367" s="24"/>
      <c r="U367" s="25"/>
      <c r="V367" s="25"/>
      <c r="W367" s="25"/>
    </row>
    <row r="368">
      <c r="B368" s="40"/>
      <c r="C368" s="25"/>
      <c r="D368" s="40"/>
      <c r="E368" s="40"/>
      <c r="F368" s="25"/>
      <c r="G368" s="23"/>
      <c r="H368" s="24"/>
      <c r="I368" s="25"/>
      <c r="J368" s="25"/>
      <c r="K368" s="25"/>
      <c r="L368" s="25"/>
      <c r="M368" s="25"/>
      <c r="N368" s="25"/>
      <c r="O368" s="25"/>
      <c r="P368" s="25"/>
      <c r="Q368" s="25"/>
      <c r="R368" s="25"/>
      <c r="S368" s="23"/>
      <c r="T368" s="24"/>
      <c r="U368" s="25"/>
      <c r="V368" s="25"/>
      <c r="W368" s="25"/>
    </row>
    <row r="369">
      <c r="B369" s="40"/>
      <c r="C369" s="25"/>
      <c r="D369" s="40"/>
      <c r="E369" s="40"/>
      <c r="F369" s="25"/>
      <c r="G369" s="23"/>
      <c r="H369" s="24"/>
      <c r="I369" s="25"/>
      <c r="J369" s="25"/>
      <c r="K369" s="25"/>
      <c r="L369" s="25"/>
      <c r="M369" s="25"/>
      <c r="N369" s="25"/>
      <c r="O369" s="25"/>
      <c r="P369" s="25"/>
      <c r="Q369" s="25"/>
      <c r="R369" s="25"/>
      <c r="S369" s="23"/>
      <c r="T369" s="24"/>
      <c r="U369" s="25"/>
      <c r="V369" s="25"/>
      <c r="W369" s="25"/>
    </row>
    <row r="370">
      <c r="B370" s="40"/>
      <c r="C370" s="25"/>
      <c r="D370" s="40"/>
      <c r="E370" s="40"/>
      <c r="F370" s="25"/>
      <c r="G370" s="23"/>
      <c r="H370" s="24"/>
      <c r="I370" s="25"/>
      <c r="J370" s="25"/>
      <c r="K370" s="25"/>
      <c r="L370" s="25"/>
      <c r="M370" s="25"/>
      <c r="N370" s="25"/>
      <c r="O370" s="25"/>
      <c r="P370" s="25"/>
      <c r="Q370" s="25"/>
      <c r="R370" s="25"/>
      <c r="S370" s="23"/>
      <c r="T370" s="24"/>
      <c r="U370" s="25"/>
      <c r="V370" s="25"/>
      <c r="W370" s="25"/>
    </row>
    <row r="371">
      <c r="B371" s="40"/>
      <c r="C371" s="25"/>
      <c r="D371" s="40"/>
      <c r="E371" s="40"/>
      <c r="F371" s="25"/>
      <c r="G371" s="23"/>
      <c r="H371" s="24"/>
      <c r="I371" s="25"/>
      <c r="J371" s="25"/>
      <c r="K371" s="25"/>
      <c r="L371" s="25"/>
      <c r="M371" s="25"/>
      <c r="N371" s="25"/>
      <c r="O371" s="25"/>
      <c r="P371" s="25"/>
      <c r="Q371" s="25"/>
      <c r="R371" s="25"/>
      <c r="S371" s="23"/>
      <c r="T371" s="24"/>
      <c r="U371" s="25"/>
      <c r="V371" s="25"/>
      <c r="W371" s="25"/>
    </row>
    <row r="372">
      <c r="B372" s="40"/>
      <c r="C372" s="25"/>
      <c r="D372" s="40"/>
      <c r="E372" s="40"/>
      <c r="F372" s="25"/>
      <c r="G372" s="23"/>
      <c r="H372" s="24"/>
      <c r="I372" s="25"/>
      <c r="J372" s="25"/>
      <c r="K372" s="25"/>
      <c r="L372" s="25"/>
      <c r="M372" s="25"/>
      <c r="N372" s="25"/>
      <c r="O372" s="25"/>
      <c r="P372" s="25"/>
      <c r="Q372" s="25"/>
      <c r="R372" s="25"/>
      <c r="S372" s="23"/>
      <c r="T372" s="24"/>
      <c r="U372" s="25"/>
      <c r="V372" s="25"/>
      <c r="W372" s="25"/>
    </row>
    <row r="373">
      <c r="B373" s="40"/>
      <c r="C373" s="25"/>
      <c r="D373" s="40"/>
      <c r="E373" s="40"/>
      <c r="F373" s="25"/>
      <c r="G373" s="23"/>
      <c r="H373" s="24"/>
      <c r="I373" s="25"/>
      <c r="J373" s="25"/>
      <c r="K373" s="25"/>
      <c r="L373" s="25"/>
      <c r="M373" s="25"/>
      <c r="N373" s="25"/>
      <c r="O373" s="25"/>
      <c r="P373" s="25"/>
      <c r="Q373" s="25"/>
      <c r="R373" s="25"/>
      <c r="S373" s="23"/>
      <c r="T373" s="24"/>
      <c r="U373" s="25"/>
      <c r="V373" s="25"/>
      <c r="W373" s="25"/>
    </row>
    <row r="374">
      <c r="B374" s="40"/>
      <c r="C374" s="25"/>
      <c r="D374" s="40"/>
      <c r="E374" s="40"/>
      <c r="F374" s="25"/>
      <c r="G374" s="23"/>
      <c r="H374" s="24"/>
      <c r="I374" s="25"/>
      <c r="J374" s="25"/>
      <c r="K374" s="25"/>
      <c r="L374" s="25"/>
      <c r="M374" s="25"/>
      <c r="N374" s="25"/>
      <c r="O374" s="25"/>
      <c r="P374" s="25"/>
      <c r="Q374" s="25"/>
      <c r="R374" s="25"/>
      <c r="S374" s="23"/>
      <c r="T374" s="24"/>
      <c r="U374" s="25"/>
      <c r="V374" s="25"/>
      <c r="W374" s="25"/>
    </row>
    <row r="375">
      <c r="B375" s="40"/>
      <c r="C375" s="25"/>
      <c r="D375" s="40"/>
      <c r="E375" s="40"/>
      <c r="F375" s="25"/>
      <c r="G375" s="23"/>
      <c r="H375" s="24"/>
      <c r="I375" s="25"/>
      <c r="J375" s="25"/>
      <c r="K375" s="25"/>
      <c r="L375" s="25"/>
      <c r="M375" s="25"/>
      <c r="N375" s="25"/>
      <c r="O375" s="25"/>
      <c r="P375" s="25"/>
      <c r="Q375" s="25"/>
      <c r="R375" s="25"/>
      <c r="S375" s="23"/>
      <c r="T375" s="24"/>
      <c r="U375" s="25"/>
      <c r="V375" s="25"/>
      <c r="W375" s="25"/>
    </row>
    <row r="376">
      <c r="B376" s="40"/>
      <c r="C376" s="25"/>
      <c r="D376" s="40"/>
      <c r="E376" s="40"/>
      <c r="F376" s="25"/>
      <c r="G376" s="23"/>
      <c r="H376" s="24"/>
      <c r="I376" s="25"/>
      <c r="J376" s="25"/>
      <c r="K376" s="25"/>
      <c r="L376" s="25"/>
      <c r="M376" s="25"/>
      <c r="N376" s="25"/>
      <c r="O376" s="25"/>
      <c r="P376" s="25"/>
      <c r="Q376" s="25"/>
      <c r="R376" s="25"/>
      <c r="S376" s="23"/>
      <c r="T376" s="24"/>
      <c r="U376" s="25"/>
      <c r="V376" s="25"/>
      <c r="W376" s="25"/>
    </row>
    <row r="377">
      <c r="B377" s="40"/>
      <c r="C377" s="25"/>
      <c r="D377" s="40"/>
      <c r="E377" s="40"/>
      <c r="F377" s="25"/>
      <c r="G377" s="23"/>
      <c r="H377" s="24"/>
      <c r="I377" s="25"/>
      <c r="J377" s="25"/>
      <c r="K377" s="25"/>
      <c r="L377" s="25"/>
      <c r="M377" s="25"/>
      <c r="N377" s="25"/>
      <c r="O377" s="25"/>
      <c r="P377" s="25"/>
      <c r="Q377" s="25"/>
      <c r="R377" s="25"/>
      <c r="S377" s="23"/>
      <c r="T377" s="24"/>
      <c r="U377" s="25"/>
      <c r="V377" s="25"/>
      <c r="W377" s="25"/>
    </row>
    <row r="378">
      <c r="B378" s="40"/>
      <c r="C378" s="25"/>
      <c r="D378" s="40"/>
      <c r="E378" s="40"/>
      <c r="F378" s="25"/>
      <c r="G378" s="23"/>
      <c r="H378" s="24"/>
      <c r="I378" s="25"/>
      <c r="J378" s="25"/>
      <c r="K378" s="25"/>
      <c r="L378" s="25"/>
      <c r="M378" s="25"/>
      <c r="N378" s="25"/>
      <c r="O378" s="25"/>
      <c r="P378" s="25"/>
      <c r="Q378" s="25"/>
      <c r="R378" s="25"/>
      <c r="S378" s="23"/>
      <c r="T378" s="24"/>
      <c r="U378" s="25"/>
      <c r="V378" s="25"/>
      <c r="W378" s="25"/>
    </row>
    <row r="379">
      <c r="B379" s="40"/>
      <c r="C379" s="25"/>
      <c r="D379" s="40"/>
      <c r="E379" s="40"/>
      <c r="F379" s="25"/>
      <c r="G379" s="23"/>
      <c r="H379" s="24"/>
      <c r="I379" s="25"/>
      <c r="J379" s="25"/>
      <c r="K379" s="25"/>
      <c r="L379" s="25"/>
      <c r="M379" s="25"/>
      <c r="N379" s="25"/>
      <c r="O379" s="25"/>
      <c r="P379" s="25"/>
      <c r="Q379" s="25"/>
      <c r="R379" s="25"/>
      <c r="S379" s="23"/>
      <c r="T379" s="24"/>
      <c r="U379" s="25"/>
      <c r="V379" s="25"/>
      <c r="W379" s="25"/>
    </row>
    <row r="380">
      <c r="B380" s="40"/>
      <c r="C380" s="25"/>
      <c r="D380" s="40"/>
      <c r="E380" s="40"/>
      <c r="F380" s="25"/>
      <c r="G380" s="23"/>
      <c r="H380" s="24"/>
      <c r="I380" s="25"/>
      <c r="J380" s="25"/>
      <c r="K380" s="25"/>
      <c r="L380" s="25"/>
      <c r="M380" s="25"/>
      <c r="N380" s="25"/>
      <c r="O380" s="25"/>
      <c r="P380" s="25"/>
      <c r="Q380" s="25"/>
      <c r="R380" s="25"/>
      <c r="S380" s="23"/>
      <c r="T380" s="24"/>
      <c r="U380" s="25"/>
      <c r="V380" s="25"/>
      <c r="W380" s="25"/>
    </row>
    <row r="381">
      <c r="B381" s="40"/>
      <c r="C381" s="25"/>
      <c r="D381" s="40"/>
      <c r="E381" s="40"/>
      <c r="F381" s="25"/>
      <c r="G381" s="23"/>
      <c r="H381" s="24"/>
      <c r="I381" s="25"/>
      <c r="J381" s="25"/>
      <c r="K381" s="25"/>
      <c r="L381" s="25"/>
      <c r="M381" s="25"/>
      <c r="N381" s="25"/>
      <c r="O381" s="25"/>
      <c r="P381" s="25"/>
      <c r="Q381" s="25"/>
      <c r="R381" s="25"/>
      <c r="S381" s="23"/>
      <c r="T381" s="24"/>
      <c r="U381" s="25"/>
      <c r="V381" s="25"/>
      <c r="W381" s="25"/>
    </row>
    <row r="382">
      <c r="B382" s="40"/>
      <c r="C382" s="25"/>
      <c r="D382" s="40"/>
      <c r="E382" s="40"/>
      <c r="F382" s="25"/>
      <c r="G382" s="23"/>
      <c r="H382" s="24"/>
      <c r="I382" s="25"/>
      <c r="J382" s="25"/>
      <c r="K382" s="25"/>
      <c r="L382" s="25"/>
      <c r="M382" s="25"/>
      <c r="N382" s="25"/>
      <c r="O382" s="25"/>
      <c r="P382" s="25"/>
      <c r="Q382" s="25"/>
      <c r="R382" s="25"/>
      <c r="S382" s="23"/>
      <c r="T382" s="24"/>
      <c r="U382" s="25"/>
      <c r="V382" s="25"/>
      <c r="W382" s="25"/>
    </row>
    <row r="383">
      <c r="B383" s="40"/>
      <c r="C383" s="25"/>
      <c r="D383" s="40"/>
      <c r="E383" s="40"/>
      <c r="F383" s="25"/>
      <c r="G383" s="23"/>
      <c r="H383" s="24"/>
      <c r="I383" s="25"/>
      <c r="J383" s="25"/>
      <c r="K383" s="25"/>
      <c r="L383" s="25"/>
      <c r="M383" s="25"/>
      <c r="N383" s="25"/>
      <c r="O383" s="25"/>
      <c r="P383" s="25"/>
      <c r="Q383" s="25"/>
      <c r="R383" s="25"/>
      <c r="S383" s="23"/>
      <c r="T383" s="24"/>
      <c r="U383" s="25"/>
      <c r="V383" s="25"/>
      <c r="W383" s="25"/>
    </row>
    <row r="384">
      <c r="B384" s="40"/>
      <c r="C384" s="25"/>
      <c r="D384" s="40"/>
      <c r="E384" s="40"/>
      <c r="F384" s="25"/>
      <c r="G384" s="23"/>
      <c r="H384" s="24"/>
      <c r="I384" s="25"/>
      <c r="J384" s="25"/>
      <c r="K384" s="25"/>
      <c r="L384" s="25"/>
      <c r="M384" s="25"/>
      <c r="N384" s="25"/>
      <c r="O384" s="25"/>
      <c r="P384" s="25"/>
      <c r="Q384" s="25"/>
      <c r="R384" s="25"/>
      <c r="S384" s="23"/>
      <c r="T384" s="24"/>
      <c r="U384" s="25"/>
      <c r="V384" s="25"/>
      <c r="W384" s="25"/>
    </row>
    <row r="385">
      <c r="B385" s="40"/>
      <c r="C385" s="25"/>
      <c r="D385" s="40"/>
      <c r="E385" s="40"/>
      <c r="F385" s="25"/>
      <c r="G385" s="23"/>
      <c r="H385" s="24"/>
      <c r="I385" s="25"/>
      <c r="J385" s="25"/>
      <c r="K385" s="25"/>
      <c r="L385" s="25"/>
      <c r="M385" s="25"/>
      <c r="N385" s="25"/>
      <c r="O385" s="25"/>
      <c r="P385" s="25"/>
      <c r="Q385" s="25"/>
      <c r="R385" s="25"/>
      <c r="S385" s="23"/>
      <c r="T385" s="24"/>
      <c r="U385" s="25"/>
      <c r="V385" s="25"/>
      <c r="W385" s="25"/>
    </row>
    <row r="386">
      <c r="B386" s="40"/>
      <c r="C386" s="25"/>
      <c r="D386" s="40"/>
      <c r="E386" s="40"/>
      <c r="F386" s="25"/>
      <c r="G386" s="23"/>
      <c r="H386" s="24"/>
      <c r="I386" s="25"/>
      <c r="J386" s="25"/>
      <c r="K386" s="25"/>
      <c r="L386" s="25"/>
      <c r="M386" s="25"/>
      <c r="N386" s="25"/>
      <c r="O386" s="25"/>
      <c r="P386" s="25"/>
      <c r="Q386" s="25"/>
      <c r="R386" s="25"/>
      <c r="S386" s="23"/>
      <c r="T386" s="24"/>
      <c r="U386" s="25"/>
      <c r="V386" s="25"/>
      <c r="W386" s="25"/>
    </row>
    <row r="387">
      <c r="B387" s="40"/>
      <c r="C387" s="25"/>
      <c r="D387" s="40"/>
      <c r="E387" s="40"/>
      <c r="F387" s="25"/>
      <c r="G387" s="23"/>
      <c r="H387" s="24"/>
      <c r="I387" s="25"/>
      <c r="J387" s="25"/>
      <c r="K387" s="25"/>
      <c r="L387" s="25"/>
      <c r="M387" s="25"/>
      <c r="N387" s="25"/>
      <c r="O387" s="25"/>
      <c r="P387" s="25"/>
      <c r="Q387" s="25"/>
      <c r="R387" s="25"/>
      <c r="S387" s="23"/>
      <c r="T387" s="24"/>
      <c r="U387" s="25"/>
      <c r="V387" s="25"/>
      <c r="W387" s="25"/>
    </row>
    <row r="388">
      <c r="B388" s="40"/>
      <c r="C388" s="25"/>
      <c r="D388" s="40"/>
      <c r="E388" s="40"/>
      <c r="F388" s="25"/>
      <c r="G388" s="23"/>
      <c r="H388" s="24"/>
      <c r="I388" s="25"/>
      <c r="J388" s="25"/>
      <c r="K388" s="25"/>
      <c r="L388" s="25"/>
      <c r="M388" s="25"/>
      <c r="N388" s="25"/>
      <c r="O388" s="25"/>
      <c r="P388" s="25"/>
      <c r="Q388" s="25"/>
      <c r="R388" s="25"/>
      <c r="S388" s="23"/>
      <c r="T388" s="24"/>
      <c r="U388" s="25"/>
      <c r="V388" s="25"/>
      <c r="W388" s="25"/>
    </row>
    <row r="389">
      <c r="B389" s="40"/>
      <c r="C389" s="25"/>
      <c r="D389" s="40"/>
      <c r="E389" s="40"/>
      <c r="F389" s="25"/>
      <c r="G389" s="23"/>
      <c r="H389" s="24"/>
      <c r="I389" s="25"/>
      <c r="J389" s="25"/>
      <c r="K389" s="25"/>
      <c r="L389" s="25"/>
      <c r="M389" s="25"/>
      <c r="N389" s="25"/>
      <c r="O389" s="25"/>
      <c r="P389" s="25"/>
      <c r="Q389" s="25"/>
      <c r="R389" s="25"/>
      <c r="S389" s="23"/>
      <c r="T389" s="24"/>
      <c r="U389" s="25"/>
      <c r="V389" s="25"/>
      <c r="W389" s="25"/>
    </row>
    <row r="390">
      <c r="B390" s="40"/>
      <c r="C390" s="25"/>
      <c r="D390" s="40"/>
      <c r="E390" s="40"/>
      <c r="F390" s="25"/>
      <c r="G390" s="23"/>
      <c r="H390" s="24"/>
      <c r="I390" s="25"/>
      <c r="J390" s="25"/>
      <c r="K390" s="25"/>
      <c r="L390" s="25"/>
      <c r="M390" s="25"/>
      <c r="N390" s="25"/>
      <c r="O390" s="25"/>
      <c r="P390" s="25"/>
      <c r="Q390" s="25"/>
      <c r="R390" s="25"/>
      <c r="S390" s="23"/>
      <c r="T390" s="24"/>
      <c r="U390" s="25"/>
      <c r="V390" s="25"/>
      <c r="W390" s="25"/>
    </row>
    <row r="391">
      <c r="B391" s="40"/>
      <c r="C391" s="25"/>
      <c r="D391" s="40"/>
      <c r="E391" s="40"/>
      <c r="F391" s="25"/>
      <c r="G391" s="23"/>
      <c r="H391" s="24"/>
      <c r="I391" s="25"/>
      <c r="J391" s="25"/>
      <c r="K391" s="25"/>
      <c r="L391" s="25"/>
      <c r="M391" s="25"/>
      <c r="N391" s="25"/>
      <c r="O391" s="25"/>
      <c r="P391" s="25"/>
      <c r="Q391" s="25"/>
      <c r="R391" s="25"/>
      <c r="S391" s="23"/>
      <c r="T391" s="24"/>
      <c r="U391" s="25"/>
      <c r="V391" s="25"/>
      <c r="W391" s="25"/>
    </row>
    <row r="392">
      <c r="B392" s="40"/>
      <c r="C392" s="25"/>
      <c r="D392" s="40"/>
      <c r="E392" s="40"/>
      <c r="F392" s="25"/>
      <c r="G392" s="23"/>
      <c r="H392" s="24"/>
      <c r="I392" s="25"/>
      <c r="J392" s="25"/>
      <c r="K392" s="25"/>
      <c r="L392" s="25"/>
      <c r="M392" s="25"/>
      <c r="N392" s="25"/>
      <c r="O392" s="25"/>
      <c r="P392" s="25"/>
      <c r="Q392" s="25"/>
      <c r="R392" s="25"/>
      <c r="S392" s="23"/>
      <c r="T392" s="24"/>
      <c r="U392" s="25"/>
      <c r="V392" s="25"/>
      <c r="W392" s="25"/>
    </row>
    <row r="393">
      <c r="B393" s="40"/>
      <c r="C393" s="25"/>
      <c r="D393" s="40"/>
      <c r="E393" s="40"/>
      <c r="F393" s="25"/>
      <c r="G393" s="23"/>
      <c r="H393" s="24"/>
      <c r="I393" s="25"/>
      <c r="J393" s="25"/>
      <c r="K393" s="25"/>
      <c r="L393" s="25"/>
      <c r="M393" s="25"/>
      <c r="N393" s="25"/>
      <c r="O393" s="25"/>
      <c r="P393" s="25"/>
      <c r="Q393" s="25"/>
      <c r="R393" s="25"/>
      <c r="S393" s="23"/>
      <c r="T393" s="24"/>
      <c r="U393" s="25"/>
      <c r="V393" s="25"/>
      <c r="W393" s="25"/>
    </row>
    <row r="394">
      <c r="B394" s="40"/>
      <c r="C394" s="25"/>
      <c r="D394" s="40"/>
      <c r="E394" s="40"/>
      <c r="F394" s="25"/>
      <c r="G394" s="23"/>
      <c r="H394" s="24"/>
      <c r="I394" s="25"/>
      <c r="J394" s="25"/>
      <c r="K394" s="25"/>
      <c r="L394" s="25"/>
      <c r="M394" s="25"/>
      <c r="N394" s="25"/>
      <c r="O394" s="25"/>
      <c r="P394" s="25"/>
      <c r="Q394" s="25"/>
      <c r="R394" s="25"/>
      <c r="S394" s="23"/>
      <c r="T394" s="24"/>
      <c r="U394" s="25"/>
      <c r="V394" s="25"/>
      <c r="W394" s="25"/>
    </row>
    <row r="395">
      <c r="B395" s="40"/>
      <c r="C395" s="25"/>
      <c r="D395" s="40"/>
      <c r="E395" s="40"/>
      <c r="F395" s="25"/>
      <c r="G395" s="23"/>
      <c r="H395" s="24"/>
      <c r="I395" s="25"/>
      <c r="J395" s="25"/>
      <c r="K395" s="25"/>
      <c r="L395" s="25"/>
      <c r="M395" s="25"/>
      <c r="N395" s="25"/>
      <c r="O395" s="25"/>
      <c r="P395" s="25"/>
      <c r="Q395" s="25"/>
      <c r="R395" s="25"/>
      <c r="S395" s="23"/>
      <c r="T395" s="24"/>
      <c r="U395" s="25"/>
      <c r="V395" s="25"/>
      <c r="W395" s="25"/>
    </row>
    <row r="396">
      <c r="B396" s="40"/>
      <c r="C396" s="25"/>
      <c r="D396" s="40"/>
      <c r="E396" s="40"/>
      <c r="F396" s="25"/>
      <c r="G396" s="23"/>
      <c r="H396" s="24"/>
      <c r="I396" s="25"/>
      <c r="J396" s="25"/>
      <c r="K396" s="25"/>
      <c r="L396" s="25"/>
      <c r="M396" s="25"/>
      <c r="N396" s="25"/>
      <c r="O396" s="25"/>
      <c r="P396" s="25"/>
      <c r="Q396" s="25"/>
      <c r="R396" s="25"/>
      <c r="S396" s="23"/>
      <c r="T396" s="24"/>
      <c r="U396" s="25"/>
      <c r="V396" s="25"/>
      <c r="W396" s="25"/>
    </row>
    <row r="397">
      <c r="B397" s="40"/>
      <c r="C397" s="25"/>
      <c r="D397" s="40"/>
      <c r="E397" s="40"/>
      <c r="F397" s="25"/>
      <c r="G397" s="23"/>
      <c r="H397" s="24"/>
      <c r="I397" s="25"/>
      <c r="J397" s="25"/>
      <c r="K397" s="25"/>
      <c r="L397" s="25"/>
      <c r="M397" s="25"/>
      <c r="N397" s="25"/>
      <c r="O397" s="25"/>
      <c r="P397" s="25"/>
      <c r="Q397" s="25"/>
      <c r="R397" s="25"/>
      <c r="S397" s="23"/>
      <c r="T397" s="24"/>
      <c r="U397" s="25"/>
      <c r="V397" s="25"/>
      <c r="W397" s="25"/>
    </row>
    <row r="398">
      <c r="B398" s="40"/>
      <c r="C398" s="25"/>
      <c r="D398" s="40"/>
      <c r="E398" s="40"/>
      <c r="F398" s="25"/>
      <c r="G398" s="23"/>
      <c r="H398" s="24"/>
      <c r="I398" s="25"/>
      <c r="J398" s="25"/>
      <c r="K398" s="25"/>
      <c r="L398" s="25"/>
      <c r="M398" s="25"/>
      <c r="N398" s="25"/>
      <c r="O398" s="25"/>
      <c r="P398" s="25"/>
      <c r="Q398" s="25"/>
      <c r="R398" s="25"/>
      <c r="S398" s="23"/>
      <c r="T398" s="24"/>
      <c r="U398" s="25"/>
      <c r="V398" s="25"/>
      <c r="W398" s="25"/>
    </row>
    <row r="399">
      <c r="B399" s="40"/>
      <c r="C399" s="25"/>
      <c r="D399" s="40"/>
      <c r="E399" s="40"/>
      <c r="F399" s="25"/>
      <c r="G399" s="23"/>
      <c r="H399" s="24"/>
      <c r="I399" s="25"/>
      <c r="J399" s="25"/>
      <c r="K399" s="25"/>
      <c r="L399" s="25"/>
      <c r="M399" s="25"/>
      <c r="N399" s="25"/>
      <c r="O399" s="25"/>
      <c r="P399" s="25"/>
      <c r="Q399" s="25"/>
      <c r="R399" s="25"/>
      <c r="S399" s="23"/>
      <c r="T399" s="24"/>
      <c r="U399" s="25"/>
      <c r="V399" s="25"/>
      <c r="W399" s="25"/>
    </row>
    <row r="400">
      <c r="B400" s="40"/>
      <c r="C400" s="25"/>
      <c r="D400" s="40"/>
      <c r="E400" s="40"/>
      <c r="F400" s="25"/>
      <c r="G400" s="23"/>
      <c r="H400" s="24"/>
      <c r="I400" s="25"/>
      <c r="J400" s="25"/>
      <c r="K400" s="25"/>
      <c r="L400" s="25"/>
      <c r="M400" s="25"/>
      <c r="N400" s="25"/>
      <c r="O400" s="25"/>
      <c r="P400" s="25"/>
      <c r="Q400" s="25"/>
      <c r="R400" s="25"/>
      <c r="S400" s="23"/>
      <c r="T400" s="24"/>
      <c r="U400" s="25"/>
      <c r="V400" s="25"/>
      <c r="W400" s="25"/>
    </row>
    <row r="401">
      <c r="B401" s="40"/>
      <c r="C401" s="25"/>
      <c r="D401" s="40"/>
      <c r="E401" s="40"/>
      <c r="F401" s="25"/>
      <c r="G401" s="23"/>
      <c r="H401" s="24"/>
      <c r="I401" s="25"/>
      <c r="J401" s="25"/>
      <c r="K401" s="25"/>
      <c r="L401" s="25"/>
      <c r="M401" s="25"/>
      <c r="N401" s="25"/>
      <c r="O401" s="25"/>
      <c r="P401" s="25"/>
      <c r="Q401" s="25"/>
      <c r="R401" s="25"/>
      <c r="S401" s="23"/>
      <c r="T401" s="24"/>
      <c r="U401" s="25"/>
      <c r="V401" s="25"/>
      <c r="W401" s="25"/>
    </row>
    <row r="402">
      <c r="B402" s="40"/>
      <c r="C402" s="25"/>
      <c r="D402" s="40"/>
      <c r="E402" s="40"/>
      <c r="F402" s="25"/>
      <c r="G402" s="23"/>
      <c r="H402" s="24"/>
      <c r="I402" s="25"/>
      <c r="J402" s="25"/>
      <c r="K402" s="25"/>
      <c r="L402" s="25"/>
      <c r="M402" s="25"/>
      <c r="N402" s="25"/>
      <c r="O402" s="25"/>
      <c r="P402" s="25"/>
      <c r="Q402" s="25"/>
      <c r="R402" s="25"/>
      <c r="S402" s="23"/>
      <c r="T402" s="24"/>
      <c r="U402" s="25"/>
      <c r="V402" s="25"/>
      <c r="W402" s="25"/>
    </row>
    <row r="403">
      <c r="B403" s="40"/>
      <c r="C403" s="25"/>
      <c r="D403" s="40"/>
      <c r="E403" s="40"/>
      <c r="F403" s="25"/>
      <c r="G403" s="23"/>
      <c r="H403" s="24"/>
      <c r="I403" s="25"/>
      <c r="J403" s="25"/>
      <c r="K403" s="25"/>
      <c r="L403" s="25"/>
      <c r="M403" s="25"/>
      <c r="N403" s="25"/>
      <c r="O403" s="25"/>
      <c r="P403" s="25"/>
      <c r="Q403" s="25"/>
      <c r="R403" s="25"/>
      <c r="S403" s="23"/>
      <c r="T403" s="24"/>
      <c r="U403" s="25"/>
      <c r="V403" s="25"/>
      <c r="W403" s="25"/>
    </row>
    <row r="404">
      <c r="B404" s="40"/>
      <c r="C404" s="25"/>
      <c r="D404" s="40"/>
      <c r="E404" s="40"/>
      <c r="F404" s="25"/>
      <c r="G404" s="23"/>
      <c r="H404" s="24"/>
      <c r="I404" s="25"/>
      <c r="J404" s="25"/>
      <c r="K404" s="25"/>
      <c r="L404" s="25"/>
      <c r="M404" s="25"/>
      <c r="N404" s="25"/>
      <c r="O404" s="25"/>
      <c r="P404" s="25"/>
      <c r="Q404" s="25"/>
      <c r="R404" s="25"/>
      <c r="S404" s="23"/>
      <c r="T404" s="24"/>
      <c r="U404" s="25"/>
      <c r="V404" s="25"/>
      <c r="W404" s="25"/>
    </row>
    <row r="405">
      <c r="B405" s="40"/>
      <c r="C405" s="25"/>
      <c r="D405" s="40"/>
      <c r="E405" s="40"/>
      <c r="F405" s="25"/>
      <c r="G405" s="23"/>
      <c r="H405" s="24"/>
      <c r="I405" s="25"/>
      <c r="J405" s="25"/>
      <c r="K405" s="25"/>
      <c r="L405" s="25"/>
      <c r="M405" s="25"/>
      <c r="N405" s="25"/>
      <c r="O405" s="25"/>
      <c r="P405" s="25"/>
      <c r="Q405" s="25"/>
      <c r="R405" s="25"/>
      <c r="S405" s="23"/>
      <c r="T405" s="24"/>
      <c r="U405" s="25"/>
      <c r="V405" s="25"/>
      <c r="W405" s="25"/>
    </row>
    <row r="406">
      <c r="B406" s="40"/>
      <c r="C406" s="25"/>
      <c r="D406" s="40"/>
      <c r="E406" s="40"/>
      <c r="F406" s="25"/>
      <c r="G406" s="23"/>
      <c r="H406" s="24"/>
      <c r="I406" s="25"/>
      <c r="J406" s="25"/>
      <c r="K406" s="25"/>
      <c r="L406" s="25"/>
      <c r="M406" s="25"/>
      <c r="N406" s="25"/>
      <c r="O406" s="25"/>
      <c r="P406" s="25"/>
      <c r="Q406" s="25"/>
      <c r="R406" s="25"/>
      <c r="S406" s="23"/>
      <c r="T406" s="24"/>
      <c r="U406" s="25"/>
      <c r="V406" s="25"/>
      <c r="W406" s="25"/>
    </row>
    <row r="407">
      <c r="B407" s="40"/>
      <c r="C407" s="25"/>
      <c r="D407" s="40"/>
      <c r="E407" s="40"/>
      <c r="F407" s="25"/>
      <c r="G407" s="23"/>
      <c r="H407" s="24"/>
      <c r="I407" s="25"/>
      <c r="J407" s="25"/>
      <c r="K407" s="25"/>
      <c r="L407" s="25"/>
      <c r="M407" s="25"/>
      <c r="N407" s="25"/>
      <c r="O407" s="25"/>
      <c r="P407" s="25"/>
      <c r="Q407" s="25"/>
      <c r="R407" s="25"/>
      <c r="S407" s="23"/>
      <c r="T407" s="24"/>
      <c r="U407" s="25"/>
      <c r="V407" s="25"/>
      <c r="W407" s="25"/>
    </row>
    <row r="408">
      <c r="B408" s="40"/>
      <c r="C408" s="25"/>
      <c r="D408" s="40"/>
      <c r="E408" s="40"/>
      <c r="F408" s="25"/>
      <c r="G408" s="23"/>
      <c r="H408" s="24"/>
      <c r="I408" s="25"/>
      <c r="J408" s="25"/>
      <c r="K408" s="25"/>
      <c r="L408" s="25"/>
      <c r="M408" s="25"/>
      <c r="N408" s="25"/>
      <c r="O408" s="25"/>
      <c r="P408" s="25"/>
      <c r="Q408" s="25"/>
      <c r="R408" s="25"/>
      <c r="S408" s="23"/>
      <c r="T408" s="24"/>
      <c r="U408" s="25"/>
      <c r="V408" s="25"/>
      <c r="W408" s="25"/>
    </row>
    <row r="409">
      <c r="B409" s="40"/>
      <c r="C409" s="25"/>
      <c r="D409" s="40"/>
      <c r="E409" s="40"/>
      <c r="F409" s="25"/>
      <c r="G409" s="23"/>
      <c r="H409" s="24"/>
      <c r="I409" s="25"/>
      <c r="J409" s="25"/>
      <c r="K409" s="25"/>
      <c r="L409" s="25"/>
      <c r="M409" s="25"/>
      <c r="N409" s="25"/>
      <c r="O409" s="25"/>
      <c r="P409" s="25"/>
      <c r="Q409" s="25"/>
      <c r="R409" s="25"/>
      <c r="S409" s="23"/>
      <c r="T409" s="24"/>
      <c r="U409" s="25"/>
      <c r="V409" s="25"/>
      <c r="W409" s="25"/>
    </row>
    <row r="410">
      <c r="B410" s="40"/>
      <c r="C410" s="25"/>
      <c r="D410" s="40"/>
      <c r="E410" s="40"/>
      <c r="F410" s="25"/>
      <c r="G410" s="23"/>
      <c r="H410" s="24"/>
      <c r="I410" s="25"/>
      <c r="J410" s="25"/>
      <c r="K410" s="25"/>
      <c r="L410" s="25"/>
      <c r="M410" s="25"/>
      <c r="N410" s="25"/>
      <c r="O410" s="25"/>
      <c r="P410" s="25"/>
      <c r="Q410" s="25"/>
      <c r="R410" s="25"/>
      <c r="S410" s="23"/>
      <c r="T410" s="24"/>
      <c r="U410" s="25"/>
      <c r="V410" s="25"/>
      <c r="W410" s="25"/>
    </row>
    <row r="411">
      <c r="B411" s="40"/>
      <c r="C411" s="25"/>
      <c r="D411" s="40"/>
      <c r="E411" s="40"/>
      <c r="F411" s="25"/>
      <c r="G411" s="23"/>
      <c r="H411" s="24"/>
      <c r="I411" s="25"/>
      <c r="J411" s="25"/>
      <c r="K411" s="25"/>
      <c r="L411" s="25"/>
      <c r="M411" s="25"/>
      <c r="N411" s="25"/>
      <c r="O411" s="25"/>
      <c r="P411" s="25"/>
      <c r="Q411" s="25"/>
      <c r="R411" s="25"/>
      <c r="S411" s="23"/>
      <c r="T411" s="24"/>
      <c r="U411" s="25"/>
      <c r="V411" s="25"/>
      <c r="W411" s="25"/>
    </row>
    <row r="412">
      <c r="B412" s="40"/>
      <c r="C412" s="25"/>
      <c r="D412" s="40"/>
      <c r="E412" s="40"/>
      <c r="F412" s="25"/>
      <c r="G412" s="23"/>
      <c r="H412" s="24"/>
      <c r="I412" s="25"/>
      <c r="J412" s="25"/>
      <c r="K412" s="25"/>
      <c r="L412" s="25"/>
      <c r="M412" s="25"/>
      <c r="N412" s="25"/>
      <c r="O412" s="25"/>
      <c r="P412" s="25"/>
      <c r="Q412" s="25"/>
      <c r="R412" s="25"/>
      <c r="S412" s="23"/>
      <c r="T412" s="24"/>
      <c r="U412" s="25"/>
      <c r="V412" s="25"/>
      <c r="W412" s="25"/>
    </row>
    <row r="413">
      <c r="B413" s="40"/>
      <c r="C413" s="25"/>
      <c r="D413" s="40"/>
      <c r="E413" s="40"/>
      <c r="F413" s="25"/>
      <c r="G413" s="23"/>
      <c r="H413" s="24"/>
      <c r="I413" s="25"/>
      <c r="J413" s="25"/>
      <c r="K413" s="25"/>
      <c r="L413" s="25"/>
      <c r="M413" s="25"/>
      <c r="N413" s="25"/>
      <c r="O413" s="25"/>
      <c r="P413" s="25"/>
      <c r="Q413" s="25"/>
      <c r="R413" s="25"/>
      <c r="S413" s="23"/>
      <c r="T413" s="24"/>
      <c r="U413" s="25"/>
      <c r="V413" s="25"/>
      <c r="W413" s="25"/>
    </row>
    <row r="414">
      <c r="B414" s="40"/>
      <c r="C414" s="25"/>
      <c r="D414" s="40"/>
      <c r="E414" s="40"/>
      <c r="F414" s="25"/>
      <c r="G414" s="23"/>
      <c r="H414" s="24"/>
      <c r="I414" s="25"/>
      <c r="J414" s="25"/>
      <c r="K414" s="25"/>
      <c r="L414" s="25"/>
      <c r="M414" s="25"/>
      <c r="N414" s="25"/>
      <c r="O414" s="25"/>
      <c r="P414" s="25"/>
      <c r="Q414" s="25"/>
      <c r="R414" s="25"/>
      <c r="S414" s="23"/>
      <c r="T414" s="24"/>
      <c r="U414" s="25"/>
      <c r="V414" s="25"/>
      <c r="W414" s="25"/>
    </row>
    <row r="415">
      <c r="B415" s="40"/>
      <c r="C415" s="25"/>
      <c r="D415" s="40"/>
      <c r="E415" s="40"/>
      <c r="F415" s="25"/>
      <c r="G415" s="23"/>
      <c r="H415" s="24"/>
      <c r="I415" s="25"/>
      <c r="J415" s="25"/>
      <c r="K415" s="25"/>
      <c r="L415" s="25"/>
      <c r="M415" s="25"/>
      <c r="N415" s="25"/>
      <c r="O415" s="25"/>
      <c r="P415" s="25"/>
      <c r="Q415" s="25"/>
      <c r="R415" s="25"/>
      <c r="S415" s="23"/>
      <c r="T415" s="24"/>
      <c r="U415" s="25"/>
      <c r="V415" s="25"/>
      <c r="W415" s="25"/>
    </row>
    <row r="416">
      <c r="B416" s="40"/>
      <c r="C416" s="25"/>
      <c r="D416" s="40"/>
      <c r="E416" s="40"/>
      <c r="F416" s="25"/>
      <c r="G416" s="23"/>
      <c r="H416" s="24"/>
      <c r="I416" s="25"/>
      <c r="J416" s="25"/>
      <c r="K416" s="25"/>
      <c r="L416" s="25"/>
      <c r="M416" s="25"/>
      <c r="N416" s="25"/>
      <c r="O416" s="25"/>
      <c r="P416" s="25"/>
      <c r="Q416" s="25"/>
      <c r="R416" s="25"/>
      <c r="S416" s="23"/>
      <c r="T416" s="24"/>
      <c r="U416" s="25"/>
      <c r="V416" s="25"/>
      <c r="W416" s="25"/>
    </row>
    <row r="417">
      <c r="B417" s="40"/>
      <c r="C417" s="25"/>
      <c r="D417" s="40"/>
      <c r="E417" s="40"/>
      <c r="F417" s="25"/>
      <c r="G417" s="23"/>
      <c r="H417" s="24"/>
      <c r="I417" s="25"/>
      <c r="J417" s="25"/>
      <c r="K417" s="25"/>
      <c r="L417" s="25"/>
      <c r="M417" s="25"/>
      <c r="N417" s="25"/>
      <c r="O417" s="25"/>
      <c r="P417" s="25"/>
      <c r="Q417" s="25"/>
      <c r="R417" s="25"/>
      <c r="S417" s="23"/>
      <c r="T417" s="24"/>
      <c r="U417" s="25"/>
      <c r="V417" s="25"/>
      <c r="W417" s="25"/>
    </row>
    <row r="418">
      <c r="B418" s="40"/>
      <c r="C418" s="25"/>
      <c r="D418" s="40"/>
      <c r="E418" s="40"/>
      <c r="F418" s="25"/>
      <c r="G418" s="23"/>
      <c r="H418" s="24"/>
      <c r="I418" s="25"/>
      <c r="J418" s="25"/>
      <c r="K418" s="25"/>
      <c r="L418" s="25"/>
      <c r="M418" s="25"/>
      <c r="N418" s="25"/>
      <c r="O418" s="25"/>
      <c r="P418" s="25"/>
      <c r="Q418" s="25"/>
      <c r="R418" s="25"/>
      <c r="S418" s="23"/>
      <c r="T418" s="24"/>
      <c r="U418" s="25"/>
      <c r="V418" s="25"/>
      <c r="W418" s="25"/>
    </row>
    <row r="419">
      <c r="B419" s="40"/>
      <c r="C419" s="25"/>
      <c r="D419" s="40"/>
      <c r="E419" s="40"/>
      <c r="F419" s="25"/>
      <c r="G419" s="23"/>
      <c r="H419" s="24"/>
      <c r="I419" s="25"/>
      <c r="J419" s="25"/>
      <c r="K419" s="25"/>
      <c r="L419" s="25"/>
      <c r="M419" s="25"/>
      <c r="N419" s="25"/>
      <c r="O419" s="25"/>
      <c r="P419" s="25"/>
      <c r="Q419" s="25"/>
      <c r="R419" s="25"/>
      <c r="S419" s="23"/>
      <c r="T419" s="24"/>
      <c r="U419" s="25"/>
      <c r="V419" s="25"/>
      <c r="W419" s="25"/>
    </row>
    <row r="420">
      <c r="B420" s="40"/>
      <c r="C420" s="25"/>
      <c r="D420" s="40"/>
      <c r="E420" s="40"/>
      <c r="F420" s="25"/>
      <c r="G420" s="23"/>
      <c r="H420" s="24"/>
      <c r="I420" s="25"/>
      <c r="J420" s="25"/>
      <c r="K420" s="25"/>
      <c r="L420" s="25"/>
      <c r="M420" s="25"/>
      <c r="N420" s="25"/>
      <c r="O420" s="25"/>
      <c r="P420" s="25"/>
      <c r="Q420" s="25"/>
      <c r="R420" s="25"/>
      <c r="S420" s="23"/>
      <c r="T420" s="24"/>
      <c r="U420" s="25"/>
      <c r="V420" s="25"/>
      <c r="W420" s="25"/>
    </row>
    <row r="421">
      <c r="B421" s="40"/>
      <c r="C421" s="25"/>
      <c r="D421" s="40"/>
      <c r="E421" s="40"/>
      <c r="F421" s="25"/>
      <c r="G421" s="23"/>
      <c r="H421" s="24"/>
      <c r="I421" s="25"/>
      <c r="J421" s="25"/>
      <c r="K421" s="25"/>
      <c r="L421" s="25"/>
      <c r="M421" s="25"/>
      <c r="N421" s="25"/>
      <c r="O421" s="25"/>
      <c r="P421" s="25"/>
      <c r="Q421" s="25"/>
      <c r="R421" s="25"/>
      <c r="S421" s="23"/>
      <c r="T421" s="24"/>
      <c r="U421" s="25"/>
      <c r="V421" s="25"/>
      <c r="W421" s="25"/>
    </row>
    <row r="422">
      <c r="B422" s="40"/>
      <c r="C422" s="25"/>
      <c r="D422" s="40"/>
      <c r="E422" s="40"/>
      <c r="F422" s="25"/>
      <c r="G422" s="23"/>
      <c r="H422" s="24"/>
      <c r="I422" s="25"/>
      <c r="J422" s="25"/>
      <c r="K422" s="25"/>
      <c r="L422" s="25"/>
      <c r="M422" s="25"/>
      <c r="N422" s="25"/>
      <c r="O422" s="25"/>
      <c r="P422" s="25"/>
      <c r="Q422" s="25"/>
      <c r="R422" s="25"/>
      <c r="S422" s="23"/>
      <c r="T422" s="24"/>
      <c r="U422" s="25"/>
      <c r="V422" s="25"/>
      <c r="W422" s="25"/>
    </row>
    <row r="423">
      <c r="B423" s="40"/>
      <c r="C423" s="25"/>
      <c r="D423" s="40"/>
      <c r="E423" s="40"/>
      <c r="F423" s="25"/>
      <c r="G423" s="23"/>
      <c r="H423" s="24"/>
      <c r="I423" s="25"/>
      <c r="J423" s="25"/>
      <c r="K423" s="25"/>
      <c r="L423" s="25"/>
      <c r="M423" s="25"/>
      <c r="N423" s="25"/>
      <c r="O423" s="25"/>
      <c r="P423" s="25"/>
      <c r="Q423" s="25"/>
      <c r="R423" s="25"/>
      <c r="S423" s="23"/>
      <c r="T423" s="24"/>
      <c r="U423" s="25"/>
      <c r="V423" s="25"/>
      <c r="W423" s="25"/>
    </row>
    <row r="424">
      <c r="B424" s="40"/>
      <c r="C424" s="25"/>
      <c r="D424" s="40"/>
      <c r="E424" s="40"/>
      <c r="F424" s="25"/>
      <c r="G424" s="23"/>
      <c r="H424" s="24"/>
      <c r="I424" s="25"/>
      <c r="J424" s="25"/>
      <c r="K424" s="25"/>
      <c r="L424" s="25"/>
      <c r="M424" s="25"/>
      <c r="N424" s="25"/>
      <c r="O424" s="25"/>
      <c r="P424" s="25"/>
      <c r="Q424" s="25"/>
      <c r="R424" s="25"/>
      <c r="S424" s="23"/>
      <c r="T424" s="24"/>
      <c r="U424" s="25"/>
      <c r="V424" s="25"/>
      <c r="W424" s="25"/>
    </row>
    <row r="425">
      <c r="B425" s="40"/>
      <c r="C425" s="25"/>
      <c r="D425" s="40"/>
      <c r="E425" s="40"/>
      <c r="F425" s="25"/>
      <c r="G425" s="23"/>
      <c r="H425" s="24"/>
      <c r="I425" s="25"/>
      <c r="J425" s="25"/>
      <c r="K425" s="25"/>
      <c r="L425" s="25"/>
      <c r="M425" s="25"/>
      <c r="N425" s="25"/>
      <c r="O425" s="25"/>
      <c r="P425" s="25"/>
      <c r="Q425" s="25"/>
      <c r="R425" s="25"/>
      <c r="S425" s="23"/>
      <c r="T425" s="24"/>
      <c r="U425" s="25"/>
      <c r="V425" s="25"/>
      <c r="W425" s="25"/>
    </row>
    <row r="426">
      <c r="B426" s="40"/>
      <c r="C426" s="25"/>
      <c r="D426" s="40"/>
      <c r="E426" s="40"/>
      <c r="F426" s="25"/>
      <c r="G426" s="23"/>
      <c r="H426" s="24"/>
      <c r="I426" s="25"/>
      <c r="J426" s="25"/>
      <c r="K426" s="25"/>
      <c r="L426" s="25"/>
      <c r="M426" s="25"/>
      <c r="N426" s="25"/>
      <c r="O426" s="25"/>
      <c r="P426" s="25"/>
      <c r="Q426" s="25"/>
      <c r="R426" s="25"/>
      <c r="S426" s="23"/>
      <c r="T426" s="24"/>
      <c r="U426" s="25"/>
      <c r="V426" s="25"/>
      <c r="W426" s="25"/>
    </row>
    <row r="427">
      <c r="B427" s="40"/>
      <c r="C427" s="25"/>
      <c r="D427" s="40"/>
      <c r="E427" s="40"/>
      <c r="F427" s="25"/>
      <c r="G427" s="23"/>
      <c r="H427" s="24"/>
      <c r="I427" s="25"/>
      <c r="J427" s="25"/>
      <c r="K427" s="25"/>
      <c r="L427" s="25"/>
      <c r="M427" s="25"/>
      <c r="N427" s="25"/>
      <c r="O427" s="25"/>
      <c r="P427" s="25"/>
      <c r="Q427" s="25"/>
      <c r="R427" s="25"/>
      <c r="S427" s="23"/>
      <c r="T427" s="24"/>
      <c r="U427" s="25"/>
      <c r="V427" s="25"/>
      <c r="W427" s="25"/>
    </row>
    <row r="428">
      <c r="B428" s="40"/>
      <c r="C428" s="25"/>
      <c r="D428" s="40"/>
      <c r="E428" s="40"/>
      <c r="F428" s="25"/>
      <c r="G428" s="23"/>
      <c r="H428" s="24"/>
      <c r="I428" s="25"/>
      <c r="J428" s="25"/>
      <c r="K428" s="25"/>
      <c r="L428" s="25"/>
      <c r="M428" s="25"/>
      <c r="N428" s="25"/>
      <c r="O428" s="25"/>
      <c r="P428" s="25"/>
      <c r="Q428" s="25"/>
      <c r="R428" s="25"/>
      <c r="S428" s="23"/>
      <c r="T428" s="24"/>
      <c r="U428" s="25"/>
      <c r="V428" s="25"/>
      <c r="W428" s="25"/>
    </row>
    <row r="429">
      <c r="B429" s="40"/>
      <c r="C429" s="25"/>
      <c r="D429" s="40"/>
      <c r="E429" s="40"/>
      <c r="F429" s="25"/>
      <c r="G429" s="23"/>
      <c r="H429" s="24"/>
      <c r="I429" s="25"/>
      <c r="J429" s="25"/>
      <c r="K429" s="25"/>
      <c r="L429" s="25"/>
      <c r="M429" s="25"/>
      <c r="N429" s="25"/>
      <c r="O429" s="25"/>
      <c r="P429" s="25"/>
      <c r="Q429" s="25"/>
      <c r="R429" s="25"/>
      <c r="S429" s="23"/>
      <c r="T429" s="24"/>
      <c r="U429" s="25"/>
      <c r="V429" s="25"/>
      <c r="W429" s="25"/>
    </row>
    <row r="430">
      <c r="B430" s="40"/>
      <c r="C430" s="25"/>
      <c r="D430" s="40"/>
      <c r="E430" s="40"/>
      <c r="F430" s="25"/>
      <c r="G430" s="23"/>
      <c r="H430" s="24"/>
      <c r="I430" s="25"/>
      <c r="J430" s="25"/>
      <c r="K430" s="25"/>
      <c r="L430" s="25"/>
      <c r="M430" s="25"/>
      <c r="N430" s="25"/>
      <c r="O430" s="25"/>
      <c r="P430" s="25"/>
      <c r="Q430" s="25"/>
      <c r="R430" s="25"/>
      <c r="S430" s="23"/>
      <c r="T430" s="24"/>
      <c r="U430" s="25"/>
      <c r="V430" s="25"/>
      <c r="W430" s="25"/>
    </row>
    <row r="431">
      <c r="B431" s="40"/>
      <c r="C431" s="25"/>
      <c r="D431" s="40"/>
      <c r="E431" s="40"/>
      <c r="F431" s="25"/>
      <c r="G431" s="23"/>
      <c r="H431" s="24"/>
      <c r="I431" s="25"/>
      <c r="J431" s="25"/>
      <c r="K431" s="25"/>
      <c r="L431" s="25"/>
      <c r="M431" s="25"/>
      <c r="N431" s="25"/>
      <c r="O431" s="25"/>
      <c r="P431" s="25"/>
      <c r="Q431" s="25"/>
      <c r="R431" s="25"/>
      <c r="S431" s="23"/>
      <c r="T431" s="24"/>
      <c r="U431" s="25"/>
      <c r="V431" s="25"/>
      <c r="W431" s="25"/>
    </row>
    <row r="432">
      <c r="B432" s="40"/>
      <c r="C432" s="25"/>
      <c r="D432" s="40"/>
      <c r="E432" s="40"/>
      <c r="F432" s="25"/>
      <c r="G432" s="23"/>
      <c r="H432" s="24"/>
      <c r="I432" s="25"/>
      <c r="J432" s="25"/>
      <c r="K432" s="25"/>
      <c r="L432" s="25"/>
      <c r="M432" s="25"/>
      <c r="N432" s="25"/>
      <c r="O432" s="25"/>
      <c r="P432" s="25"/>
      <c r="Q432" s="25"/>
      <c r="R432" s="25"/>
      <c r="S432" s="23"/>
      <c r="T432" s="24"/>
      <c r="U432" s="25"/>
      <c r="V432" s="25"/>
      <c r="W432" s="25"/>
    </row>
    <row r="433">
      <c r="B433" s="40"/>
      <c r="C433" s="25"/>
      <c r="D433" s="40"/>
      <c r="E433" s="40"/>
      <c r="F433" s="25"/>
      <c r="G433" s="23"/>
      <c r="H433" s="24"/>
      <c r="I433" s="25"/>
      <c r="J433" s="25"/>
      <c r="K433" s="25"/>
      <c r="L433" s="25"/>
      <c r="M433" s="25"/>
      <c r="N433" s="25"/>
      <c r="O433" s="25"/>
      <c r="P433" s="25"/>
      <c r="Q433" s="25"/>
      <c r="R433" s="25"/>
      <c r="S433" s="23"/>
      <c r="T433" s="24"/>
      <c r="U433" s="25"/>
      <c r="V433" s="25"/>
      <c r="W433" s="25"/>
    </row>
    <row r="434">
      <c r="B434" s="40"/>
      <c r="C434" s="25"/>
      <c r="D434" s="40"/>
      <c r="E434" s="40"/>
      <c r="F434" s="25"/>
      <c r="G434" s="23"/>
      <c r="H434" s="24"/>
      <c r="I434" s="25"/>
      <c r="J434" s="25"/>
      <c r="K434" s="25"/>
      <c r="L434" s="25"/>
      <c r="M434" s="25"/>
      <c r="N434" s="25"/>
      <c r="O434" s="25"/>
      <c r="P434" s="25"/>
      <c r="Q434" s="25"/>
      <c r="R434" s="25"/>
      <c r="S434" s="23"/>
      <c r="T434" s="24"/>
      <c r="U434" s="25"/>
      <c r="V434" s="25"/>
      <c r="W434" s="25"/>
    </row>
    <row r="435">
      <c r="B435" s="40"/>
      <c r="C435" s="25"/>
      <c r="D435" s="40"/>
      <c r="E435" s="40"/>
      <c r="F435" s="25"/>
      <c r="G435" s="23"/>
      <c r="H435" s="24"/>
      <c r="I435" s="25"/>
      <c r="J435" s="25"/>
      <c r="K435" s="25"/>
      <c r="L435" s="25"/>
      <c r="M435" s="25"/>
      <c r="N435" s="25"/>
      <c r="O435" s="25"/>
      <c r="P435" s="25"/>
      <c r="Q435" s="25"/>
      <c r="R435" s="25"/>
      <c r="S435" s="23"/>
      <c r="T435" s="24"/>
      <c r="U435" s="25"/>
      <c r="V435" s="25"/>
      <c r="W435" s="25"/>
    </row>
    <row r="436">
      <c r="B436" s="40"/>
      <c r="C436" s="25"/>
      <c r="D436" s="40"/>
      <c r="E436" s="40"/>
      <c r="F436" s="25"/>
      <c r="G436" s="23"/>
      <c r="H436" s="24"/>
      <c r="I436" s="25"/>
      <c r="J436" s="25"/>
      <c r="K436" s="25"/>
      <c r="L436" s="25"/>
      <c r="M436" s="25"/>
      <c r="N436" s="25"/>
      <c r="O436" s="25"/>
      <c r="P436" s="25"/>
      <c r="Q436" s="25"/>
      <c r="R436" s="25"/>
      <c r="S436" s="23"/>
      <c r="T436" s="24"/>
      <c r="U436" s="25"/>
      <c r="V436" s="25"/>
      <c r="W436" s="25"/>
    </row>
    <row r="437">
      <c r="B437" s="40"/>
      <c r="C437" s="25"/>
      <c r="D437" s="40"/>
      <c r="E437" s="40"/>
      <c r="F437" s="25"/>
      <c r="G437" s="23"/>
      <c r="H437" s="24"/>
      <c r="I437" s="25"/>
      <c r="J437" s="25"/>
      <c r="K437" s="25"/>
      <c r="L437" s="25"/>
      <c r="M437" s="25"/>
      <c r="N437" s="25"/>
      <c r="O437" s="25"/>
      <c r="P437" s="25"/>
      <c r="Q437" s="25"/>
      <c r="R437" s="25"/>
      <c r="S437" s="23"/>
      <c r="T437" s="24"/>
      <c r="U437" s="25"/>
      <c r="V437" s="25"/>
      <c r="W437" s="25"/>
    </row>
    <row r="438">
      <c r="B438" s="40"/>
      <c r="C438" s="25"/>
      <c r="D438" s="40"/>
      <c r="E438" s="40"/>
      <c r="F438" s="25"/>
      <c r="G438" s="23"/>
      <c r="H438" s="24"/>
      <c r="I438" s="25"/>
      <c r="J438" s="25"/>
      <c r="K438" s="25"/>
      <c r="L438" s="25"/>
      <c r="M438" s="25"/>
      <c r="N438" s="25"/>
      <c r="O438" s="25"/>
      <c r="P438" s="25"/>
      <c r="Q438" s="25"/>
      <c r="R438" s="25"/>
      <c r="S438" s="23"/>
      <c r="T438" s="24"/>
      <c r="U438" s="25"/>
      <c r="V438" s="25"/>
      <c r="W438" s="25"/>
    </row>
    <row r="439">
      <c r="B439" s="40"/>
      <c r="C439" s="25"/>
      <c r="D439" s="40"/>
      <c r="E439" s="40"/>
      <c r="F439" s="25"/>
      <c r="G439" s="23"/>
      <c r="H439" s="24"/>
      <c r="I439" s="25"/>
      <c r="J439" s="25"/>
      <c r="K439" s="25"/>
      <c r="L439" s="25"/>
      <c r="M439" s="25"/>
      <c r="N439" s="25"/>
      <c r="O439" s="25"/>
      <c r="P439" s="25"/>
      <c r="Q439" s="25"/>
      <c r="R439" s="25"/>
      <c r="S439" s="23"/>
      <c r="T439" s="24"/>
      <c r="U439" s="25"/>
      <c r="V439" s="25"/>
      <c r="W439" s="25"/>
    </row>
    <row r="440">
      <c r="B440" s="40"/>
      <c r="C440" s="25"/>
      <c r="D440" s="40"/>
      <c r="E440" s="40"/>
      <c r="F440" s="25"/>
      <c r="G440" s="23"/>
      <c r="H440" s="24"/>
      <c r="I440" s="25"/>
      <c r="J440" s="25"/>
      <c r="K440" s="25"/>
      <c r="L440" s="25"/>
      <c r="M440" s="25"/>
      <c r="N440" s="25"/>
      <c r="O440" s="25"/>
      <c r="P440" s="25"/>
      <c r="Q440" s="25"/>
      <c r="R440" s="25"/>
      <c r="S440" s="23"/>
      <c r="T440" s="24"/>
      <c r="U440" s="25"/>
      <c r="V440" s="25"/>
      <c r="W440" s="25"/>
    </row>
    <row r="441">
      <c r="B441" s="40"/>
      <c r="C441" s="25"/>
      <c r="D441" s="40"/>
      <c r="E441" s="40"/>
      <c r="F441" s="25"/>
      <c r="G441" s="23"/>
      <c r="H441" s="24"/>
      <c r="I441" s="25"/>
      <c r="J441" s="25"/>
      <c r="K441" s="25"/>
      <c r="L441" s="25"/>
      <c r="M441" s="25"/>
      <c r="N441" s="25"/>
      <c r="O441" s="25"/>
      <c r="P441" s="25"/>
      <c r="Q441" s="25"/>
      <c r="R441" s="25"/>
      <c r="S441" s="23"/>
      <c r="T441" s="24"/>
      <c r="U441" s="25"/>
      <c r="V441" s="25"/>
      <c r="W441" s="25"/>
    </row>
    <row r="442">
      <c r="B442" s="40"/>
      <c r="C442" s="25"/>
      <c r="D442" s="40"/>
      <c r="E442" s="40"/>
      <c r="F442" s="25"/>
      <c r="G442" s="23"/>
      <c r="H442" s="24"/>
      <c r="I442" s="25"/>
      <c r="J442" s="25"/>
      <c r="K442" s="25"/>
      <c r="L442" s="25"/>
      <c r="M442" s="25"/>
      <c r="N442" s="25"/>
      <c r="O442" s="25"/>
      <c r="P442" s="25"/>
      <c r="Q442" s="25"/>
      <c r="R442" s="25"/>
      <c r="S442" s="23"/>
      <c r="T442" s="24"/>
      <c r="U442" s="25"/>
      <c r="V442" s="25"/>
      <c r="W442" s="25"/>
    </row>
    <row r="443">
      <c r="B443" s="40"/>
      <c r="C443" s="25"/>
      <c r="D443" s="40"/>
      <c r="E443" s="40"/>
      <c r="F443" s="25"/>
      <c r="G443" s="23"/>
      <c r="H443" s="24"/>
      <c r="I443" s="25"/>
      <c r="J443" s="25"/>
      <c r="K443" s="25"/>
      <c r="L443" s="25"/>
      <c r="M443" s="25"/>
      <c r="N443" s="25"/>
      <c r="O443" s="25"/>
      <c r="P443" s="25"/>
      <c r="Q443" s="25"/>
      <c r="R443" s="25"/>
      <c r="S443" s="23"/>
      <c r="T443" s="24"/>
      <c r="U443" s="25"/>
      <c r="V443" s="25"/>
      <c r="W443" s="25"/>
    </row>
    <row r="444">
      <c r="B444" s="40"/>
      <c r="C444" s="25"/>
      <c r="D444" s="40"/>
      <c r="E444" s="40"/>
      <c r="F444" s="25"/>
      <c r="G444" s="23"/>
      <c r="H444" s="24"/>
      <c r="I444" s="25"/>
      <c r="J444" s="25"/>
      <c r="K444" s="25"/>
      <c r="L444" s="25"/>
      <c r="M444" s="25"/>
      <c r="N444" s="25"/>
      <c r="O444" s="25"/>
      <c r="P444" s="25"/>
      <c r="Q444" s="25"/>
      <c r="R444" s="25"/>
      <c r="S444" s="23"/>
      <c r="T444" s="24"/>
      <c r="U444" s="25"/>
      <c r="V444" s="25"/>
      <c r="W444" s="25"/>
    </row>
    <row r="445">
      <c r="B445" s="40"/>
      <c r="C445" s="25"/>
      <c r="D445" s="40"/>
      <c r="E445" s="40"/>
      <c r="F445" s="25"/>
      <c r="G445" s="23"/>
      <c r="H445" s="24"/>
      <c r="I445" s="25"/>
      <c r="J445" s="25"/>
      <c r="K445" s="25"/>
      <c r="L445" s="25"/>
      <c r="M445" s="25"/>
      <c r="N445" s="25"/>
      <c r="O445" s="25"/>
      <c r="P445" s="25"/>
      <c r="Q445" s="25"/>
      <c r="R445" s="25"/>
      <c r="S445" s="23"/>
      <c r="T445" s="24"/>
      <c r="U445" s="25"/>
      <c r="V445" s="25"/>
      <c r="W445" s="25"/>
    </row>
    <row r="446">
      <c r="B446" s="40"/>
      <c r="C446" s="25"/>
      <c r="D446" s="40"/>
      <c r="E446" s="40"/>
      <c r="F446" s="25"/>
      <c r="G446" s="23"/>
      <c r="H446" s="24"/>
      <c r="I446" s="25"/>
      <c r="J446" s="25"/>
      <c r="K446" s="25"/>
      <c r="L446" s="25"/>
      <c r="M446" s="25"/>
      <c r="N446" s="25"/>
      <c r="O446" s="25"/>
      <c r="P446" s="25"/>
      <c r="Q446" s="25"/>
      <c r="R446" s="25"/>
      <c r="S446" s="23"/>
      <c r="T446" s="24"/>
      <c r="U446" s="25"/>
      <c r="V446" s="25"/>
      <c r="W446" s="25"/>
    </row>
    <row r="447">
      <c r="B447" s="40"/>
      <c r="C447" s="25"/>
      <c r="D447" s="40"/>
      <c r="E447" s="40"/>
      <c r="F447" s="25"/>
      <c r="G447" s="23"/>
      <c r="H447" s="24"/>
      <c r="I447" s="25"/>
      <c r="J447" s="25"/>
      <c r="K447" s="25"/>
      <c r="L447" s="25"/>
      <c r="M447" s="25"/>
      <c r="N447" s="25"/>
      <c r="O447" s="25"/>
      <c r="P447" s="25"/>
      <c r="Q447" s="25"/>
      <c r="R447" s="25"/>
      <c r="S447" s="23"/>
      <c r="T447" s="24"/>
      <c r="U447" s="25"/>
      <c r="V447" s="25"/>
      <c r="W447" s="25"/>
    </row>
    <row r="448">
      <c r="B448" s="40"/>
      <c r="C448" s="25"/>
      <c r="D448" s="40"/>
      <c r="E448" s="40"/>
      <c r="F448" s="25"/>
      <c r="G448" s="23"/>
      <c r="H448" s="24"/>
      <c r="I448" s="25"/>
      <c r="J448" s="25"/>
      <c r="K448" s="25"/>
      <c r="L448" s="25"/>
      <c r="M448" s="25"/>
      <c r="N448" s="25"/>
      <c r="O448" s="25"/>
      <c r="P448" s="25"/>
      <c r="Q448" s="25"/>
      <c r="R448" s="25"/>
      <c r="S448" s="23"/>
      <c r="T448" s="24"/>
      <c r="U448" s="25"/>
      <c r="V448" s="25"/>
      <c r="W448" s="25"/>
    </row>
    <row r="449">
      <c r="B449" s="40"/>
      <c r="C449" s="25"/>
      <c r="D449" s="40"/>
      <c r="E449" s="40"/>
      <c r="F449" s="25"/>
      <c r="G449" s="23"/>
      <c r="H449" s="24"/>
      <c r="I449" s="25"/>
      <c r="J449" s="25"/>
      <c r="K449" s="25"/>
      <c r="L449" s="25"/>
      <c r="M449" s="25"/>
      <c r="N449" s="25"/>
      <c r="O449" s="25"/>
      <c r="P449" s="25"/>
      <c r="Q449" s="25"/>
      <c r="R449" s="25"/>
      <c r="S449" s="23"/>
      <c r="T449" s="24"/>
      <c r="U449" s="25"/>
      <c r="V449" s="25"/>
      <c r="W449" s="25"/>
    </row>
    <row r="450">
      <c r="B450" s="40"/>
      <c r="C450" s="25"/>
      <c r="D450" s="40"/>
      <c r="E450" s="40"/>
      <c r="F450" s="25"/>
      <c r="G450" s="23"/>
      <c r="H450" s="24"/>
      <c r="I450" s="25"/>
      <c r="J450" s="25"/>
      <c r="K450" s="25"/>
      <c r="L450" s="25"/>
      <c r="M450" s="25"/>
      <c r="N450" s="25"/>
      <c r="O450" s="25"/>
      <c r="P450" s="25"/>
      <c r="Q450" s="25"/>
      <c r="R450" s="25"/>
      <c r="S450" s="23"/>
      <c r="T450" s="24"/>
      <c r="U450" s="25"/>
      <c r="V450" s="25"/>
      <c r="W450" s="25"/>
    </row>
    <row r="451">
      <c r="B451" s="40"/>
      <c r="C451" s="25"/>
      <c r="D451" s="40"/>
      <c r="E451" s="40"/>
      <c r="F451" s="25"/>
      <c r="G451" s="23"/>
      <c r="H451" s="24"/>
      <c r="I451" s="25"/>
      <c r="J451" s="25"/>
      <c r="K451" s="25"/>
      <c r="L451" s="25"/>
      <c r="M451" s="25"/>
      <c r="N451" s="25"/>
      <c r="O451" s="25"/>
      <c r="P451" s="25"/>
      <c r="Q451" s="25"/>
      <c r="R451" s="25"/>
      <c r="S451" s="23"/>
      <c r="T451" s="24"/>
      <c r="U451" s="25"/>
      <c r="V451" s="25"/>
      <c r="W451" s="25"/>
    </row>
    <row r="452">
      <c r="B452" s="40"/>
      <c r="C452" s="25"/>
      <c r="D452" s="40"/>
      <c r="E452" s="40"/>
      <c r="F452" s="25"/>
      <c r="G452" s="23"/>
      <c r="H452" s="24"/>
      <c r="I452" s="25"/>
      <c r="J452" s="25"/>
      <c r="K452" s="25"/>
      <c r="L452" s="25"/>
      <c r="M452" s="25"/>
      <c r="N452" s="25"/>
      <c r="O452" s="25"/>
      <c r="P452" s="25"/>
      <c r="Q452" s="25"/>
      <c r="R452" s="25"/>
      <c r="S452" s="23"/>
      <c r="T452" s="24"/>
      <c r="U452" s="25"/>
      <c r="V452" s="25"/>
      <c r="W452" s="25"/>
    </row>
    <row r="453">
      <c r="B453" s="40"/>
      <c r="C453" s="25"/>
      <c r="D453" s="40"/>
      <c r="E453" s="40"/>
      <c r="F453" s="25"/>
      <c r="G453" s="23"/>
      <c r="H453" s="24"/>
      <c r="I453" s="25"/>
      <c r="J453" s="25"/>
      <c r="K453" s="25"/>
      <c r="L453" s="25"/>
      <c r="M453" s="25"/>
      <c r="N453" s="25"/>
      <c r="O453" s="25"/>
      <c r="P453" s="25"/>
      <c r="Q453" s="25"/>
      <c r="R453" s="25"/>
      <c r="S453" s="23"/>
      <c r="T453" s="24"/>
      <c r="U453" s="25"/>
      <c r="V453" s="25"/>
      <c r="W453" s="25"/>
    </row>
    <row r="454">
      <c r="B454" s="40"/>
      <c r="C454" s="25"/>
      <c r="D454" s="40"/>
      <c r="E454" s="40"/>
      <c r="F454" s="25"/>
      <c r="G454" s="23"/>
      <c r="H454" s="24"/>
      <c r="I454" s="25"/>
      <c r="J454" s="25"/>
      <c r="K454" s="25"/>
      <c r="L454" s="25"/>
      <c r="M454" s="25"/>
      <c r="N454" s="25"/>
      <c r="O454" s="25"/>
      <c r="P454" s="25"/>
      <c r="Q454" s="25"/>
      <c r="R454" s="25"/>
      <c r="S454" s="23"/>
      <c r="T454" s="24"/>
      <c r="U454" s="25"/>
      <c r="V454" s="25"/>
      <c r="W454" s="25"/>
    </row>
    <row r="455">
      <c r="B455" s="40"/>
      <c r="C455" s="25"/>
      <c r="D455" s="40"/>
      <c r="E455" s="40"/>
      <c r="F455" s="25"/>
      <c r="G455" s="23"/>
      <c r="H455" s="24"/>
      <c r="I455" s="25"/>
      <c r="J455" s="25"/>
      <c r="K455" s="25"/>
      <c r="L455" s="25"/>
      <c r="M455" s="25"/>
      <c r="N455" s="25"/>
      <c r="O455" s="25"/>
      <c r="P455" s="25"/>
      <c r="Q455" s="25"/>
      <c r="R455" s="25"/>
      <c r="S455" s="23"/>
      <c r="T455" s="24"/>
      <c r="U455" s="25"/>
      <c r="V455" s="25"/>
      <c r="W455" s="25"/>
    </row>
    <row r="456">
      <c r="B456" s="40"/>
      <c r="C456" s="25"/>
      <c r="D456" s="40"/>
      <c r="E456" s="40"/>
      <c r="F456" s="25"/>
      <c r="G456" s="23"/>
      <c r="H456" s="24"/>
      <c r="I456" s="25"/>
      <c r="J456" s="25"/>
      <c r="K456" s="25"/>
      <c r="L456" s="25"/>
      <c r="M456" s="25"/>
      <c r="N456" s="25"/>
      <c r="O456" s="25"/>
      <c r="P456" s="25"/>
      <c r="Q456" s="25"/>
      <c r="R456" s="25"/>
      <c r="S456" s="23"/>
      <c r="T456" s="24"/>
      <c r="U456" s="25"/>
      <c r="V456" s="25"/>
      <c r="W456" s="25"/>
    </row>
    <row r="457">
      <c r="B457" s="40"/>
      <c r="C457" s="25"/>
      <c r="D457" s="40"/>
      <c r="E457" s="40"/>
      <c r="F457" s="25"/>
      <c r="G457" s="23"/>
      <c r="H457" s="24"/>
      <c r="I457" s="25"/>
      <c r="J457" s="25"/>
      <c r="K457" s="25"/>
      <c r="L457" s="25"/>
      <c r="M457" s="25"/>
      <c r="N457" s="25"/>
      <c r="O457" s="25"/>
      <c r="P457" s="25"/>
      <c r="Q457" s="25"/>
      <c r="R457" s="25"/>
      <c r="S457" s="23"/>
      <c r="T457" s="24"/>
      <c r="U457" s="25"/>
      <c r="V457" s="25"/>
      <c r="W457" s="25"/>
    </row>
    <row r="458">
      <c r="B458" s="40"/>
      <c r="C458" s="25"/>
      <c r="D458" s="40"/>
      <c r="E458" s="40"/>
      <c r="F458" s="25"/>
      <c r="G458" s="23"/>
      <c r="H458" s="24"/>
      <c r="I458" s="25"/>
      <c r="J458" s="25"/>
      <c r="K458" s="25"/>
      <c r="L458" s="25"/>
      <c r="M458" s="25"/>
      <c r="N458" s="25"/>
      <c r="O458" s="25"/>
      <c r="P458" s="25"/>
      <c r="Q458" s="25"/>
      <c r="R458" s="25"/>
      <c r="S458" s="23"/>
      <c r="T458" s="24"/>
      <c r="U458" s="25"/>
      <c r="V458" s="25"/>
      <c r="W458" s="25"/>
    </row>
    <row r="459">
      <c r="B459" s="40"/>
      <c r="C459" s="25"/>
      <c r="D459" s="40"/>
      <c r="E459" s="40"/>
      <c r="F459" s="25"/>
      <c r="G459" s="23"/>
      <c r="H459" s="24"/>
      <c r="I459" s="25"/>
      <c r="J459" s="25"/>
      <c r="K459" s="25"/>
      <c r="L459" s="25"/>
      <c r="M459" s="25"/>
      <c r="N459" s="25"/>
      <c r="O459" s="25"/>
      <c r="P459" s="25"/>
      <c r="Q459" s="25"/>
      <c r="R459" s="25"/>
      <c r="S459" s="23"/>
      <c r="T459" s="24"/>
      <c r="U459" s="25"/>
      <c r="V459" s="25"/>
      <c r="W459" s="25"/>
    </row>
    <row r="460">
      <c r="B460" s="40"/>
      <c r="C460" s="25"/>
      <c r="D460" s="40"/>
      <c r="E460" s="40"/>
      <c r="F460" s="25"/>
      <c r="G460" s="23"/>
      <c r="H460" s="24"/>
      <c r="I460" s="25"/>
      <c r="J460" s="25"/>
      <c r="K460" s="25"/>
      <c r="L460" s="25"/>
      <c r="M460" s="25"/>
      <c r="N460" s="25"/>
      <c r="O460" s="25"/>
      <c r="P460" s="25"/>
      <c r="Q460" s="25"/>
      <c r="R460" s="25"/>
      <c r="S460" s="23"/>
      <c r="T460" s="24"/>
      <c r="U460" s="25"/>
      <c r="V460" s="25"/>
      <c r="W460" s="25"/>
    </row>
    <row r="461">
      <c r="B461" s="40"/>
      <c r="C461" s="25"/>
      <c r="D461" s="40"/>
      <c r="E461" s="40"/>
      <c r="F461" s="25"/>
      <c r="G461" s="23"/>
      <c r="H461" s="24"/>
      <c r="I461" s="25"/>
      <c r="J461" s="25"/>
      <c r="K461" s="25"/>
      <c r="L461" s="25"/>
      <c r="M461" s="25"/>
      <c r="N461" s="25"/>
      <c r="O461" s="25"/>
      <c r="P461" s="25"/>
      <c r="Q461" s="25"/>
      <c r="R461" s="25"/>
      <c r="S461" s="23"/>
      <c r="T461" s="24"/>
      <c r="U461" s="25"/>
      <c r="V461" s="25"/>
      <c r="W461" s="25"/>
    </row>
    <row r="462">
      <c r="B462" s="40"/>
      <c r="C462" s="25"/>
      <c r="D462" s="40"/>
      <c r="E462" s="40"/>
      <c r="F462" s="25"/>
      <c r="G462" s="23"/>
      <c r="H462" s="24"/>
      <c r="I462" s="25"/>
      <c r="J462" s="25"/>
      <c r="K462" s="25"/>
      <c r="L462" s="25"/>
      <c r="M462" s="25"/>
      <c r="N462" s="25"/>
      <c r="O462" s="25"/>
      <c r="P462" s="25"/>
      <c r="Q462" s="25"/>
      <c r="R462" s="25"/>
      <c r="S462" s="23"/>
      <c r="T462" s="24"/>
      <c r="U462" s="25"/>
      <c r="V462" s="25"/>
      <c r="W462" s="25"/>
    </row>
    <row r="463">
      <c r="B463" s="40"/>
      <c r="C463" s="25"/>
      <c r="D463" s="40"/>
      <c r="E463" s="40"/>
      <c r="F463" s="25"/>
      <c r="G463" s="23"/>
      <c r="H463" s="24"/>
      <c r="I463" s="25"/>
      <c r="J463" s="25"/>
      <c r="K463" s="25"/>
      <c r="L463" s="25"/>
      <c r="M463" s="25"/>
      <c r="N463" s="25"/>
      <c r="O463" s="25"/>
      <c r="P463" s="25"/>
      <c r="Q463" s="25"/>
      <c r="R463" s="25"/>
      <c r="S463" s="23"/>
      <c r="T463" s="24"/>
      <c r="U463" s="25"/>
      <c r="V463" s="25"/>
      <c r="W463" s="25"/>
    </row>
    <row r="464">
      <c r="B464" s="40"/>
      <c r="C464" s="25"/>
      <c r="D464" s="40"/>
      <c r="E464" s="40"/>
      <c r="F464" s="25"/>
      <c r="G464" s="23"/>
      <c r="H464" s="24"/>
      <c r="I464" s="25"/>
      <c r="J464" s="25"/>
      <c r="K464" s="25"/>
      <c r="L464" s="25"/>
      <c r="M464" s="25"/>
      <c r="N464" s="25"/>
      <c r="O464" s="25"/>
      <c r="P464" s="25"/>
      <c r="Q464" s="25"/>
      <c r="R464" s="25"/>
      <c r="S464" s="23"/>
      <c r="T464" s="24"/>
      <c r="U464" s="25"/>
      <c r="V464" s="25"/>
      <c r="W464" s="25"/>
    </row>
    <row r="465">
      <c r="B465" s="40"/>
      <c r="C465" s="25"/>
      <c r="D465" s="40"/>
      <c r="E465" s="40"/>
      <c r="F465" s="25"/>
      <c r="G465" s="23"/>
      <c r="H465" s="24"/>
      <c r="I465" s="25"/>
      <c r="J465" s="25"/>
      <c r="K465" s="25"/>
      <c r="L465" s="25"/>
      <c r="M465" s="25"/>
      <c r="N465" s="25"/>
      <c r="O465" s="25"/>
      <c r="P465" s="25"/>
      <c r="Q465" s="25"/>
      <c r="R465" s="25"/>
      <c r="S465" s="23"/>
      <c r="T465" s="24"/>
      <c r="U465" s="25"/>
      <c r="V465" s="25"/>
      <c r="W465" s="25"/>
    </row>
    <row r="466">
      <c r="B466" s="40"/>
      <c r="C466" s="25"/>
      <c r="D466" s="40"/>
      <c r="E466" s="40"/>
      <c r="F466" s="25"/>
      <c r="G466" s="23"/>
      <c r="H466" s="24"/>
      <c r="I466" s="25"/>
      <c r="J466" s="25"/>
      <c r="K466" s="25"/>
      <c r="L466" s="25"/>
      <c r="M466" s="25"/>
      <c r="N466" s="25"/>
      <c r="O466" s="25"/>
      <c r="P466" s="25"/>
      <c r="Q466" s="25"/>
      <c r="R466" s="25"/>
      <c r="S466" s="23"/>
      <c r="T466" s="24"/>
      <c r="U466" s="25"/>
      <c r="V466" s="25"/>
      <c r="W466" s="25"/>
    </row>
    <row r="467">
      <c r="B467" s="40"/>
      <c r="C467" s="25"/>
      <c r="D467" s="40"/>
      <c r="E467" s="40"/>
      <c r="F467" s="25"/>
      <c r="G467" s="23"/>
      <c r="H467" s="24"/>
      <c r="I467" s="25"/>
      <c r="J467" s="25"/>
      <c r="K467" s="25"/>
      <c r="L467" s="25"/>
      <c r="M467" s="25"/>
      <c r="N467" s="25"/>
      <c r="O467" s="25"/>
      <c r="P467" s="25"/>
      <c r="Q467" s="25"/>
      <c r="R467" s="25"/>
      <c r="S467" s="23"/>
      <c r="T467" s="24"/>
      <c r="U467" s="25"/>
      <c r="V467" s="25"/>
      <c r="W467" s="25"/>
    </row>
    <row r="468">
      <c r="B468" s="40"/>
      <c r="C468" s="25"/>
      <c r="D468" s="40"/>
      <c r="E468" s="40"/>
      <c r="F468" s="25"/>
      <c r="G468" s="23"/>
      <c r="H468" s="24"/>
      <c r="I468" s="25"/>
      <c r="J468" s="25"/>
      <c r="K468" s="25"/>
      <c r="L468" s="25"/>
      <c r="M468" s="25"/>
      <c r="N468" s="25"/>
      <c r="O468" s="25"/>
      <c r="P468" s="25"/>
      <c r="Q468" s="25"/>
      <c r="R468" s="25"/>
      <c r="S468" s="23"/>
      <c r="T468" s="24"/>
      <c r="U468" s="25"/>
      <c r="V468" s="25"/>
      <c r="W468" s="25"/>
    </row>
    <row r="469">
      <c r="B469" s="40"/>
      <c r="C469" s="25"/>
      <c r="D469" s="40"/>
      <c r="E469" s="40"/>
      <c r="F469" s="25"/>
      <c r="G469" s="23"/>
      <c r="H469" s="24"/>
      <c r="I469" s="25"/>
      <c r="J469" s="25"/>
      <c r="K469" s="25"/>
      <c r="L469" s="25"/>
      <c r="M469" s="25"/>
      <c r="N469" s="25"/>
      <c r="O469" s="25"/>
      <c r="P469" s="25"/>
      <c r="Q469" s="25"/>
      <c r="R469" s="25"/>
      <c r="S469" s="23"/>
      <c r="T469" s="24"/>
      <c r="U469" s="25"/>
      <c r="V469" s="25"/>
      <c r="W469" s="25"/>
    </row>
    <row r="470">
      <c r="B470" s="40"/>
      <c r="C470" s="25"/>
      <c r="D470" s="40"/>
      <c r="E470" s="40"/>
      <c r="F470" s="25"/>
      <c r="G470" s="23"/>
      <c r="H470" s="24"/>
      <c r="I470" s="25"/>
      <c r="J470" s="25"/>
      <c r="K470" s="25"/>
      <c r="L470" s="25"/>
      <c r="M470" s="25"/>
      <c r="N470" s="25"/>
      <c r="O470" s="25"/>
      <c r="P470" s="25"/>
      <c r="Q470" s="25"/>
      <c r="R470" s="25"/>
      <c r="S470" s="23"/>
      <c r="T470" s="24"/>
      <c r="U470" s="25"/>
      <c r="V470" s="25"/>
      <c r="W470" s="25"/>
    </row>
    <row r="471">
      <c r="B471" s="40"/>
      <c r="C471" s="25"/>
      <c r="D471" s="40"/>
      <c r="E471" s="40"/>
      <c r="F471" s="25"/>
      <c r="G471" s="23"/>
      <c r="H471" s="24"/>
      <c r="I471" s="25"/>
      <c r="J471" s="25"/>
      <c r="K471" s="25"/>
      <c r="L471" s="25"/>
      <c r="M471" s="25"/>
      <c r="N471" s="25"/>
      <c r="O471" s="25"/>
      <c r="P471" s="25"/>
      <c r="Q471" s="25"/>
      <c r="R471" s="25"/>
      <c r="S471" s="23"/>
      <c r="T471" s="24"/>
      <c r="U471" s="25"/>
      <c r="V471" s="25"/>
      <c r="W471" s="25"/>
    </row>
    <row r="472">
      <c r="B472" s="40"/>
      <c r="C472" s="25"/>
      <c r="D472" s="40"/>
      <c r="E472" s="40"/>
      <c r="F472" s="25"/>
      <c r="G472" s="23"/>
      <c r="H472" s="24"/>
      <c r="I472" s="25"/>
      <c r="J472" s="25"/>
      <c r="K472" s="25"/>
      <c r="L472" s="25"/>
      <c r="M472" s="25"/>
      <c r="N472" s="25"/>
      <c r="O472" s="25"/>
      <c r="P472" s="25"/>
      <c r="Q472" s="25"/>
      <c r="R472" s="25"/>
      <c r="S472" s="23"/>
      <c r="T472" s="24"/>
      <c r="U472" s="25"/>
      <c r="V472" s="25"/>
      <c r="W472" s="25"/>
    </row>
    <row r="473">
      <c r="B473" s="40"/>
      <c r="C473" s="25"/>
      <c r="D473" s="40"/>
      <c r="E473" s="40"/>
      <c r="F473" s="25"/>
      <c r="G473" s="23"/>
      <c r="H473" s="24"/>
      <c r="I473" s="25"/>
      <c r="J473" s="25"/>
      <c r="K473" s="25"/>
      <c r="L473" s="25"/>
      <c r="M473" s="25"/>
      <c r="N473" s="25"/>
      <c r="O473" s="25"/>
      <c r="P473" s="25"/>
      <c r="Q473" s="25"/>
      <c r="R473" s="25"/>
      <c r="S473" s="23"/>
      <c r="T473" s="24"/>
      <c r="U473" s="25"/>
      <c r="V473" s="25"/>
      <c r="W473" s="25"/>
    </row>
    <row r="474">
      <c r="B474" s="40"/>
      <c r="C474" s="25"/>
      <c r="D474" s="40"/>
      <c r="E474" s="40"/>
      <c r="F474" s="25"/>
      <c r="G474" s="23"/>
      <c r="H474" s="24"/>
      <c r="I474" s="25"/>
      <c r="J474" s="25"/>
      <c r="K474" s="25"/>
      <c r="L474" s="25"/>
      <c r="M474" s="25"/>
      <c r="N474" s="25"/>
      <c r="O474" s="25"/>
      <c r="P474" s="25"/>
      <c r="Q474" s="25"/>
      <c r="R474" s="25"/>
      <c r="S474" s="23"/>
      <c r="T474" s="24"/>
      <c r="U474" s="25"/>
      <c r="V474" s="25"/>
      <c r="W474" s="25"/>
    </row>
    <row r="475">
      <c r="B475" s="40"/>
      <c r="C475" s="25"/>
      <c r="D475" s="40"/>
      <c r="E475" s="40"/>
      <c r="F475" s="25"/>
      <c r="G475" s="23"/>
      <c r="H475" s="24"/>
      <c r="I475" s="25"/>
      <c r="J475" s="25"/>
      <c r="K475" s="25"/>
      <c r="L475" s="25"/>
      <c r="M475" s="25"/>
      <c r="N475" s="25"/>
      <c r="O475" s="25"/>
      <c r="P475" s="25"/>
      <c r="Q475" s="25"/>
      <c r="R475" s="25"/>
      <c r="S475" s="23"/>
      <c r="T475" s="24"/>
      <c r="U475" s="25"/>
      <c r="V475" s="25"/>
      <c r="W475" s="25"/>
    </row>
    <row r="476">
      <c r="B476" s="40"/>
      <c r="C476" s="25"/>
      <c r="D476" s="40"/>
      <c r="E476" s="40"/>
      <c r="F476" s="25"/>
      <c r="G476" s="23"/>
      <c r="H476" s="24"/>
      <c r="I476" s="25"/>
      <c r="J476" s="25"/>
      <c r="K476" s="25"/>
      <c r="L476" s="25"/>
      <c r="M476" s="25"/>
      <c r="N476" s="25"/>
      <c r="O476" s="25"/>
      <c r="P476" s="25"/>
      <c r="Q476" s="25"/>
      <c r="R476" s="25"/>
      <c r="S476" s="23"/>
      <c r="T476" s="24"/>
      <c r="U476" s="25"/>
      <c r="V476" s="25"/>
      <c r="W476" s="25"/>
    </row>
    <row r="477">
      <c r="B477" s="40"/>
      <c r="C477" s="25"/>
      <c r="D477" s="40"/>
      <c r="E477" s="40"/>
      <c r="F477" s="25"/>
      <c r="G477" s="23"/>
      <c r="H477" s="24"/>
      <c r="I477" s="25"/>
      <c r="J477" s="25"/>
      <c r="K477" s="25"/>
      <c r="L477" s="25"/>
      <c r="M477" s="25"/>
      <c r="N477" s="25"/>
      <c r="O477" s="25"/>
      <c r="P477" s="25"/>
      <c r="Q477" s="25"/>
      <c r="R477" s="25"/>
      <c r="S477" s="23"/>
      <c r="T477" s="24"/>
      <c r="U477" s="25"/>
      <c r="V477" s="25"/>
      <c r="W477" s="25"/>
    </row>
    <row r="478">
      <c r="B478" s="40"/>
      <c r="C478" s="25"/>
      <c r="D478" s="40"/>
      <c r="E478" s="40"/>
      <c r="F478" s="25"/>
      <c r="G478" s="23"/>
      <c r="H478" s="24"/>
      <c r="I478" s="25"/>
      <c r="J478" s="25"/>
      <c r="K478" s="25"/>
      <c r="L478" s="25"/>
      <c r="M478" s="25"/>
      <c r="N478" s="25"/>
      <c r="O478" s="25"/>
      <c r="P478" s="25"/>
      <c r="Q478" s="25"/>
      <c r="R478" s="25"/>
      <c r="S478" s="23"/>
      <c r="T478" s="24"/>
      <c r="U478" s="25"/>
      <c r="V478" s="25"/>
      <c r="W478" s="25"/>
    </row>
    <row r="479">
      <c r="B479" s="40"/>
      <c r="C479" s="25"/>
      <c r="D479" s="40"/>
      <c r="E479" s="40"/>
      <c r="F479" s="25"/>
      <c r="G479" s="23"/>
      <c r="H479" s="24"/>
      <c r="I479" s="25"/>
      <c r="J479" s="25"/>
      <c r="K479" s="25"/>
      <c r="L479" s="25"/>
      <c r="M479" s="25"/>
      <c r="N479" s="25"/>
      <c r="O479" s="25"/>
      <c r="P479" s="25"/>
      <c r="Q479" s="25"/>
      <c r="R479" s="25"/>
      <c r="S479" s="23"/>
      <c r="T479" s="24"/>
      <c r="U479" s="25"/>
      <c r="V479" s="25"/>
      <c r="W479" s="25"/>
    </row>
    <row r="480">
      <c r="B480" s="40"/>
      <c r="C480" s="25"/>
      <c r="D480" s="40"/>
      <c r="E480" s="40"/>
      <c r="F480" s="25"/>
      <c r="G480" s="23"/>
      <c r="H480" s="24"/>
      <c r="I480" s="25"/>
      <c r="J480" s="25"/>
      <c r="K480" s="25"/>
      <c r="L480" s="25"/>
      <c r="M480" s="25"/>
      <c r="N480" s="25"/>
      <c r="O480" s="25"/>
      <c r="P480" s="25"/>
      <c r="Q480" s="25"/>
      <c r="R480" s="25"/>
      <c r="S480" s="23"/>
      <c r="T480" s="24"/>
      <c r="U480" s="25"/>
      <c r="V480" s="25"/>
      <c r="W480" s="25"/>
    </row>
    <row r="481">
      <c r="B481" s="40"/>
      <c r="C481" s="25"/>
      <c r="D481" s="40"/>
      <c r="E481" s="40"/>
      <c r="F481" s="25"/>
      <c r="G481" s="23"/>
      <c r="H481" s="24"/>
      <c r="I481" s="25"/>
      <c r="J481" s="25"/>
      <c r="K481" s="25"/>
      <c r="L481" s="25"/>
      <c r="M481" s="25"/>
      <c r="N481" s="25"/>
      <c r="O481" s="25"/>
      <c r="P481" s="25"/>
      <c r="Q481" s="25"/>
      <c r="R481" s="25"/>
      <c r="S481" s="23"/>
      <c r="T481" s="24"/>
      <c r="U481" s="25"/>
      <c r="V481" s="25"/>
      <c r="W481" s="25"/>
    </row>
    <row r="482">
      <c r="B482" s="40"/>
      <c r="C482" s="25"/>
      <c r="D482" s="40"/>
      <c r="E482" s="40"/>
      <c r="F482" s="25"/>
      <c r="G482" s="23"/>
      <c r="H482" s="24"/>
      <c r="I482" s="25"/>
      <c r="J482" s="25"/>
      <c r="K482" s="25"/>
      <c r="L482" s="25"/>
      <c r="M482" s="25"/>
      <c r="N482" s="25"/>
      <c r="O482" s="25"/>
      <c r="P482" s="25"/>
      <c r="Q482" s="25"/>
      <c r="R482" s="25"/>
      <c r="S482" s="23"/>
      <c r="T482" s="24"/>
      <c r="U482" s="25"/>
      <c r="V482" s="25"/>
      <c r="W482" s="25"/>
    </row>
    <row r="483">
      <c r="B483" s="40"/>
      <c r="C483" s="25"/>
      <c r="D483" s="40"/>
      <c r="E483" s="40"/>
      <c r="F483" s="25"/>
      <c r="G483" s="23"/>
      <c r="H483" s="24"/>
      <c r="I483" s="25"/>
      <c r="J483" s="25"/>
      <c r="K483" s="25"/>
      <c r="L483" s="25"/>
      <c r="M483" s="25"/>
      <c r="N483" s="25"/>
      <c r="O483" s="25"/>
      <c r="P483" s="25"/>
      <c r="Q483" s="25"/>
      <c r="R483" s="25"/>
      <c r="S483" s="23"/>
      <c r="T483" s="24"/>
      <c r="U483" s="25"/>
      <c r="V483" s="25"/>
      <c r="W483" s="25"/>
    </row>
    <row r="484">
      <c r="B484" s="40"/>
      <c r="C484" s="25"/>
      <c r="D484" s="40"/>
      <c r="E484" s="40"/>
      <c r="F484" s="25"/>
      <c r="G484" s="23"/>
      <c r="H484" s="24"/>
      <c r="I484" s="25"/>
      <c r="J484" s="25"/>
      <c r="K484" s="25"/>
      <c r="L484" s="25"/>
      <c r="M484" s="25"/>
      <c r="N484" s="25"/>
      <c r="O484" s="25"/>
      <c r="P484" s="25"/>
      <c r="Q484" s="25"/>
      <c r="R484" s="25"/>
      <c r="S484" s="23"/>
      <c r="T484" s="24"/>
      <c r="U484" s="25"/>
      <c r="V484" s="25"/>
      <c r="W484" s="25"/>
    </row>
    <row r="485">
      <c r="B485" s="40"/>
      <c r="C485" s="25"/>
      <c r="D485" s="40"/>
      <c r="E485" s="40"/>
      <c r="F485" s="25"/>
      <c r="G485" s="23"/>
      <c r="H485" s="24"/>
      <c r="I485" s="25"/>
      <c r="J485" s="25"/>
      <c r="K485" s="25"/>
      <c r="L485" s="25"/>
      <c r="M485" s="25"/>
      <c r="N485" s="25"/>
      <c r="O485" s="25"/>
      <c r="P485" s="25"/>
      <c r="Q485" s="25"/>
      <c r="R485" s="25"/>
      <c r="S485" s="23"/>
      <c r="T485" s="24"/>
      <c r="U485" s="25"/>
      <c r="V485" s="25"/>
      <c r="W485" s="25"/>
    </row>
    <row r="486">
      <c r="B486" s="40"/>
      <c r="C486" s="25"/>
      <c r="D486" s="40"/>
      <c r="E486" s="40"/>
      <c r="F486" s="25"/>
      <c r="G486" s="23"/>
      <c r="H486" s="24"/>
      <c r="I486" s="25"/>
      <c r="J486" s="25"/>
      <c r="K486" s="25"/>
      <c r="L486" s="25"/>
      <c r="M486" s="25"/>
      <c r="N486" s="25"/>
      <c r="O486" s="25"/>
      <c r="P486" s="25"/>
      <c r="Q486" s="25"/>
      <c r="R486" s="25"/>
      <c r="S486" s="23"/>
      <c r="T486" s="24"/>
      <c r="U486" s="25"/>
      <c r="V486" s="25"/>
      <c r="W486" s="25"/>
    </row>
    <row r="487">
      <c r="B487" s="40"/>
      <c r="C487" s="25"/>
      <c r="D487" s="40"/>
      <c r="E487" s="40"/>
      <c r="F487" s="25"/>
      <c r="G487" s="23"/>
      <c r="H487" s="24"/>
      <c r="I487" s="25"/>
      <c r="J487" s="25"/>
      <c r="K487" s="25"/>
      <c r="L487" s="25"/>
      <c r="M487" s="25"/>
      <c r="N487" s="25"/>
      <c r="O487" s="25"/>
      <c r="P487" s="25"/>
      <c r="Q487" s="25"/>
      <c r="R487" s="25"/>
      <c r="S487" s="23"/>
      <c r="T487" s="24"/>
      <c r="U487" s="25"/>
      <c r="V487" s="25"/>
      <c r="W487" s="25"/>
    </row>
    <row r="488">
      <c r="B488" s="40"/>
      <c r="C488" s="25"/>
      <c r="D488" s="40"/>
      <c r="E488" s="40"/>
      <c r="F488" s="25"/>
      <c r="G488" s="23"/>
      <c r="H488" s="24"/>
      <c r="I488" s="25"/>
      <c r="J488" s="25"/>
      <c r="K488" s="25"/>
      <c r="L488" s="25"/>
      <c r="M488" s="25"/>
      <c r="N488" s="25"/>
      <c r="O488" s="25"/>
      <c r="P488" s="25"/>
      <c r="Q488" s="25"/>
      <c r="R488" s="25"/>
      <c r="S488" s="23"/>
      <c r="T488" s="24"/>
      <c r="U488" s="25"/>
      <c r="V488" s="25"/>
      <c r="W488" s="25"/>
    </row>
    <row r="489">
      <c r="B489" s="40"/>
      <c r="C489" s="25"/>
      <c r="D489" s="40"/>
      <c r="E489" s="40"/>
      <c r="F489" s="25"/>
      <c r="G489" s="23"/>
      <c r="H489" s="24"/>
      <c r="I489" s="25"/>
      <c r="J489" s="25"/>
      <c r="K489" s="25"/>
      <c r="L489" s="25"/>
      <c r="M489" s="25"/>
      <c r="N489" s="25"/>
      <c r="O489" s="25"/>
      <c r="P489" s="25"/>
      <c r="Q489" s="25"/>
      <c r="R489" s="25"/>
      <c r="S489" s="23"/>
      <c r="T489" s="24"/>
      <c r="U489" s="25"/>
      <c r="V489" s="25"/>
      <c r="W489" s="25"/>
    </row>
    <row r="490">
      <c r="B490" s="40"/>
      <c r="C490" s="25"/>
      <c r="D490" s="40"/>
      <c r="E490" s="40"/>
      <c r="F490" s="25"/>
      <c r="G490" s="23"/>
      <c r="H490" s="24"/>
      <c r="I490" s="25"/>
      <c r="J490" s="25"/>
      <c r="K490" s="25"/>
      <c r="L490" s="25"/>
      <c r="M490" s="25"/>
      <c r="N490" s="25"/>
      <c r="O490" s="25"/>
      <c r="P490" s="25"/>
      <c r="Q490" s="25"/>
      <c r="R490" s="25"/>
      <c r="S490" s="23"/>
      <c r="T490" s="24"/>
      <c r="U490" s="25"/>
      <c r="V490" s="25"/>
      <c r="W490" s="25"/>
    </row>
    <row r="491">
      <c r="B491" s="40"/>
      <c r="C491" s="25"/>
      <c r="D491" s="40"/>
      <c r="E491" s="40"/>
      <c r="F491" s="25"/>
      <c r="G491" s="23"/>
      <c r="H491" s="24"/>
      <c r="I491" s="25"/>
      <c r="J491" s="25"/>
      <c r="K491" s="25"/>
      <c r="L491" s="25"/>
      <c r="M491" s="25"/>
      <c r="N491" s="25"/>
      <c r="O491" s="25"/>
      <c r="P491" s="25"/>
      <c r="Q491" s="25"/>
      <c r="R491" s="25"/>
      <c r="S491" s="23"/>
      <c r="T491" s="24"/>
      <c r="U491" s="25"/>
      <c r="V491" s="25"/>
      <c r="W491" s="25"/>
    </row>
    <row r="492">
      <c r="B492" s="40"/>
      <c r="C492" s="25"/>
      <c r="D492" s="40"/>
      <c r="E492" s="40"/>
      <c r="F492" s="25"/>
      <c r="G492" s="23"/>
      <c r="H492" s="24"/>
      <c r="I492" s="25"/>
      <c r="J492" s="25"/>
      <c r="K492" s="25"/>
      <c r="L492" s="25"/>
      <c r="M492" s="25"/>
      <c r="N492" s="25"/>
      <c r="O492" s="25"/>
      <c r="P492" s="25"/>
      <c r="Q492" s="25"/>
      <c r="R492" s="25"/>
      <c r="S492" s="23"/>
      <c r="T492" s="24"/>
      <c r="U492" s="25"/>
      <c r="V492" s="25"/>
      <c r="W492" s="25"/>
    </row>
    <row r="493">
      <c r="B493" s="40"/>
      <c r="C493" s="25"/>
      <c r="D493" s="40"/>
      <c r="E493" s="40"/>
      <c r="F493" s="25"/>
      <c r="G493" s="23"/>
      <c r="H493" s="24"/>
      <c r="I493" s="25"/>
      <c r="J493" s="25"/>
      <c r="K493" s="25"/>
      <c r="L493" s="25"/>
      <c r="M493" s="25"/>
      <c r="N493" s="25"/>
      <c r="O493" s="25"/>
      <c r="P493" s="25"/>
      <c r="Q493" s="25"/>
      <c r="R493" s="25"/>
      <c r="S493" s="23"/>
      <c r="T493" s="24"/>
      <c r="U493" s="25"/>
      <c r="V493" s="25"/>
      <c r="W493" s="25"/>
    </row>
    <row r="494">
      <c r="B494" s="40"/>
      <c r="C494" s="25"/>
      <c r="D494" s="40"/>
      <c r="E494" s="40"/>
      <c r="F494" s="25"/>
      <c r="G494" s="23"/>
      <c r="H494" s="24"/>
      <c r="I494" s="25"/>
      <c r="J494" s="25"/>
      <c r="K494" s="25"/>
      <c r="L494" s="25"/>
      <c r="M494" s="25"/>
      <c r="N494" s="25"/>
      <c r="O494" s="25"/>
      <c r="P494" s="25"/>
      <c r="Q494" s="25"/>
      <c r="R494" s="25"/>
      <c r="S494" s="23"/>
      <c r="T494" s="24"/>
      <c r="U494" s="25"/>
      <c r="V494" s="25"/>
      <c r="W494" s="25"/>
    </row>
    <row r="495">
      <c r="B495" s="40"/>
      <c r="C495" s="25"/>
      <c r="D495" s="40"/>
      <c r="E495" s="40"/>
      <c r="F495" s="25"/>
      <c r="G495" s="23"/>
      <c r="H495" s="24"/>
      <c r="I495" s="25"/>
      <c r="J495" s="25"/>
      <c r="K495" s="25"/>
      <c r="L495" s="25"/>
      <c r="M495" s="25"/>
      <c r="N495" s="25"/>
      <c r="O495" s="25"/>
      <c r="P495" s="25"/>
      <c r="Q495" s="25"/>
      <c r="R495" s="25"/>
      <c r="S495" s="23"/>
      <c r="T495" s="24"/>
      <c r="U495" s="25"/>
      <c r="V495" s="25"/>
      <c r="W495" s="25"/>
    </row>
    <row r="496">
      <c r="B496" s="40"/>
      <c r="C496" s="25"/>
      <c r="D496" s="40"/>
      <c r="E496" s="40"/>
      <c r="F496" s="25"/>
      <c r="G496" s="23"/>
      <c r="H496" s="24"/>
      <c r="I496" s="25"/>
      <c r="J496" s="25"/>
      <c r="K496" s="25"/>
      <c r="L496" s="25"/>
      <c r="M496" s="25"/>
      <c r="N496" s="25"/>
      <c r="O496" s="25"/>
      <c r="P496" s="25"/>
      <c r="Q496" s="25"/>
      <c r="R496" s="25"/>
      <c r="S496" s="23"/>
      <c r="T496" s="24"/>
      <c r="U496" s="25"/>
      <c r="V496" s="25"/>
      <c r="W496" s="25"/>
    </row>
    <row r="497">
      <c r="B497" s="40"/>
      <c r="C497" s="25"/>
      <c r="D497" s="40"/>
      <c r="E497" s="40"/>
      <c r="F497" s="25"/>
      <c r="G497" s="23"/>
      <c r="H497" s="24"/>
      <c r="I497" s="25"/>
      <c r="J497" s="25"/>
      <c r="K497" s="25"/>
      <c r="L497" s="25"/>
      <c r="M497" s="25"/>
      <c r="N497" s="25"/>
      <c r="O497" s="25"/>
      <c r="P497" s="25"/>
      <c r="Q497" s="25"/>
      <c r="R497" s="25"/>
      <c r="S497" s="23"/>
      <c r="T497" s="24"/>
      <c r="U497" s="25"/>
      <c r="V497" s="25"/>
      <c r="W497" s="25"/>
    </row>
    <row r="498">
      <c r="B498" s="40"/>
      <c r="C498" s="25"/>
      <c r="D498" s="40"/>
      <c r="E498" s="40"/>
      <c r="F498" s="25"/>
      <c r="G498" s="23"/>
      <c r="H498" s="24"/>
      <c r="I498" s="25"/>
      <c r="J498" s="25"/>
      <c r="K498" s="25"/>
      <c r="L498" s="25"/>
      <c r="M498" s="25"/>
      <c r="N498" s="25"/>
      <c r="O498" s="25"/>
      <c r="P498" s="25"/>
      <c r="Q498" s="25"/>
      <c r="R498" s="25"/>
      <c r="S498" s="23"/>
      <c r="T498" s="24"/>
      <c r="U498" s="25"/>
      <c r="V498" s="25"/>
      <c r="W498" s="25"/>
    </row>
    <row r="499">
      <c r="B499" s="40"/>
      <c r="C499" s="25"/>
      <c r="D499" s="40"/>
      <c r="E499" s="40"/>
      <c r="F499" s="25"/>
      <c r="G499" s="23"/>
      <c r="H499" s="24"/>
      <c r="I499" s="25"/>
      <c r="J499" s="25"/>
      <c r="K499" s="25"/>
      <c r="L499" s="25"/>
      <c r="M499" s="25"/>
      <c r="N499" s="25"/>
      <c r="O499" s="25"/>
      <c r="P499" s="25"/>
      <c r="Q499" s="25"/>
      <c r="R499" s="25"/>
      <c r="S499" s="23"/>
      <c r="T499" s="24"/>
      <c r="U499" s="25"/>
      <c r="V499" s="25"/>
      <c r="W499" s="25"/>
    </row>
    <row r="500">
      <c r="B500" s="40"/>
      <c r="C500" s="25"/>
      <c r="D500" s="40"/>
      <c r="E500" s="40"/>
      <c r="F500" s="25"/>
      <c r="G500" s="23"/>
      <c r="H500" s="24"/>
      <c r="I500" s="25"/>
      <c r="J500" s="25"/>
      <c r="K500" s="25"/>
      <c r="L500" s="25"/>
      <c r="M500" s="25"/>
      <c r="N500" s="25"/>
      <c r="O500" s="25"/>
      <c r="P500" s="25"/>
      <c r="Q500" s="25"/>
      <c r="R500" s="25"/>
      <c r="S500" s="23"/>
      <c r="T500" s="24"/>
      <c r="U500" s="25"/>
      <c r="V500" s="25"/>
      <c r="W500" s="25"/>
    </row>
    <row r="501">
      <c r="B501" s="40"/>
      <c r="C501" s="25"/>
      <c r="D501" s="40"/>
      <c r="E501" s="40"/>
      <c r="F501" s="25"/>
      <c r="G501" s="23"/>
      <c r="H501" s="24"/>
      <c r="I501" s="25"/>
      <c r="J501" s="25"/>
      <c r="K501" s="25"/>
      <c r="L501" s="25"/>
      <c r="M501" s="25"/>
      <c r="N501" s="25"/>
      <c r="O501" s="25"/>
      <c r="P501" s="25"/>
      <c r="Q501" s="25"/>
      <c r="R501" s="25"/>
      <c r="S501" s="23"/>
      <c r="T501" s="24"/>
      <c r="U501" s="25"/>
      <c r="V501" s="25"/>
      <c r="W501" s="25"/>
    </row>
    <row r="502">
      <c r="B502" s="40"/>
      <c r="C502" s="25"/>
      <c r="D502" s="40"/>
      <c r="E502" s="40"/>
      <c r="F502" s="25"/>
      <c r="G502" s="23"/>
      <c r="H502" s="24"/>
      <c r="I502" s="25"/>
      <c r="J502" s="25"/>
      <c r="K502" s="25"/>
      <c r="L502" s="25"/>
      <c r="M502" s="25"/>
      <c r="N502" s="25"/>
      <c r="O502" s="25"/>
      <c r="P502" s="25"/>
      <c r="Q502" s="25"/>
      <c r="R502" s="25"/>
      <c r="S502" s="23"/>
      <c r="T502" s="24"/>
      <c r="U502" s="25"/>
      <c r="V502" s="25"/>
      <c r="W502" s="25"/>
    </row>
    <row r="503">
      <c r="B503" s="40"/>
      <c r="C503" s="25"/>
      <c r="D503" s="40"/>
      <c r="E503" s="40"/>
      <c r="F503" s="25"/>
      <c r="G503" s="23"/>
      <c r="H503" s="24"/>
      <c r="I503" s="25"/>
      <c r="J503" s="25"/>
      <c r="K503" s="25"/>
      <c r="L503" s="25"/>
      <c r="M503" s="25"/>
      <c r="N503" s="25"/>
      <c r="O503" s="25"/>
      <c r="P503" s="25"/>
      <c r="Q503" s="25"/>
      <c r="R503" s="25"/>
      <c r="S503" s="23"/>
      <c r="T503" s="24"/>
      <c r="U503" s="25"/>
      <c r="V503" s="25"/>
      <c r="W503" s="25"/>
    </row>
    <row r="504">
      <c r="B504" s="40"/>
      <c r="C504" s="25"/>
      <c r="D504" s="40"/>
      <c r="E504" s="40"/>
      <c r="F504" s="25"/>
      <c r="G504" s="23"/>
      <c r="H504" s="24"/>
      <c r="I504" s="25"/>
      <c r="J504" s="25"/>
      <c r="K504" s="25"/>
      <c r="L504" s="25"/>
      <c r="M504" s="25"/>
      <c r="N504" s="25"/>
      <c r="O504" s="25"/>
      <c r="P504" s="25"/>
      <c r="Q504" s="25"/>
      <c r="R504" s="25"/>
      <c r="S504" s="23"/>
      <c r="T504" s="24"/>
      <c r="U504" s="25"/>
      <c r="V504" s="25"/>
      <c r="W504" s="25"/>
    </row>
    <row r="505">
      <c r="B505" s="40"/>
      <c r="C505" s="25"/>
      <c r="D505" s="40"/>
      <c r="E505" s="40"/>
      <c r="F505" s="25"/>
      <c r="G505" s="23"/>
      <c r="H505" s="24"/>
      <c r="I505" s="25"/>
      <c r="J505" s="25"/>
      <c r="K505" s="25"/>
      <c r="L505" s="25"/>
      <c r="M505" s="25"/>
      <c r="N505" s="25"/>
      <c r="O505" s="25"/>
      <c r="P505" s="25"/>
      <c r="Q505" s="25"/>
      <c r="R505" s="25"/>
      <c r="S505" s="23"/>
      <c r="T505" s="24"/>
      <c r="U505" s="25"/>
      <c r="V505" s="25"/>
      <c r="W505" s="25"/>
    </row>
    <row r="506">
      <c r="B506" s="40"/>
      <c r="C506" s="25"/>
      <c r="D506" s="40"/>
      <c r="E506" s="40"/>
      <c r="F506" s="25"/>
      <c r="G506" s="23"/>
      <c r="H506" s="24"/>
      <c r="I506" s="25"/>
      <c r="J506" s="25"/>
      <c r="K506" s="25"/>
      <c r="L506" s="25"/>
      <c r="M506" s="25"/>
      <c r="N506" s="25"/>
      <c r="O506" s="25"/>
      <c r="P506" s="25"/>
      <c r="Q506" s="25"/>
      <c r="R506" s="25"/>
      <c r="S506" s="23"/>
      <c r="T506" s="24"/>
      <c r="U506" s="25"/>
      <c r="V506" s="25"/>
      <c r="W506" s="25"/>
    </row>
    <row r="507">
      <c r="B507" s="40"/>
      <c r="C507" s="25"/>
      <c r="D507" s="40"/>
      <c r="E507" s="40"/>
      <c r="F507" s="25"/>
      <c r="G507" s="23"/>
      <c r="H507" s="24"/>
      <c r="I507" s="25"/>
      <c r="J507" s="25"/>
      <c r="K507" s="25"/>
      <c r="L507" s="25"/>
      <c r="M507" s="25"/>
      <c r="N507" s="25"/>
      <c r="O507" s="25"/>
      <c r="P507" s="25"/>
      <c r="Q507" s="25"/>
      <c r="R507" s="25"/>
      <c r="S507" s="23"/>
      <c r="T507" s="24"/>
      <c r="U507" s="25"/>
      <c r="V507" s="25"/>
      <c r="W507" s="25"/>
    </row>
    <row r="508">
      <c r="B508" s="40"/>
      <c r="C508" s="25"/>
      <c r="D508" s="40"/>
      <c r="E508" s="40"/>
      <c r="F508" s="25"/>
      <c r="G508" s="23"/>
      <c r="H508" s="24"/>
      <c r="I508" s="25"/>
      <c r="J508" s="25"/>
      <c r="K508" s="25"/>
      <c r="L508" s="25"/>
      <c r="M508" s="25"/>
      <c r="N508" s="25"/>
      <c r="O508" s="25"/>
      <c r="P508" s="25"/>
      <c r="Q508" s="25"/>
      <c r="R508" s="25"/>
      <c r="S508" s="23"/>
      <c r="T508" s="24"/>
      <c r="U508" s="25"/>
      <c r="V508" s="25"/>
      <c r="W508" s="25"/>
    </row>
    <row r="509">
      <c r="B509" s="40"/>
      <c r="C509" s="25"/>
      <c r="D509" s="40"/>
      <c r="E509" s="40"/>
      <c r="F509" s="25"/>
      <c r="G509" s="23"/>
      <c r="H509" s="24"/>
      <c r="I509" s="25"/>
      <c r="J509" s="25"/>
      <c r="K509" s="25"/>
      <c r="L509" s="25"/>
      <c r="M509" s="25"/>
      <c r="N509" s="25"/>
      <c r="O509" s="25"/>
      <c r="P509" s="25"/>
      <c r="Q509" s="25"/>
      <c r="R509" s="25"/>
      <c r="S509" s="23"/>
      <c r="T509" s="24"/>
      <c r="U509" s="25"/>
      <c r="V509" s="25"/>
      <c r="W509" s="25"/>
    </row>
    <row r="510">
      <c r="B510" s="40"/>
      <c r="C510" s="25"/>
      <c r="D510" s="40"/>
      <c r="E510" s="40"/>
      <c r="F510" s="25"/>
      <c r="G510" s="23"/>
      <c r="H510" s="24"/>
      <c r="I510" s="25"/>
      <c r="J510" s="25"/>
      <c r="K510" s="25"/>
      <c r="L510" s="25"/>
      <c r="M510" s="25"/>
      <c r="N510" s="25"/>
      <c r="O510" s="25"/>
      <c r="P510" s="25"/>
      <c r="Q510" s="25"/>
      <c r="R510" s="25"/>
      <c r="S510" s="23"/>
      <c r="T510" s="24"/>
      <c r="U510" s="25"/>
      <c r="V510" s="25"/>
      <c r="W510" s="25"/>
    </row>
    <row r="511">
      <c r="B511" s="40"/>
      <c r="C511" s="25"/>
      <c r="D511" s="40"/>
      <c r="E511" s="40"/>
      <c r="F511" s="25"/>
      <c r="G511" s="23"/>
      <c r="H511" s="24"/>
      <c r="I511" s="25"/>
      <c r="J511" s="25"/>
      <c r="K511" s="25"/>
      <c r="L511" s="25"/>
      <c r="M511" s="25"/>
      <c r="N511" s="25"/>
      <c r="O511" s="25"/>
      <c r="P511" s="25"/>
      <c r="Q511" s="25"/>
      <c r="R511" s="25"/>
      <c r="S511" s="23"/>
      <c r="T511" s="24"/>
      <c r="U511" s="25"/>
      <c r="V511" s="25"/>
      <c r="W511" s="25"/>
    </row>
    <row r="512">
      <c r="B512" s="40"/>
      <c r="C512" s="25"/>
      <c r="D512" s="40"/>
      <c r="E512" s="40"/>
      <c r="F512" s="25"/>
      <c r="G512" s="23"/>
      <c r="H512" s="24"/>
      <c r="I512" s="25"/>
      <c r="J512" s="25"/>
      <c r="K512" s="25"/>
      <c r="L512" s="25"/>
      <c r="M512" s="25"/>
      <c r="N512" s="25"/>
      <c r="O512" s="25"/>
      <c r="P512" s="25"/>
      <c r="Q512" s="25"/>
      <c r="R512" s="25"/>
      <c r="S512" s="23"/>
      <c r="T512" s="24"/>
      <c r="U512" s="25"/>
      <c r="V512" s="25"/>
      <c r="W512" s="25"/>
    </row>
    <row r="513">
      <c r="B513" s="40"/>
      <c r="C513" s="25"/>
      <c r="D513" s="40"/>
      <c r="E513" s="40"/>
      <c r="F513" s="25"/>
      <c r="G513" s="23"/>
      <c r="H513" s="24"/>
      <c r="I513" s="25"/>
      <c r="J513" s="25"/>
      <c r="K513" s="25"/>
      <c r="L513" s="25"/>
      <c r="M513" s="25"/>
      <c r="N513" s="25"/>
      <c r="O513" s="25"/>
      <c r="P513" s="25"/>
      <c r="Q513" s="25"/>
      <c r="R513" s="25"/>
      <c r="S513" s="23"/>
      <c r="T513" s="24"/>
      <c r="U513" s="25"/>
      <c r="V513" s="25"/>
      <c r="W513" s="25"/>
    </row>
    <row r="514">
      <c r="B514" s="40"/>
      <c r="C514" s="25"/>
      <c r="D514" s="40"/>
      <c r="E514" s="40"/>
      <c r="F514" s="25"/>
      <c r="G514" s="23"/>
      <c r="H514" s="24"/>
      <c r="I514" s="25"/>
      <c r="J514" s="25"/>
      <c r="K514" s="25"/>
      <c r="L514" s="25"/>
      <c r="M514" s="25"/>
      <c r="N514" s="25"/>
      <c r="O514" s="25"/>
      <c r="P514" s="25"/>
      <c r="Q514" s="25"/>
      <c r="R514" s="25"/>
      <c r="S514" s="23"/>
      <c r="T514" s="24"/>
      <c r="U514" s="25"/>
      <c r="V514" s="25"/>
      <c r="W514" s="25"/>
    </row>
    <row r="515">
      <c r="B515" s="40"/>
      <c r="C515" s="25"/>
      <c r="D515" s="40"/>
      <c r="E515" s="40"/>
      <c r="F515" s="25"/>
      <c r="G515" s="23"/>
      <c r="H515" s="24"/>
      <c r="I515" s="25"/>
      <c r="J515" s="25"/>
      <c r="K515" s="25"/>
      <c r="L515" s="25"/>
      <c r="M515" s="25"/>
      <c r="N515" s="25"/>
      <c r="O515" s="25"/>
      <c r="P515" s="25"/>
      <c r="Q515" s="25"/>
      <c r="R515" s="25"/>
      <c r="S515" s="23"/>
      <c r="T515" s="24"/>
      <c r="U515" s="25"/>
      <c r="V515" s="25"/>
      <c r="W515" s="25"/>
    </row>
    <row r="516">
      <c r="B516" s="40"/>
      <c r="C516" s="25"/>
      <c r="D516" s="40"/>
      <c r="E516" s="40"/>
      <c r="F516" s="25"/>
      <c r="G516" s="23"/>
      <c r="H516" s="24"/>
      <c r="I516" s="25"/>
      <c r="J516" s="25"/>
      <c r="K516" s="25"/>
      <c r="L516" s="25"/>
      <c r="M516" s="25"/>
      <c r="N516" s="25"/>
      <c r="O516" s="25"/>
      <c r="P516" s="25"/>
      <c r="Q516" s="25"/>
      <c r="R516" s="25"/>
      <c r="S516" s="23"/>
      <c r="T516" s="24"/>
      <c r="U516" s="25"/>
      <c r="V516" s="25"/>
      <c r="W516" s="25"/>
    </row>
    <row r="517">
      <c r="B517" s="40"/>
      <c r="C517" s="25"/>
      <c r="D517" s="40"/>
      <c r="E517" s="40"/>
      <c r="F517" s="25"/>
      <c r="G517" s="23"/>
      <c r="H517" s="24"/>
      <c r="I517" s="25"/>
      <c r="J517" s="25"/>
      <c r="K517" s="25"/>
      <c r="L517" s="25"/>
      <c r="M517" s="25"/>
      <c r="N517" s="25"/>
      <c r="O517" s="25"/>
      <c r="P517" s="25"/>
      <c r="Q517" s="25"/>
      <c r="R517" s="25"/>
      <c r="S517" s="23"/>
      <c r="T517" s="24"/>
      <c r="U517" s="25"/>
      <c r="V517" s="25"/>
      <c r="W517" s="25"/>
    </row>
    <row r="518">
      <c r="B518" s="40"/>
      <c r="C518" s="25"/>
      <c r="D518" s="40"/>
      <c r="E518" s="40"/>
      <c r="F518" s="25"/>
      <c r="G518" s="23"/>
      <c r="H518" s="24"/>
      <c r="I518" s="25"/>
      <c r="J518" s="25"/>
      <c r="K518" s="25"/>
      <c r="L518" s="25"/>
      <c r="M518" s="25"/>
      <c r="N518" s="25"/>
      <c r="O518" s="25"/>
      <c r="P518" s="25"/>
      <c r="Q518" s="25"/>
      <c r="R518" s="25"/>
      <c r="S518" s="23"/>
      <c r="T518" s="24"/>
      <c r="U518" s="25"/>
      <c r="V518" s="25"/>
      <c r="W518" s="25"/>
    </row>
    <row r="519">
      <c r="B519" s="40"/>
      <c r="C519" s="25"/>
      <c r="D519" s="40"/>
      <c r="E519" s="40"/>
      <c r="F519" s="25"/>
      <c r="G519" s="23"/>
      <c r="H519" s="24"/>
      <c r="I519" s="25"/>
      <c r="J519" s="25"/>
      <c r="K519" s="25"/>
      <c r="L519" s="25"/>
      <c r="M519" s="25"/>
      <c r="N519" s="25"/>
      <c r="O519" s="25"/>
      <c r="P519" s="25"/>
      <c r="Q519" s="25"/>
      <c r="R519" s="25"/>
      <c r="S519" s="23"/>
      <c r="T519" s="24"/>
      <c r="U519" s="25"/>
      <c r="V519" s="25"/>
      <c r="W519" s="25"/>
    </row>
    <row r="520">
      <c r="B520" s="40"/>
      <c r="C520" s="25"/>
      <c r="D520" s="40"/>
      <c r="E520" s="40"/>
      <c r="F520" s="25"/>
      <c r="G520" s="23"/>
      <c r="H520" s="24"/>
      <c r="I520" s="25"/>
      <c r="J520" s="25"/>
      <c r="K520" s="25"/>
      <c r="L520" s="25"/>
      <c r="M520" s="25"/>
      <c r="N520" s="25"/>
      <c r="O520" s="25"/>
      <c r="P520" s="25"/>
      <c r="Q520" s="25"/>
      <c r="R520" s="25"/>
      <c r="S520" s="23"/>
      <c r="T520" s="24"/>
      <c r="U520" s="25"/>
      <c r="V520" s="25"/>
      <c r="W520" s="25"/>
    </row>
    <row r="521">
      <c r="B521" s="40"/>
      <c r="C521" s="25"/>
      <c r="D521" s="40"/>
      <c r="E521" s="40"/>
      <c r="F521" s="25"/>
      <c r="G521" s="23"/>
      <c r="H521" s="24"/>
      <c r="I521" s="25"/>
      <c r="J521" s="25"/>
      <c r="K521" s="25"/>
      <c r="L521" s="25"/>
      <c r="M521" s="25"/>
      <c r="N521" s="25"/>
      <c r="O521" s="25"/>
      <c r="P521" s="25"/>
      <c r="Q521" s="25"/>
      <c r="R521" s="25"/>
      <c r="S521" s="23"/>
      <c r="T521" s="24"/>
      <c r="U521" s="25"/>
      <c r="V521" s="25"/>
      <c r="W521" s="25"/>
    </row>
    <row r="522">
      <c r="B522" s="40"/>
      <c r="C522" s="25"/>
      <c r="D522" s="40"/>
      <c r="E522" s="40"/>
      <c r="F522" s="25"/>
      <c r="G522" s="23"/>
      <c r="H522" s="24"/>
      <c r="I522" s="25"/>
      <c r="J522" s="25"/>
      <c r="K522" s="25"/>
      <c r="L522" s="25"/>
      <c r="M522" s="25"/>
      <c r="N522" s="25"/>
      <c r="O522" s="25"/>
      <c r="P522" s="25"/>
      <c r="Q522" s="25"/>
      <c r="R522" s="25"/>
      <c r="S522" s="23"/>
      <c r="T522" s="24"/>
      <c r="U522" s="25"/>
      <c r="V522" s="25"/>
      <c r="W522" s="25"/>
    </row>
    <row r="523">
      <c r="B523" s="40"/>
      <c r="C523" s="25"/>
      <c r="D523" s="40"/>
      <c r="E523" s="40"/>
      <c r="F523" s="25"/>
      <c r="G523" s="23"/>
      <c r="H523" s="24"/>
      <c r="I523" s="25"/>
      <c r="J523" s="25"/>
      <c r="K523" s="25"/>
      <c r="L523" s="25"/>
      <c r="M523" s="25"/>
      <c r="N523" s="25"/>
      <c r="O523" s="25"/>
      <c r="P523" s="25"/>
      <c r="Q523" s="25"/>
      <c r="R523" s="25"/>
      <c r="S523" s="23"/>
      <c r="T523" s="24"/>
      <c r="U523" s="25"/>
      <c r="V523" s="25"/>
      <c r="W523" s="25"/>
    </row>
    <row r="524">
      <c r="B524" s="40"/>
      <c r="C524" s="25"/>
      <c r="D524" s="40"/>
      <c r="E524" s="40"/>
      <c r="F524" s="25"/>
      <c r="G524" s="23"/>
      <c r="H524" s="24"/>
      <c r="I524" s="25"/>
      <c r="J524" s="25"/>
      <c r="K524" s="25"/>
      <c r="L524" s="25"/>
      <c r="M524" s="25"/>
      <c r="N524" s="25"/>
      <c r="O524" s="25"/>
      <c r="P524" s="25"/>
      <c r="Q524" s="25"/>
      <c r="R524" s="25"/>
      <c r="S524" s="23"/>
      <c r="T524" s="24"/>
      <c r="U524" s="25"/>
      <c r="V524" s="25"/>
      <c r="W524" s="25"/>
    </row>
    <row r="525">
      <c r="B525" s="40"/>
      <c r="C525" s="25"/>
      <c r="D525" s="40"/>
      <c r="E525" s="40"/>
      <c r="F525" s="25"/>
      <c r="G525" s="23"/>
      <c r="H525" s="24"/>
      <c r="I525" s="25"/>
      <c r="J525" s="25"/>
      <c r="K525" s="25"/>
      <c r="L525" s="25"/>
      <c r="M525" s="25"/>
      <c r="N525" s="25"/>
      <c r="O525" s="25"/>
      <c r="P525" s="25"/>
      <c r="Q525" s="25"/>
      <c r="R525" s="25"/>
      <c r="S525" s="23"/>
      <c r="T525" s="24"/>
      <c r="U525" s="25"/>
      <c r="V525" s="25"/>
      <c r="W525" s="25"/>
    </row>
    <row r="526">
      <c r="B526" s="40"/>
      <c r="C526" s="25"/>
      <c r="D526" s="40"/>
      <c r="E526" s="40"/>
      <c r="F526" s="25"/>
      <c r="G526" s="23"/>
      <c r="H526" s="24"/>
      <c r="I526" s="25"/>
      <c r="J526" s="25"/>
      <c r="K526" s="25"/>
      <c r="L526" s="25"/>
      <c r="M526" s="25"/>
      <c r="N526" s="25"/>
      <c r="O526" s="25"/>
      <c r="P526" s="25"/>
      <c r="Q526" s="25"/>
      <c r="R526" s="25"/>
      <c r="S526" s="23"/>
      <c r="T526" s="24"/>
      <c r="U526" s="25"/>
      <c r="V526" s="25"/>
      <c r="W526" s="25"/>
    </row>
    <row r="527">
      <c r="B527" s="40"/>
      <c r="C527" s="25"/>
      <c r="D527" s="40"/>
      <c r="E527" s="40"/>
      <c r="F527" s="25"/>
      <c r="G527" s="23"/>
      <c r="H527" s="24"/>
      <c r="I527" s="25"/>
      <c r="J527" s="25"/>
      <c r="K527" s="25"/>
      <c r="L527" s="25"/>
      <c r="M527" s="25"/>
      <c r="N527" s="25"/>
      <c r="O527" s="25"/>
      <c r="P527" s="25"/>
      <c r="Q527" s="25"/>
      <c r="R527" s="25"/>
      <c r="S527" s="23"/>
      <c r="T527" s="24"/>
      <c r="U527" s="25"/>
      <c r="V527" s="25"/>
      <c r="W527" s="25"/>
    </row>
    <row r="528">
      <c r="B528" s="40"/>
      <c r="C528" s="25"/>
      <c r="D528" s="40"/>
      <c r="E528" s="40"/>
      <c r="F528" s="25"/>
      <c r="G528" s="23"/>
      <c r="H528" s="24"/>
      <c r="I528" s="25"/>
      <c r="J528" s="25"/>
      <c r="K528" s="25"/>
      <c r="L528" s="25"/>
      <c r="M528" s="25"/>
      <c r="N528" s="25"/>
      <c r="O528" s="25"/>
      <c r="P528" s="25"/>
      <c r="Q528" s="25"/>
      <c r="R528" s="25"/>
      <c r="S528" s="23"/>
      <c r="T528" s="24"/>
      <c r="U528" s="25"/>
      <c r="V528" s="25"/>
      <c r="W528" s="25"/>
    </row>
    <row r="529">
      <c r="B529" s="40"/>
      <c r="C529" s="25"/>
      <c r="D529" s="40"/>
      <c r="E529" s="40"/>
      <c r="F529" s="25"/>
      <c r="G529" s="23"/>
      <c r="H529" s="24"/>
      <c r="I529" s="25"/>
      <c r="J529" s="25"/>
      <c r="K529" s="25"/>
      <c r="L529" s="25"/>
      <c r="M529" s="25"/>
      <c r="N529" s="25"/>
      <c r="O529" s="25"/>
      <c r="P529" s="25"/>
      <c r="Q529" s="25"/>
      <c r="R529" s="25"/>
      <c r="S529" s="23"/>
      <c r="T529" s="24"/>
      <c r="U529" s="25"/>
      <c r="V529" s="25"/>
      <c r="W529" s="25"/>
    </row>
    <row r="530">
      <c r="B530" s="40"/>
      <c r="C530" s="25"/>
      <c r="D530" s="40"/>
      <c r="E530" s="40"/>
      <c r="F530" s="25"/>
      <c r="G530" s="23"/>
      <c r="H530" s="24"/>
      <c r="I530" s="25"/>
      <c r="J530" s="25"/>
      <c r="K530" s="25"/>
      <c r="L530" s="25"/>
      <c r="M530" s="25"/>
      <c r="N530" s="25"/>
      <c r="O530" s="25"/>
      <c r="P530" s="25"/>
      <c r="Q530" s="25"/>
      <c r="R530" s="25"/>
      <c r="S530" s="23"/>
      <c r="T530" s="24"/>
      <c r="U530" s="25"/>
      <c r="V530" s="25"/>
      <c r="W530" s="25"/>
    </row>
    <row r="531">
      <c r="B531" s="40"/>
      <c r="C531" s="25"/>
      <c r="D531" s="40"/>
      <c r="E531" s="40"/>
      <c r="F531" s="25"/>
      <c r="G531" s="23"/>
      <c r="H531" s="24"/>
      <c r="I531" s="25"/>
      <c r="J531" s="25"/>
      <c r="K531" s="25"/>
      <c r="L531" s="25"/>
      <c r="M531" s="25"/>
      <c r="N531" s="25"/>
      <c r="O531" s="25"/>
      <c r="P531" s="25"/>
      <c r="Q531" s="25"/>
      <c r="R531" s="25"/>
      <c r="S531" s="23"/>
      <c r="T531" s="24"/>
      <c r="U531" s="25"/>
      <c r="V531" s="25"/>
      <c r="W531" s="25"/>
    </row>
    <row r="532">
      <c r="B532" s="40"/>
      <c r="C532" s="25"/>
      <c r="D532" s="40"/>
      <c r="E532" s="40"/>
      <c r="F532" s="25"/>
      <c r="G532" s="23"/>
      <c r="H532" s="24"/>
      <c r="I532" s="25"/>
      <c r="J532" s="25"/>
      <c r="K532" s="25"/>
      <c r="L532" s="25"/>
      <c r="M532" s="25"/>
      <c r="N532" s="25"/>
      <c r="O532" s="25"/>
      <c r="P532" s="25"/>
      <c r="Q532" s="25"/>
      <c r="R532" s="25"/>
      <c r="S532" s="23"/>
      <c r="T532" s="24"/>
      <c r="U532" s="25"/>
      <c r="V532" s="25"/>
      <c r="W532" s="25"/>
    </row>
    <row r="533">
      <c r="B533" s="40"/>
      <c r="C533" s="25"/>
      <c r="D533" s="40"/>
      <c r="E533" s="40"/>
      <c r="F533" s="25"/>
      <c r="G533" s="23"/>
      <c r="H533" s="24"/>
      <c r="I533" s="25"/>
      <c r="J533" s="25"/>
      <c r="K533" s="25"/>
      <c r="L533" s="25"/>
      <c r="M533" s="25"/>
      <c r="N533" s="25"/>
      <c r="O533" s="25"/>
      <c r="P533" s="25"/>
      <c r="Q533" s="25"/>
      <c r="R533" s="25"/>
      <c r="S533" s="23"/>
      <c r="T533" s="24"/>
      <c r="U533" s="25"/>
      <c r="V533" s="25"/>
      <c r="W533" s="25"/>
    </row>
    <row r="534">
      <c r="B534" s="40"/>
      <c r="C534" s="25"/>
      <c r="D534" s="40"/>
      <c r="E534" s="40"/>
      <c r="F534" s="25"/>
      <c r="G534" s="23"/>
      <c r="H534" s="24"/>
      <c r="I534" s="25"/>
      <c r="J534" s="25"/>
      <c r="K534" s="25"/>
      <c r="L534" s="25"/>
      <c r="M534" s="25"/>
      <c r="N534" s="25"/>
      <c r="O534" s="25"/>
      <c r="P534" s="25"/>
      <c r="Q534" s="25"/>
      <c r="R534" s="25"/>
      <c r="S534" s="23"/>
      <c r="T534" s="24"/>
      <c r="U534" s="25"/>
      <c r="V534" s="25"/>
      <c r="W534" s="25"/>
    </row>
    <row r="535">
      <c r="B535" s="40"/>
      <c r="C535" s="25"/>
      <c r="D535" s="40"/>
      <c r="E535" s="40"/>
      <c r="F535" s="25"/>
      <c r="G535" s="23"/>
      <c r="H535" s="24"/>
      <c r="I535" s="25"/>
      <c r="J535" s="25"/>
      <c r="K535" s="25"/>
      <c r="L535" s="25"/>
      <c r="M535" s="25"/>
      <c r="N535" s="25"/>
      <c r="O535" s="25"/>
      <c r="P535" s="25"/>
      <c r="Q535" s="25"/>
      <c r="R535" s="25"/>
      <c r="S535" s="23"/>
      <c r="T535" s="24"/>
      <c r="U535" s="25"/>
      <c r="V535" s="25"/>
      <c r="W535" s="25"/>
    </row>
    <row r="536">
      <c r="B536" s="40"/>
      <c r="C536" s="25"/>
      <c r="D536" s="40"/>
      <c r="E536" s="40"/>
      <c r="F536" s="25"/>
      <c r="G536" s="23"/>
      <c r="H536" s="24"/>
      <c r="I536" s="25"/>
      <c r="J536" s="25"/>
      <c r="K536" s="25"/>
      <c r="L536" s="25"/>
      <c r="M536" s="25"/>
      <c r="N536" s="25"/>
      <c r="O536" s="25"/>
      <c r="P536" s="25"/>
      <c r="Q536" s="25"/>
      <c r="R536" s="25"/>
      <c r="S536" s="23"/>
      <c r="T536" s="24"/>
      <c r="U536" s="25"/>
      <c r="V536" s="25"/>
      <c r="W536" s="25"/>
    </row>
    <row r="537">
      <c r="B537" s="40"/>
      <c r="C537" s="25"/>
      <c r="D537" s="40"/>
      <c r="E537" s="40"/>
      <c r="F537" s="25"/>
      <c r="G537" s="23"/>
      <c r="H537" s="24"/>
      <c r="I537" s="25"/>
      <c r="J537" s="25"/>
      <c r="K537" s="25"/>
      <c r="L537" s="25"/>
      <c r="M537" s="25"/>
      <c r="N537" s="25"/>
      <c r="O537" s="25"/>
      <c r="P537" s="25"/>
      <c r="Q537" s="25"/>
      <c r="R537" s="25"/>
      <c r="S537" s="23"/>
      <c r="T537" s="24"/>
      <c r="U537" s="25"/>
      <c r="V537" s="25"/>
      <c r="W537" s="25"/>
    </row>
    <row r="538">
      <c r="B538" s="40"/>
      <c r="C538" s="25"/>
      <c r="D538" s="40"/>
      <c r="E538" s="40"/>
      <c r="F538" s="25"/>
      <c r="G538" s="23"/>
      <c r="H538" s="24"/>
      <c r="I538" s="25"/>
      <c r="J538" s="25"/>
      <c r="K538" s="25"/>
      <c r="L538" s="25"/>
      <c r="M538" s="25"/>
      <c r="N538" s="25"/>
      <c r="O538" s="25"/>
      <c r="P538" s="25"/>
      <c r="Q538" s="25"/>
      <c r="R538" s="25"/>
      <c r="S538" s="23"/>
      <c r="T538" s="24"/>
      <c r="U538" s="25"/>
      <c r="V538" s="25"/>
      <c r="W538" s="25"/>
    </row>
    <row r="539">
      <c r="B539" s="40"/>
      <c r="C539" s="25"/>
      <c r="D539" s="40"/>
      <c r="E539" s="40"/>
      <c r="F539" s="25"/>
      <c r="G539" s="23"/>
      <c r="H539" s="24"/>
      <c r="I539" s="25"/>
      <c r="J539" s="25"/>
      <c r="K539" s="25"/>
      <c r="L539" s="25"/>
      <c r="M539" s="25"/>
      <c r="N539" s="25"/>
      <c r="O539" s="25"/>
      <c r="P539" s="25"/>
      <c r="Q539" s="25"/>
      <c r="R539" s="25"/>
      <c r="S539" s="23"/>
      <c r="T539" s="24"/>
      <c r="U539" s="25"/>
      <c r="V539" s="25"/>
      <c r="W539" s="25"/>
    </row>
    <row r="540">
      <c r="B540" s="40"/>
      <c r="C540" s="25"/>
      <c r="D540" s="40"/>
      <c r="E540" s="40"/>
      <c r="F540" s="25"/>
      <c r="G540" s="23"/>
      <c r="H540" s="24"/>
      <c r="I540" s="25"/>
      <c r="J540" s="25"/>
      <c r="K540" s="25"/>
      <c r="L540" s="25"/>
      <c r="M540" s="25"/>
      <c r="N540" s="25"/>
      <c r="O540" s="25"/>
      <c r="P540" s="25"/>
      <c r="Q540" s="25"/>
      <c r="R540" s="25"/>
      <c r="S540" s="23"/>
      <c r="T540" s="24"/>
      <c r="U540" s="25"/>
      <c r="V540" s="25"/>
      <c r="W540" s="25"/>
    </row>
    <row r="541">
      <c r="B541" s="40"/>
      <c r="C541" s="25"/>
      <c r="D541" s="40"/>
      <c r="E541" s="40"/>
      <c r="F541" s="25"/>
      <c r="G541" s="23"/>
      <c r="H541" s="24"/>
      <c r="I541" s="25"/>
      <c r="J541" s="25"/>
      <c r="K541" s="25"/>
      <c r="L541" s="25"/>
      <c r="M541" s="25"/>
      <c r="N541" s="25"/>
      <c r="O541" s="25"/>
      <c r="P541" s="25"/>
      <c r="Q541" s="25"/>
      <c r="R541" s="25"/>
      <c r="S541" s="23"/>
      <c r="T541" s="24"/>
      <c r="U541" s="25"/>
      <c r="V541" s="25"/>
      <c r="W541" s="25"/>
    </row>
    <row r="542">
      <c r="B542" s="40"/>
      <c r="C542" s="25"/>
      <c r="D542" s="40"/>
      <c r="E542" s="40"/>
      <c r="F542" s="25"/>
      <c r="G542" s="23"/>
      <c r="H542" s="24"/>
      <c r="I542" s="25"/>
      <c r="J542" s="25"/>
      <c r="K542" s="25"/>
      <c r="L542" s="25"/>
      <c r="M542" s="25"/>
      <c r="N542" s="25"/>
      <c r="O542" s="25"/>
      <c r="P542" s="25"/>
      <c r="Q542" s="25"/>
      <c r="R542" s="25"/>
      <c r="S542" s="23"/>
      <c r="T542" s="24"/>
      <c r="U542" s="25"/>
      <c r="V542" s="25"/>
      <c r="W542" s="25"/>
    </row>
    <row r="543">
      <c r="B543" s="40"/>
      <c r="C543" s="25"/>
      <c r="D543" s="40"/>
      <c r="E543" s="40"/>
      <c r="F543" s="25"/>
      <c r="G543" s="23"/>
      <c r="H543" s="24"/>
      <c r="I543" s="25"/>
      <c r="J543" s="25"/>
      <c r="K543" s="25"/>
      <c r="L543" s="25"/>
      <c r="M543" s="25"/>
      <c r="N543" s="25"/>
      <c r="O543" s="25"/>
      <c r="P543" s="25"/>
      <c r="Q543" s="25"/>
      <c r="R543" s="25"/>
      <c r="S543" s="23"/>
      <c r="T543" s="24"/>
      <c r="U543" s="25"/>
      <c r="V543" s="25"/>
      <c r="W543" s="25"/>
    </row>
    <row r="544">
      <c r="B544" s="40"/>
      <c r="C544" s="25"/>
      <c r="D544" s="40"/>
      <c r="E544" s="40"/>
      <c r="F544" s="25"/>
      <c r="G544" s="23"/>
      <c r="H544" s="24"/>
      <c r="I544" s="25"/>
      <c r="J544" s="25"/>
      <c r="K544" s="25"/>
      <c r="L544" s="25"/>
      <c r="M544" s="25"/>
      <c r="N544" s="25"/>
      <c r="O544" s="25"/>
      <c r="P544" s="25"/>
      <c r="Q544" s="25"/>
      <c r="R544" s="25"/>
      <c r="S544" s="23"/>
      <c r="T544" s="24"/>
      <c r="U544" s="25"/>
      <c r="V544" s="25"/>
      <c r="W544" s="25"/>
    </row>
    <row r="545">
      <c r="B545" s="40"/>
      <c r="C545" s="25"/>
      <c r="D545" s="40"/>
      <c r="E545" s="40"/>
      <c r="F545" s="25"/>
      <c r="G545" s="23"/>
      <c r="H545" s="24"/>
      <c r="I545" s="25"/>
      <c r="J545" s="25"/>
      <c r="K545" s="25"/>
      <c r="L545" s="25"/>
      <c r="M545" s="25"/>
      <c r="N545" s="25"/>
      <c r="O545" s="25"/>
      <c r="P545" s="25"/>
      <c r="Q545" s="25"/>
      <c r="R545" s="25"/>
      <c r="S545" s="23"/>
      <c r="T545" s="24"/>
      <c r="U545" s="25"/>
      <c r="V545" s="25"/>
      <c r="W545" s="25"/>
    </row>
    <row r="546">
      <c r="B546" s="40"/>
      <c r="C546" s="25"/>
      <c r="D546" s="40"/>
      <c r="E546" s="40"/>
      <c r="F546" s="25"/>
      <c r="G546" s="23"/>
      <c r="H546" s="24"/>
      <c r="I546" s="25"/>
      <c r="J546" s="25"/>
      <c r="K546" s="25"/>
      <c r="L546" s="25"/>
      <c r="M546" s="25"/>
      <c r="N546" s="25"/>
      <c r="O546" s="25"/>
      <c r="P546" s="25"/>
      <c r="Q546" s="25"/>
      <c r="R546" s="25"/>
      <c r="S546" s="23"/>
      <c r="T546" s="24"/>
      <c r="U546" s="25"/>
      <c r="V546" s="25"/>
      <c r="W546" s="25"/>
    </row>
    <row r="547">
      <c r="B547" s="40"/>
      <c r="C547" s="25"/>
      <c r="D547" s="40"/>
      <c r="E547" s="40"/>
      <c r="F547" s="25"/>
      <c r="G547" s="23"/>
      <c r="H547" s="24"/>
      <c r="I547" s="25"/>
      <c r="J547" s="25"/>
      <c r="K547" s="25"/>
      <c r="L547" s="25"/>
      <c r="M547" s="25"/>
      <c r="N547" s="25"/>
      <c r="O547" s="25"/>
      <c r="P547" s="25"/>
      <c r="Q547" s="25"/>
      <c r="R547" s="25"/>
      <c r="S547" s="23"/>
      <c r="T547" s="24"/>
      <c r="U547" s="25"/>
      <c r="V547" s="25"/>
      <c r="W547" s="25"/>
    </row>
    <row r="548">
      <c r="B548" s="40"/>
      <c r="C548" s="25"/>
      <c r="D548" s="40"/>
      <c r="E548" s="40"/>
      <c r="F548" s="25"/>
      <c r="G548" s="23"/>
      <c r="H548" s="24"/>
      <c r="I548" s="25"/>
      <c r="J548" s="25"/>
      <c r="K548" s="25"/>
      <c r="L548" s="25"/>
      <c r="M548" s="25"/>
      <c r="N548" s="25"/>
      <c r="O548" s="25"/>
      <c r="P548" s="25"/>
      <c r="Q548" s="25"/>
      <c r="R548" s="25"/>
      <c r="S548" s="23"/>
      <c r="T548" s="24"/>
      <c r="U548" s="25"/>
      <c r="V548" s="25"/>
      <c r="W548" s="25"/>
    </row>
    <row r="549">
      <c r="B549" s="40"/>
      <c r="C549" s="25"/>
      <c r="D549" s="40"/>
      <c r="E549" s="40"/>
      <c r="F549" s="25"/>
      <c r="G549" s="23"/>
      <c r="H549" s="24"/>
      <c r="I549" s="25"/>
      <c r="J549" s="25"/>
      <c r="K549" s="25"/>
      <c r="L549" s="25"/>
      <c r="M549" s="25"/>
      <c r="N549" s="25"/>
      <c r="O549" s="25"/>
      <c r="P549" s="25"/>
      <c r="Q549" s="25"/>
      <c r="R549" s="25"/>
      <c r="S549" s="23"/>
      <c r="T549" s="24"/>
      <c r="U549" s="25"/>
      <c r="V549" s="25"/>
      <c r="W549" s="25"/>
    </row>
    <row r="550">
      <c r="B550" s="40"/>
      <c r="C550" s="25"/>
      <c r="D550" s="40"/>
      <c r="E550" s="40"/>
      <c r="F550" s="25"/>
      <c r="G550" s="23"/>
      <c r="H550" s="24"/>
      <c r="I550" s="25"/>
      <c r="J550" s="25"/>
      <c r="K550" s="25"/>
      <c r="L550" s="25"/>
      <c r="M550" s="25"/>
      <c r="N550" s="25"/>
      <c r="O550" s="25"/>
      <c r="P550" s="25"/>
      <c r="Q550" s="25"/>
      <c r="R550" s="25"/>
      <c r="S550" s="23"/>
      <c r="T550" s="24"/>
      <c r="U550" s="25"/>
      <c r="V550" s="25"/>
      <c r="W550" s="25"/>
    </row>
    <row r="551">
      <c r="B551" s="40"/>
      <c r="C551" s="25"/>
      <c r="D551" s="40"/>
      <c r="E551" s="40"/>
      <c r="F551" s="25"/>
      <c r="G551" s="23"/>
      <c r="H551" s="24"/>
      <c r="I551" s="25"/>
      <c r="J551" s="25"/>
      <c r="K551" s="25"/>
      <c r="L551" s="25"/>
      <c r="M551" s="25"/>
      <c r="N551" s="25"/>
      <c r="O551" s="25"/>
      <c r="P551" s="25"/>
      <c r="Q551" s="25"/>
      <c r="R551" s="25"/>
      <c r="S551" s="23"/>
      <c r="T551" s="24"/>
      <c r="U551" s="25"/>
      <c r="V551" s="25"/>
      <c r="W551" s="25"/>
    </row>
    <row r="552">
      <c r="B552" s="40"/>
      <c r="C552" s="25"/>
      <c r="D552" s="40"/>
      <c r="E552" s="40"/>
      <c r="F552" s="25"/>
      <c r="G552" s="23"/>
      <c r="H552" s="24"/>
      <c r="I552" s="25"/>
      <c r="J552" s="25"/>
      <c r="K552" s="25"/>
      <c r="L552" s="25"/>
      <c r="M552" s="25"/>
      <c r="N552" s="25"/>
      <c r="O552" s="25"/>
      <c r="P552" s="25"/>
      <c r="Q552" s="25"/>
      <c r="R552" s="25"/>
      <c r="S552" s="23"/>
      <c r="T552" s="24"/>
      <c r="U552" s="25"/>
      <c r="V552" s="25"/>
      <c r="W552" s="25"/>
    </row>
    <row r="553">
      <c r="B553" s="40"/>
      <c r="C553" s="25"/>
      <c r="D553" s="40"/>
      <c r="E553" s="40"/>
      <c r="F553" s="25"/>
      <c r="G553" s="23"/>
      <c r="H553" s="24"/>
      <c r="I553" s="25"/>
      <c r="J553" s="25"/>
      <c r="K553" s="25"/>
      <c r="L553" s="25"/>
      <c r="M553" s="25"/>
      <c r="N553" s="25"/>
      <c r="O553" s="25"/>
      <c r="P553" s="25"/>
      <c r="Q553" s="25"/>
      <c r="R553" s="25"/>
      <c r="S553" s="23"/>
      <c r="T553" s="24"/>
      <c r="U553" s="25"/>
      <c r="V553" s="25"/>
      <c r="W553" s="25"/>
    </row>
    <row r="554">
      <c r="B554" s="40"/>
      <c r="C554" s="25"/>
      <c r="D554" s="40"/>
      <c r="E554" s="40"/>
      <c r="F554" s="25"/>
      <c r="G554" s="23"/>
      <c r="H554" s="24"/>
      <c r="I554" s="25"/>
      <c r="J554" s="25"/>
      <c r="K554" s="25"/>
      <c r="L554" s="25"/>
      <c r="M554" s="25"/>
      <c r="N554" s="25"/>
      <c r="O554" s="25"/>
      <c r="P554" s="25"/>
      <c r="Q554" s="25"/>
      <c r="R554" s="25"/>
      <c r="S554" s="23"/>
      <c r="T554" s="24"/>
      <c r="U554" s="25"/>
      <c r="V554" s="25"/>
      <c r="W554" s="25"/>
    </row>
    <row r="555">
      <c r="B555" s="40"/>
      <c r="C555" s="25"/>
      <c r="D555" s="40"/>
      <c r="E555" s="40"/>
      <c r="F555" s="25"/>
      <c r="G555" s="23"/>
      <c r="H555" s="24"/>
      <c r="I555" s="25"/>
      <c r="J555" s="25"/>
      <c r="K555" s="25"/>
      <c r="L555" s="25"/>
      <c r="M555" s="25"/>
      <c r="N555" s="25"/>
      <c r="O555" s="25"/>
      <c r="P555" s="25"/>
      <c r="Q555" s="25"/>
      <c r="R555" s="25"/>
      <c r="S555" s="23"/>
      <c r="T555" s="24"/>
      <c r="U555" s="25"/>
      <c r="V555" s="25"/>
      <c r="W555" s="25"/>
    </row>
    <row r="556">
      <c r="B556" s="40"/>
      <c r="C556" s="25"/>
      <c r="D556" s="40"/>
      <c r="E556" s="40"/>
      <c r="F556" s="25"/>
      <c r="G556" s="23"/>
      <c r="H556" s="24"/>
      <c r="I556" s="25"/>
      <c r="J556" s="25"/>
      <c r="K556" s="25"/>
      <c r="L556" s="25"/>
      <c r="M556" s="25"/>
      <c r="N556" s="25"/>
      <c r="O556" s="25"/>
      <c r="P556" s="25"/>
      <c r="Q556" s="25"/>
      <c r="R556" s="25"/>
      <c r="S556" s="23"/>
      <c r="T556" s="24"/>
      <c r="U556" s="25"/>
      <c r="V556" s="25"/>
      <c r="W556" s="25"/>
    </row>
    <row r="557">
      <c r="B557" s="40"/>
      <c r="C557" s="25"/>
      <c r="D557" s="40"/>
      <c r="E557" s="40"/>
      <c r="F557" s="25"/>
      <c r="G557" s="23"/>
      <c r="H557" s="24"/>
      <c r="I557" s="25"/>
      <c r="J557" s="25"/>
      <c r="K557" s="25"/>
      <c r="L557" s="25"/>
      <c r="M557" s="25"/>
      <c r="N557" s="25"/>
      <c r="O557" s="25"/>
      <c r="P557" s="25"/>
      <c r="Q557" s="25"/>
      <c r="R557" s="25"/>
      <c r="S557" s="23"/>
      <c r="T557" s="24"/>
      <c r="U557" s="25"/>
      <c r="V557" s="25"/>
      <c r="W557" s="25"/>
    </row>
    <row r="558">
      <c r="B558" s="40"/>
      <c r="C558" s="25"/>
      <c r="D558" s="40"/>
      <c r="E558" s="40"/>
      <c r="F558" s="25"/>
      <c r="G558" s="23"/>
      <c r="H558" s="24"/>
      <c r="I558" s="25"/>
      <c r="J558" s="25"/>
      <c r="K558" s="25"/>
      <c r="L558" s="25"/>
      <c r="M558" s="25"/>
      <c r="N558" s="25"/>
      <c r="O558" s="25"/>
      <c r="P558" s="25"/>
      <c r="Q558" s="25"/>
      <c r="R558" s="25"/>
      <c r="S558" s="23"/>
      <c r="T558" s="24"/>
      <c r="U558" s="25"/>
      <c r="V558" s="25"/>
      <c r="W558" s="25"/>
    </row>
    <row r="559">
      <c r="B559" s="40"/>
      <c r="C559" s="25"/>
      <c r="D559" s="40"/>
      <c r="E559" s="40"/>
      <c r="F559" s="25"/>
      <c r="G559" s="23"/>
      <c r="H559" s="24"/>
      <c r="I559" s="25"/>
      <c r="J559" s="25"/>
      <c r="K559" s="25"/>
      <c r="L559" s="25"/>
      <c r="M559" s="25"/>
      <c r="N559" s="25"/>
      <c r="O559" s="25"/>
      <c r="P559" s="25"/>
      <c r="Q559" s="25"/>
      <c r="R559" s="25"/>
      <c r="S559" s="23"/>
      <c r="T559" s="24"/>
      <c r="U559" s="25"/>
      <c r="V559" s="25"/>
      <c r="W559" s="25"/>
    </row>
    <row r="560">
      <c r="B560" s="40"/>
      <c r="C560" s="25"/>
      <c r="D560" s="40"/>
      <c r="E560" s="40"/>
      <c r="F560" s="25"/>
      <c r="G560" s="23"/>
      <c r="H560" s="24"/>
      <c r="I560" s="25"/>
      <c r="J560" s="25"/>
      <c r="K560" s="25"/>
      <c r="L560" s="25"/>
      <c r="M560" s="25"/>
      <c r="N560" s="25"/>
      <c r="O560" s="25"/>
      <c r="P560" s="25"/>
      <c r="Q560" s="25"/>
      <c r="R560" s="25"/>
      <c r="S560" s="23"/>
      <c r="T560" s="24"/>
      <c r="U560" s="25"/>
      <c r="V560" s="25"/>
      <c r="W560" s="25"/>
    </row>
    <row r="561">
      <c r="B561" s="40"/>
      <c r="C561" s="25"/>
      <c r="D561" s="40"/>
      <c r="E561" s="40"/>
      <c r="F561" s="25"/>
      <c r="G561" s="23"/>
      <c r="H561" s="24"/>
      <c r="I561" s="25"/>
      <c r="J561" s="25"/>
      <c r="K561" s="25"/>
      <c r="L561" s="25"/>
      <c r="M561" s="25"/>
      <c r="N561" s="25"/>
      <c r="O561" s="25"/>
      <c r="P561" s="25"/>
      <c r="Q561" s="25"/>
      <c r="R561" s="25"/>
      <c r="S561" s="23"/>
      <c r="T561" s="24"/>
      <c r="U561" s="25"/>
      <c r="V561" s="25"/>
      <c r="W561" s="25"/>
    </row>
    <row r="562">
      <c r="B562" s="40"/>
      <c r="C562" s="25"/>
      <c r="D562" s="40"/>
      <c r="E562" s="40"/>
      <c r="F562" s="25"/>
      <c r="G562" s="23"/>
      <c r="H562" s="24"/>
      <c r="I562" s="25"/>
      <c r="J562" s="25"/>
      <c r="K562" s="25"/>
      <c r="L562" s="25"/>
      <c r="M562" s="25"/>
      <c r="N562" s="25"/>
      <c r="O562" s="25"/>
      <c r="P562" s="25"/>
      <c r="Q562" s="25"/>
      <c r="R562" s="25"/>
      <c r="S562" s="23"/>
      <c r="T562" s="24"/>
      <c r="U562" s="25"/>
      <c r="V562" s="25"/>
      <c r="W562" s="25"/>
    </row>
    <row r="563">
      <c r="B563" s="40"/>
      <c r="C563" s="25"/>
      <c r="D563" s="40"/>
      <c r="E563" s="40"/>
      <c r="F563" s="25"/>
      <c r="G563" s="23"/>
      <c r="H563" s="24"/>
      <c r="I563" s="25"/>
      <c r="J563" s="25"/>
      <c r="K563" s="25"/>
      <c r="L563" s="25"/>
      <c r="M563" s="25"/>
      <c r="N563" s="25"/>
      <c r="O563" s="25"/>
      <c r="P563" s="25"/>
      <c r="Q563" s="25"/>
      <c r="R563" s="25"/>
      <c r="S563" s="23"/>
      <c r="T563" s="24"/>
      <c r="U563" s="25"/>
      <c r="V563" s="25"/>
      <c r="W563" s="25"/>
    </row>
    <row r="564">
      <c r="B564" s="40"/>
      <c r="C564" s="25"/>
      <c r="D564" s="40"/>
      <c r="E564" s="40"/>
      <c r="F564" s="25"/>
      <c r="G564" s="23"/>
      <c r="H564" s="24"/>
      <c r="I564" s="25"/>
      <c r="J564" s="25"/>
      <c r="K564" s="25"/>
      <c r="L564" s="25"/>
      <c r="M564" s="25"/>
      <c r="N564" s="25"/>
      <c r="O564" s="25"/>
      <c r="P564" s="25"/>
      <c r="Q564" s="25"/>
      <c r="R564" s="25"/>
      <c r="S564" s="23"/>
      <c r="T564" s="24"/>
      <c r="U564" s="25"/>
      <c r="V564" s="25"/>
      <c r="W564" s="25"/>
    </row>
    <row r="565">
      <c r="B565" s="40"/>
      <c r="C565" s="25"/>
      <c r="D565" s="40"/>
      <c r="E565" s="40"/>
      <c r="F565" s="25"/>
      <c r="G565" s="23"/>
      <c r="H565" s="24"/>
      <c r="I565" s="25"/>
      <c r="J565" s="25"/>
      <c r="K565" s="25"/>
      <c r="L565" s="25"/>
      <c r="M565" s="25"/>
      <c r="N565" s="25"/>
      <c r="O565" s="25"/>
      <c r="P565" s="25"/>
      <c r="Q565" s="25"/>
      <c r="R565" s="25"/>
      <c r="S565" s="23"/>
      <c r="T565" s="24"/>
      <c r="U565" s="25"/>
      <c r="V565" s="25"/>
      <c r="W565" s="25"/>
    </row>
    <row r="566">
      <c r="B566" s="40"/>
      <c r="C566" s="25"/>
      <c r="D566" s="40"/>
      <c r="E566" s="40"/>
      <c r="F566" s="25"/>
      <c r="G566" s="23"/>
      <c r="H566" s="24"/>
      <c r="I566" s="25"/>
      <c r="J566" s="25"/>
      <c r="K566" s="25"/>
      <c r="L566" s="25"/>
      <c r="M566" s="25"/>
      <c r="N566" s="25"/>
      <c r="O566" s="25"/>
      <c r="P566" s="25"/>
      <c r="Q566" s="25"/>
      <c r="R566" s="25"/>
      <c r="S566" s="23"/>
      <c r="T566" s="24"/>
      <c r="U566" s="25"/>
      <c r="V566" s="25"/>
      <c r="W566" s="25"/>
    </row>
    <row r="567">
      <c r="B567" s="40"/>
      <c r="C567" s="25"/>
      <c r="D567" s="40"/>
      <c r="E567" s="40"/>
      <c r="F567" s="25"/>
      <c r="G567" s="23"/>
      <c r="H567" s="24"/>
      <c r="I567" s="25"/>
      <c r="J567" s="25"/>
      <c r="K567" s="25"/>
      <c r="L567" s="25"/>
      <c r="M567" s="25"/>
      <c r="N567" s="25"/>
      <c r="O567" s="25"/>
      <c r="P567" s="25"/>
      <c r="Q567" s="25"/>
      <c r="R567" s="25"/>
      <c r="S567" s="23"/>
      <c r="T567" s="24"/>
      <c r="U567" s="25"/>
      <c r="V567" s="25"/>
      <c r="W567" s="25"/>
    </row>
    <row r="568">
      <c r="B568" s="40"/>
      <c r="C568" s="25"/>
      <c r="D568" s="40"/>
      <c r="E568" s="40"/>
      <c r="F568" s="25"/>
      <c r="G568" s="23"/>
      <c r="H568" s="24"/>
      <c r="I568" s="25"/>
      <c r="J568" s="25"/>
      <c r="K568" s="25"/>
      <c r="L568" s="25"/>
      <c r="M568" s="25"/>
      <c r="N568" s="25"/>
      <c r="O568" s="25"/>
      <c r="P568" s="25"/>
      <c r="Q568" s="25"/>
      <c r="R568" s="25"/>
      <c r="S568" s="23"/>
      <c r="T568" s="24"/>
      <c r="U568" s="25"/>
      <c r="V568" s="25"/>
      <c r="W568" s="25"/>
    </row>
    <row r="569">
      <c r="B569" s="40"/>
      <c r="C569" s="25"/>
      <c r="D569" s="40"/>
      <c r="E569" s="40"/>
      <c r="F569" s="25"/>
      <c r="G569" s="23"/>
      <c r="H569" s="24"/>
      <c r="I569" s="25"/>
      <c r="J569" s="25"/>
      <c r="K569" s="25"/>
      <c r="L569" s="25"/>
      <c r="M569" s="25"/>
      <c r="N569" s="25"/>
      <c r="O569" s="25"/>
      <c r="P569" s="25"/>
      <c r="Q569" s="25"/>
      <c r="R569" s="25"/>
      <c r="S569" s="23"/>
      <c r="T569" s="24"/>
      <c r="U569" s="25"/>
      <c r="V569" s="25"/>
      <c r="W569" s="25"/>
    </row>
    <row r="570">
      <c r="B570" s="40"/>
      <c r="C570" s="25"/>
      <c r="D570" s="40"/>
      <c r="E570" s="40"/>
      <c r="F570" s="25"/>
      <c r="G570" s="23"/>
      <c r="H570" s="24"/>
      <c r="I570" s="25"/>
      <c r="J570" s="25"/>
      <c r="K570" s="25"/>
      <c r="L570" s="25"/>
      <c r="M570" s="25"/>
      <c r="N570" s="25"/>
      <c r="O570" s="25"/>
      <c r="P570" s="25"/>
      <c r="Q570" s="25"/>
      <c r="R570" s="25"/>
      <c r="S570" s="23"/>
      <c r="T570" s="24"/>
      <c r="U570" s="25"/>
      <c r="V570" s="25"/>
      <c r="W570" s="25"/>
    </row>
    <row r="571">
      <c r="B571" s="40"/>
      <c r="C571" s="25"/>
      <c r="D571" s="40"/>
      <c r="E571" s="40"/>
      <c r="F571" s="25"/>
      <c r="G571" s="23"/>
      <c r="H571" s="24"/>
      <c r="I571" s="25"/>
      <c r="J571" s="25"/>
      <c r="K571" s="25"/>
      <c r="L571" s="25"/>
      <c r="M571" s="25"/>
      <c r="N571" s="25"/>
      <c r="O571" s="25"/>
      <c r="P571" s="25"/>
      <c r="Q571" s="25"/>
      <c r="R571" s="25"/>
      <c r="S571" s="23"/>
      <c r="T571" s="24"/>
      <c r="U571" s="25"/>
      <c r="V571" s="25"/>
      <c r="W571" s="25"/>
    </row>
    <row r="572">
      <c r="B572" s="40"/>
      <c r="C572" s="25"/>
      <c r="D572" s="40"/>
      <c r="E572" s="40"/>
      <c r="F572" s="25"/>
      <c r="G572" s="23"/>
      <c r="H572" s="24"/>
      <c r="I572" s="25"/>
      <c r="J572" s="25"/>
      <c r="K572" s="25"/>
      <c r="L572" s="25"/>
      <c r="M572" s="25"/>
      <c r="N572" s="25"/>
      <c r="O572" s="25"/>
      <c r="P572" s="25"/>
      <c r="Q572" s="25"/>
      <c r="R572" s="25"/>
      <c r="S572" s="23"/>
      <c r="T572" s="24"/>
      <c r="U572" s="25"/>
      <c r="V572" s="25"/>
      <c r="W572" s="25"/>
    </row>
    <row r="573">
      <c r="B573" s="40"/>
      <c r="C573" s="25"/>
      <c r="D573" s="40"/>
      <c r="E573" s="40"/>
      <c r="F573" s="25"/>
      <c r="G573" s="23"/>
      <c r="H573" s="24"/>
      <c r="I573" s="25"/>
      <c r="J573" s="25"/>
      <c r="K573" s="25"/>
      <c r="L573" s="25"/>
      <c r="M573" s="25"/>
      <c r="N573" s="25"/>
      <c r="O573" s="25"/>
      <c r="P573" s="25"/>
      <c r="Q573" s="25"/>
      <c r="R573" s="25"/>
      <c r="S573" s="23"/>
      <c r="T573" s="24"/>
      <c r="U573" s="25"/>
      <c r="V573" s="25"/>
      <c r="W573" s="25"/>
    </row>
    <row r="574">
      <c r="B574" s="40"/>
      <c r="C574" s="25"/>
      <c r="D574" s="40"/>
      <c r="E574" s="40"/>
      <c r="F574" s="25"/>
      <c r="G574" s="23"/>
      <c r="H574" s="24"/>
      <c r="I574" s="25"/>
      <c r="J574" s="25"/>
      <c r="K574" s="25"/>
      <c r="L574" s="25"/>
      <c r="M574" s="25"/>
      <c r="N574" s="25"/>
      <c r="O574" s="25"/>
      <c r="P574" s="25"/>
      <c r="Q574" s="25"/>
      <c r="R574" s="25"/>
      <c r="S574" s="23"/>
      <c r="T574" s="24"/>
      <c r="U574" s="25"/>
      <c r="V574" s="25"/>
      <c r="W574" s="25"/>
    </row>
    <row r="575">
      <c r="B575" s="40"/>
      <c r="C575" s="25"/>
      <c r="D575" s="40"/>
      <c r="E575" s="40"/>
      <c r="F575" s="25"/>
      <c r="G575" s="23"/>
      <c r="H575" s="24"/>
      <c r="I575" s="25"/>
      <c r="J575" s="25"/>
      <c r="K575" s="25"/>
      <c r="L575" s="25"/>
      <c r="M575" s="25"/>
      <c r="N575" s="25"/>
      <c r="O575" s="25"/>
      <c r="P575" s="25"/>
      <c r="Q575" s="25"/>
      <c r="R575" s="25"/>
      <c r="S575" s="23"/>
      <c r="T575" s="24"/>
      <c r="U575" s="25"/>
      <c r="V575" s="25"/>
      <c r="W575" s="25"/>
    </row>
    <row r="576">
      <c r="B576" s="40"/>
      <c r="C576" s="25"/>
      <c r="D576" s="40"/>
      <c r="E576" s="40"/>
      <c r="F576" s="25"/>
      <c r="G576" s="23"/>
      <c r="H576" s="24"/>
      <c r="I576" s="25"/>
      <c r="J576" s="25"/>
      <c r="K576" s="25"/>
      <c r="L576" s="25"/>
      <c r="M576" s="25"/>
      <c r="N576" s="25"/>
      <c r="O576" s="25"/>
      <c r="P576" s="25"/>
      <c r="Q576" s="25"/>
      <c r="R576" s="25"/>
      <c r="S576" s="23"/>
      <c r="T576" s="24"/>
      <c r="U576" s="25"/>
      <c r="V576" s="25"/>
      <c r="W576" s="25"/>
    </row>
    <row r="577">
      <c r="B577" s="40"/>
      <c r="C577" s="25"/>
      <c r="D577" s="40"/>
      <c r="E577" s="40"/>
      <c r="F577" s="25"/>
      <c r="G577" s="23"/>
      <c r="H577" s="24"/>
      <c r="I577" s="25"/>
      <c r="J577" s="25"/>
      <c r="K577" s="25"/>
      <c r="L577" s="25"/>
      <c r="M577" s="25"/>
      <c r="N577" s="25"/>
      <c r="O577" s="25"/>
      <c r="P577" s="25"/>
      <c r="Q577" s="25"/>
      <c r="R577" s="25"/>
      <c r="S577" s="23"/>
      <c r="T577" s="24"/>
      <c r="U577" s="25"/>
      <c r="V577" s="25"/>
      <c r="W577" s="25"/>
    </row>
    <row r="578">
      <c r="B578" s="40"/>
      <c r="C578" s="25"/>
      <c r="D578" s="40"/>
      <c r="E578" s="40"/>
      <c r="F578" s="25"/>
      <c r="G578" s="23"/>
      <c r="H578" s="24"/>
      <c r="I578" s="25"/>
      <c r="J578" s="25"/>
      <c r="K578" s="25"/>
      <c r="L578" s="25"/>
      <c r="M578" s="25"/>
      <c r="N578" s="25"/>
      <c r="O578" s="25"/>
      <c r="P578" s="25"/>
      <c r="Q578" s="25"/>
      <c r="R578" s="25"/>
      <c r="S578" s="23"/>
      <c r="T578" s="24"/>
      <c r="U578" s="25"/>
      <c r="V578" s="25"/>
      <c r="W578" s="25"/>
    </row>
    <row r="579">
      <c r="B579" s="40"/>
      <c r="C579" s="25"/>
      <c r="D579" s="40"/>
      <c r="E579" s="40"/>
      <c r="F579" s="25"/>
      <c r="G579" s="23"/>
      <c r="H579" s="24"/>
      <c r="I579" s="25"/>
      <c r="J579" s="25"/>
      <c r="K579" s="25"/>
      <c r="L579" s="25"/>
      <c r="M579" s="25"/>
      <c r="N579" s="25"/>
      <c r="O579" s="25"/>
      <c r="P579" s="25"/>
      <c r="Q579" s="25"/>
      <c r="R579" s="25"/>
      <c r="S579" s="23"/>
      <c r="T579" s="24"/>
      <c r="U579" s="25"/>
      <c r="V579" s="25"/>
      <c r="W579" s="25"/>
    </row>
    <row r="580">
      <c r="B580" s="40"/>
      <c r="C580" s="25"/>
      <c r="D580" s="40"/>
      <c r="E580" s="40"/>
      <c r="F580" s="25"/>
      <c r="G580" s="23"/>
      <c r="H580" s="24"/>
      <c r="I580" s="25"/>
      <c r="J580" s="25"/>
      <c r="K580" s="25"/>
      <c r="L580" s="25"/>
      <c r="M580" s="25"/>
      <c r="N580" s="25"/>
      <c r="O580" s="25"/>
      <c r="P580" s="25"/>
      <c r="Q580" s="25"/>
      <c r="R580" s="25"/>
      <c r="S580" s="23"/>
      <c r="T580" s="24"/>
      <c r="U580" s="25"/>
      <c r="V580" s="25"/>
      <c r="W580" s="25"/>
    </row>
    <row r="581">
      <c r="B581" s="40"/>
      <c r="C581" s="25"/>
      <c r="D581" s="40"/>
      <c r="E581" s="40"/>
      <c r="F581" s="25"/>
      <c r="G581" s="23"/>
      <c r="H581" s="24"/>
      <c r="I581" s="25"/>
      <c r="J581" s="25"/>
      <c r="K581" s="25"/>
      <c r="L581" s="25"/>
      <c r="M581" s="25"/>
      <c r="N581" s="25"/>
      <c r="O581" s="25"/>
      <c r="P581" s="25"/>
      <c r="Q581" s="25"/>
      <c r="R581" s="25"/>
      <c r="S581" s="23"/>
      <c r="T581" s="24"/>
      <c r="U581" s="25"/>
      <c r="V581" s="25"/>
      <c r="W581" s="25"/>
    </row>
    <row r="582">
      <c r="B582" s="40"/>
      <c r="C582" s="25"/>
      <c r="D582" s="40"/>
      <c r="E582" s="40"/>
      <c r="F582" s="25"/>
      <c r="G582" s="23"/>
      <c r="H582" s="24"/>
      <c r="I582" s="25"/>
      <c r="J582" s="25"/>
      <c r="K582" s="25"/>
      <c r="L582" s="25"/>
      <c r="M582" s="25"/>
      <c r="N582" s="25"/>
      <c r="O582" s="25"/>
      <c r="P582" s="25"/>
      <c r="Q582" s="25"/>
      <c r="R582" s="25"/>
      <c r="S582" s="23"/>
      <c r="T582" s="24"/>
      <c r="U582" s="25"/>
      <c r="V582" s="25"/>
      <c r="W582" s="25"/>
    </row>
    <row r="583">
      <c r="B583" s="40"/>
      <c r="C583" s="25"/>
      <c r="D583" s="40"/>
      <c r="E583" s="40"/>
      <c r="F583" s="25"/>
      <c r="G583" s="23"/>
      <c r="H583" s="24"/>
      <c r="I583" s="25"/>
      <c r="J583" s="25"/>
      <c r="K583" s="25"/>
      <c r="L583" s="25"/>
      <c r="M583" s="25"/>
      <c r="N583" s="25"/>
      <c r="O583" s="25"/>
      <c r="P583" s="25"/>
      <c r="Q583" s="25"/>
      <c r="R583" s="25"/>
      <c r="S583" s="23"/>
      <c r="T583" s="24"/>
      <c r="U583" s="25"/>
      <c r="V583" s="25"/>
      <c r="W583" s="25"/>
    </row>
    <row r="584">
      <c r="B584" s="40"/>
      <c r="C584" s="25"/>
      <c r="D584" s="40"/>
      <c r="E584" s="40"/>
      <c r="F584" s="25"/>
      <c r="G584" s="23"/>
      <c r="H584" s="24"/>
      <c r="I584" s="25"/>
      <c r="J584" s="25"/>
      <c r="K584" s="25"/>
      <c r="L584" s="25"/>
      <c r="M584" s="25"/>
      <c r="N584" s="25"/>
      <c r="O584" s="25"/>
      <c r="P584" s="25"/>
      <c r="Q584" s="25"/>
      <c r="R584" s="25"/>
      <c r="S584" s="23"/>
      <c r="T584" s="24"/>
      <c r="U584" s="25"/>
      <c r="V584" s="25"/>
      <c r="W584" s="25"/>
    </row>
    <row r="585">
      <c r="B585" s="40"/>
      <c r="C585" s="25"/>
      <c r="D585" s="40"/>
      <c r="E585" s="40"/>
      <c r="F585" s="25"/>
      <c r="G585" s="23"/>
      <c r="H585" s="24"/>
      <c r="I585" s="25"/>
      <c r="J585" s="25"/>
      <c r="K585" s="25"/>
      <c r="L585" s="25"/>
      <c r="M585" s="25"/>
      <c r="N585" s="25"/>
      <c r="O585" s="25"/>
      <c r="P585" s="25"/>
      <c r="Q585" s="25"/>
      <c r="R585" s="25"/>
      <c r="S585" s="23"/>
      <c r="T585" s="24"/>
      <c r="U585" s="25"/>
      <c r="V585" s="25"/>
      <c r="W585" s="25"/>
    </row>
    <row r="586">
      <c r="B586" s="40"/>
      <c r="C586" s="25"/>
      <c r="D586" s="40"/>
      <c r="E586" s="40"/>
      <c r="F586" s="25"/>
      <c r="G586" s="23"/>
      <c r="H586" s="24"/>
      <c r="I586" s="25"/>
      <c r="J586" s="25"/>
      <c r="K586" s="25"/>
      <c r="L586" s="25"/>
      <c r="M586" s="25"/>
      <c r="N586" s="25"/>
      <c r="O586" s="25"/>
      <c r="P586" s="25"/>
      <c r="Q586" s="25"/>
      <c r="R586" s="25"/>
      <c r="S586" s="23"/>
      <c r="T586" s="24"/>
      <c r="U586" s="25"/>
      <c r="V586" s="25"/>
      <c r="W586" s="25"/>
    </row>
    <row r="587">
      <c r="B587" s="40"/>
      <c r="C587" s="25"/>
      <c r="D587" s="40"/>
      <c r="E587" s="40"/>
      <c r="F587" s="25"/>
      <c r="G587" s="23"/>
      <c r="H587" s="24"/>
      <c r="I587" s="25"/>
      <c r="J587" s="25"/>
      <c r="K587" s="25"/>
      <c r="L587" s="25"/>
      <c r="M587" s="25"/>
      <c r="N587" s="25"/>
      <c r="O587" s="25"/>
      <c r="P587" s="25"/>
      <c r="Q587" s="25"/>
      <c r="R587" s="25"/>
      <c r="S587" s="23"/>
      <c r="T587" s="24"/>
      <c r="U587" s="25"/>
      <c r="V587" s="25"/>
      <c r="W587" s="25"/>
    </row>
    <row r="588">
      <c r="B588" s="40"/>
      <c r="C588" s="25"/>
      <c r="D588" s="40"/>
      <c r="E588" s="40"/>
      <c r="F588" s="25"/>
      <c r="G588" s="23"/>
      <c r="H588" s="24"/>
      <c r="I588" s="25"/>
      <c r="J588" s="25"/>
      <c r="K588" s="25"/>
      <c r="L588" s="25"/>
      <c r="M588" s="25"/>
      <c r="N588" s="25"/>
      <c r="O588" s="25"/>
      <c r="P588" s="25"/>
      <c r="Q588" s="25"/>
      <c r="R588" s="25"/>
      <c r="S588" s="23"/>
      <c r="T588" s="24"/>
      <c r="U588" s="25"/>
      <c r="V588" s="25"/>
      <c r="W588" s="25"/>
    </row>
    <row r="589">
      <c r="B589" s="40"/>
      <c r="C589" s="25"/>
      <c r="D589" s="40"/>
      <c r="E589" s="40"/>
      <c r="F589" s="25"/>
      <c r="G589" s="23"/>
      <c r="H589" s="24"/>
      <c r="I589" s="25"/>
      <c r="J589" s="25"/>
      <c r="K589" s="25"/>
      <c r="L589" s="25"/>
      <c r="M589" s="25"/>
      <c r="N589" s="25"/>
      <c r="O589" s="25"/>
      <c r="P589" s="25"/>
      <c r="Q589" s="25"/>
      <c r="R589" s="25"/>
      <c r="S589" s="23"/>
      <c r="T589" s="24"/>
      <c r="U589" s="25"/>
      <c r="V589" s="25"/>
      <c r="W589" s="25"/>
    </row>
    <row r="590">
      <c r="B590" s="40"/>
      <c r="C590" s="25"/>
      <c r="D590" s="40"/>
      <c r="E590" s="40"/>
      <c r="F590" s="25"/>
      <c r="G590" s="23"/>
      <c r="H590" s="24"/>
      <c r="I590" s="25"/>
      <c r="J590" s="25"/>
      <c r="K590" s="25"/>
      <c r="L590" s="25"/>
      <c r="M590" s="25"/>
      <c r="N590" s="25"/>
      <c r="O590" s="25"/>
      <c r="P590" s="25"/>
      <c r="Q590" s="25"/>
      <c r="R590" s="25"/>
      <c r="S590" s="23"/>
      <c r="T590" s="24"/>
      <c r="U590" s="25"/>
      <c r="V590" s="25"/>
      <c r="W590" s="25"/>
    </row>
    <row r="591">
      <c r="B591" s="40"/>
      <c r="C591" s="25"/>
      <c r="D591" s="40"/>
      <c r="E591" s="40"/>
      <c r="F591" s="25"/>
      <c r="G591" s="23"/>
      <c r="H591" s="24"/>
      <c r="I591" s="25"/>
      <c r="J591" s="25"/>
      <c r="K591" s="25"/>
      <c r="L591" s="25"/>
      <c r="M591" s="25"/>
      <c r="N591" s="25"/>
      <c r="O591" s="25"/>
      <c r="P591" s="25"/>
      <c r="Q591" s="25"/>
      <c r="R591" s="25"/>
      <c r="S591" s="23"/>
      <c r="T591" s="24"/>
      <c r="U591" s="25"/>
      <c r="V591" s="25"/>
      <c r="W591" s="25"/>
    </row>
    <row r="592">
      <c r="B592" s="40"/>
      <c r="C592" s="25"/>
      <c r="D592" s="40"/>
      <c r="E592" s="40"/>
      <c r="F592" s="25"/>
      <c r="G592" s="23"/>
      <c r="H592" s="24"/>
      <c r="I592" s="25"/>
      <c r="J592" s="25"/>
      <c r="K592" s="25"/>
      <c r="L592" s="25"/>
      <c r="M592" s="25"/>
      <c r="N592" s="25"/>
      <c r="O592" s="25"/>
      <c r="P592" s="25"/>
      <c r="Q592" s="25"/>
      <c r="R592" s="25"/>
      <c r="S592" s="23"/>
      <c r="T592" s="24"/>
      <c r="U592" s="25"/>
      <c r="V592" s="25"/>
      <c r="W592" s="25"/>
    </row>
    <row r="593">
      <c r="B593" s="40"/>
      <c r="C593" s="25"/>
      <c r="D593" s="40"/>
      <c r="E593" s="40"/>
      <c r="F593" s="25"/>
      <c r="G593" s="23"/>
      <c r="H593" s="24"/>
      <c r="I593" s="25"/>
      <c r="J593" s="25"/>
      <c r="K593" s="25"/>
      <c r="L593" s="25"/>
      <c r="M593" s="25"/>
      <c r="N593" s="25"/>
      <c r="O593" s="25"/>
      <c r="P593" s="25"/>
      <c r="Q593" s="25"/>
      <c r="R593" s="25"/>
      <c r="S593" s="23"/>
      <c r="T593" s="24"/>
      <c r="U593" s="25"/>
      <c r="V593" s="25"/>
      <c r="W593" s="25"/>
    </row>
    <row r="594">
      <c r="B594" s="40"/>
      <c r="C594" s="25"/>
      <c r="D594" s="40"/>
      <c r="E594" s="40"/>
      <c r="F594" s="25"/>
      <c r="G594" s="23"/>
      <c r="H594" s="24"/>
      <c r="I594" s="25"/>
      <c r="J594" s="25"/>
      <c r="K594" s="25"/>
      <c r="L594" s="25"/>
      <c r="M594" s="25"/>
      <c r="N594" s="25"/>
      <c r="O594" s="25"/>
      <c r="P594" s="25"/>
      <c r="Q594" s="25"/>
      <c r="R594" s="25"/>
      <c r="S594" s="23"/>
      <c r="T594" s="24"/>
      <c r="U594" s="25"/>
      <c r="V594" s="25"/>
      <c r="W594" s="25"/>
    </row>
    <row r="595">
      <c r="B595" s="40"/>
      <c r="C595" s="25"/>
      <c r="D595" s="40"/>
      <c r="E595" s="40"/>
      <c r="F595" s="25"/>
      <c r="G595" s="23"/>
      <c r="H595" s="24"/>
      <c r="I595" s="25"/>
      <c r="J595" s="25"/>
      <c r="K595" s="25"/>
      <c r="L595" s="25"/>
      <c r="M595" s="25"/>
      <c r="N595" s="25"/>
      <c r="O595" s="25"/>
      <c r="P595" s="25"/>
      <c r="Q595" s="25"/>
      <c r="R595" s="25"/>
      <c r="S595" s="23"/>
      <c r="T595" s="24"/>
      <c r="U595" s="25"/>
      <c r="V595" s="25"/>
      <c r="W595" s="25"/>
    </row>
    <row r="596">
      <c r="B596" s="40"/>
      <c r="C596" s="25"/>
      <c r="D596" s="40"/>
      <c r="E596" s="40"/>
      <c r="F596" s="25"/>
      <c r="G596" s="23"/>
      <c r="H596" s="24"/>
      <c r="I596" s="25"/>
      <c r="J596" s="25"/>
      <c r="K596" s="25"/>
      <c r="L596" s="25"/>
      <c r="M596" s="25"/>
      <c r="N596" s="25"/>
      <c r="O596" s="25"/>
      <c r="P596" s="25"/>
      <c r="Q596" s="25"/>
      <c r="R596" s="25"/>
      <c r="S596" s="23"/>
      <c r="T596" s="24"/>
      <c r="U596" s="25"/>
      <c r="V596" s="25"/>
      <c r="W596" s="25"/>
    </row>
    <row r="597">
      <c r="B597" s="40"/>
      <c r="C597" s="25"/>
      <c r="D597" s="40"/>
      <c r="E597" s="40"/>
      <c r="F597" s="25"/>
      <c r="G597" s="23"/>
      <c r="H597" s="24"/>
      <c r="I597" s="25"/>
      <c r="J597" s="25"/>
      <c r="K597" s="25"/>
      <c r="L597" s="25"/>
      <c r="M597" s="25"/>
      <c r="N597" s="25"/>
      <c r="O597" s="25"/>
      <c r="P597" s="25"/>
      <c r="Q597" s="25"/>
      <c r="R597" s="25"/>
      <c r="S597" s="23"/>
      <c r="T597" s="24"/>
      <c r="U597" s="25"/>
      <c r="V597" s="25"/>
      <c r="W597" s="25"/>
    </row>
    <row r="598">
      <c r="B598" s="40"/>
      <c r="C598" s="25"/>
      <c r="D598" s="40"/>
      <c r="E598" s="40"/>
      <c r="F598" s="25"/>
      <c r="G598" s="23"/>
      <c r="H598" s="24"/>
      <c r="I598" s="25"/>
      <c r="J598" s="25"/>
      <c r="K598" s="25"/>
      <c r="L598" s="25"/>
      <c r="M598" s="25"/>
      <c r="N598" s="25"/>
      <c r="O598" s="25"/>
      <c r="P598" s="25"/>
      <c r="Q598" s="25"/>
      <c r="R598" s="25"/>
      <c r="S598" s="23"/>
      <c r="T598" s="24"/>
      <c r="U598" s="25"/>
      <c r="V598" s="25"/>
      <c r="W598" s="25"/>
    </row>
    <row r="599">
      <c r="B599" s="40"/>
      <c r="C599" s="25"/>
      <c r="D599" s="40"/>
      <c r="E599" s="40"/>
      <c r="F599" s="25"/>
      <c r="G599" s="23"/>
      <c r="H599" s="24"/>
      <c r="I599" s="25"/>
      <c r="J599" s="25"/>
      <c r="K599" s="25"/>
      <c r="L599" s="25"/>
      <c r="M599" s="25"/>
      <c r="N599" s="25"/>
      <c r="O599" s="25"/>
      <c r="P599" s="25"/>
      <c r="Q599" s="25"/>
      <c r="R599" s="25"/>
      <c r="S599" s="23"/>
      <c r="T599" s="24"/>
      <c r="U599" s="25"/>
      <c r="V599" s="25"/>
      <c r="W599" s="25"/>
    </row>
    <row r="600">
      <c r="B600" s="40"/>
      <c r="C600" s="25"/>
      <c r="D600" s="40"/>
      <c r="E600" s="40"/>
      <c r="F600" s="25"/>
      <c r="G600" s="23"/>
      <c r="H600" s="24"/>
      <c r="I600" s="25"/>
      <c r="J600" s="25"/>
      <c r="K600" s="25"/>
      <c r="L600" s="25"/>
      <c r="M600" s="25"/>
      <c r="N600" s="25"/>
      <c r="O600" s="25"/>
      <c r="P600" s="25"/>
      <c r="Q600" s="25"/>
      <c r="R600" s="25"/>
      <c r="S600" s="23"/>
      <c r="T600" s="24"/>
      <c r="U600" s="25"/>
      <c r="V600" s="25"/>
      <c r="W600" s="25"/>
    </row>
    <row r="601">
      <c r="B601" s="40"/>
      <c r="C601" s="25"/>
      <c r="D601" s="40"/>
      <c r="E601" s="40"/>
      <c r="F601" s="25"/>
      <c r="G601" s="23"/>
      <c r="H601" s="24"/>
      <c r="I601" s="25"/>
      <c r="J601" s="25"/>
      <c r="K601" s="25"/>
      <c r="L601" s="25"/>
      <c r="M601" s="25"/>
      <c r="N601" s="25"/>
      <c r="O601" s="25"/>
      <c r="P601" s="25"/>
      <c r="Q601" s="25"/>
      <c r="R601" s="25"/>
      <c r="S601" s="23"/>
      <c r="T601" s="24"/>
      <c r="U601" s="25"/>
      <c r="V601" s="25"/>
      <c r="W601" s="25"/>
    </row>
    <row r="602">
      <c r="B602" s="40"/>
      <c r="C602" s="25"/>
      <c r="D602" s="40"/>
      <c r="E602" s="40"/>
      <c r="F602" s="25"/>
      <c r="G602" s="23"/>
      <c r="H602" s="24"/>
      <c r="I602" s="25"/>
      <c r="J602" s="25"/>
      <c r="K602" s="25"/>
      <c r="L602" s="25"/>
      <c r="M602" s="25"/>
      <c r="N602" s="25"/>
      <c r="O602" s="25"/>
      <c r="P602" s="25"/>
      <c r="Q602" s="25"/>
      <c r="R602" s="25"/>
      <c r="S602" s="23"/>
      <c r="T602" s="24"/>
      <c r="U602" s="25"/>
      <c r="V602" s="25"/>
      <c r="W602" s="25"/>
    </row>
    <row r="603">
      <c r="B603" s="40"/>
      <c r="C603" s="25"/>
      <c r="D603" s="40"/>
      <c r="E603" s="40"/>
      <c r="F603" s="25"/>
      <c r="G603" s="23"/>
      <c r="H603" s="24"/>
      <c r="I603" s="25"/>
      <c r="J603" s="25"/>
      <c r="K603" s="25"/>
      <c r="L603" s="25"/>
      <c r="M603" s="25"/>
      <c r="N603" s="25"/>
      <c r="O603" s="25"/>
      <c r="P603" s="25"/>
      <c r="Q603" s="25"/>
      <c r="R603" s="25"/>
      <c r="S603" s="23"/>
      <c r="T603" s="24"/>
      <c r="U603" s="25"/>
      <c r="V603" s="25"/>
      <c r="W603" s="25"/>
    </row>
    <row r="604">
      <c r="B604" s="40"/>
      <c r="C604" s="25"/>
      <c r="D604" s="40"/>
      <c r="E604" s="40"/>
      <c r="F604" s="25"/>
      <c r="G604" s="23"/>
      <c r="H604" s="24"/>
      <c r="I604" s="25"/>
      <c r="J604" s="25"/>
      <c r="K604" s="25"/>
      <c r="L604" s="25"/>
      <c r="M604" s="25"/>
      <c r="N604" s="25"/>
      <c r="O604" s="25"/>
      <c r="P604" s="25"/>
      <c r="Q604" s="25"/>
      <c r="R604" s="25"/>
      <c r="S604" s="23"/>
      <c r="T604" s="24"/>
      <c r="U604" s="25"/>
      <c r="V604" s="25"/>
      <c r="W604" s="25"/>
    </row>
    <row r="605">
      <c r="B605" s="40"/>
      <c r="C605" s="25"/>
      <c r="D605" s="40"/>
      <c r="E605" s="40"/>
      <c r="F605" s="25"/>
      <c r="G605" s="23"/>
      <c r="H605" s="24"/>
      <c r="I605" s="25"/>
      <c r="J605" s="25"/>
      <c r="K605" s="25"/>
      <c r="L605" s="25"/>
      <c r="M605" s="25"/>
      <c r="N605" s="25"/>
      <c r="O605" s="25"/>
      <c r="P605" s="25"/>
      <c r="Q605" s="25"/>
      <c r="R605" s="25"/>
      <c r="S605" s="23"/>
      <c r="T605" s="24"/>
      <c r="U605" s="25"/>
      <c r="V605" s="25"/>
      <c r="W605" s="25"/>
    </row>
    <row r="606">
      <c r="B606" s="40"/>
      <c r="C606" s="25"/>
      <c r="D606" s="40"/>
      <c r="E606" s="40"/>
      <c r="F606" s="25"/>
      <c r="G606" s="23"/>
      <c r="H606" s="24"/>
      <c r="I606" s="25"/>
      <c r="J606" s="25"/>
      <c r="K606" s="25"/>
      <c r="L606" s="25"/>
      <c r="M606" s="25"/>
      <c r="N606" s="25"/>
      <c r="O606" s="25"/>
      <c r="P606" s="25"/>
      <c r="Q606" s="25"/>
      <c r="R606" s="25"/>
      <c r="S606" s="23"/>
      <c r="T606" s="24"/>
      <c r="U606" s="25"/>
      <c r="V606" s="25"/>
      <c r="W606" s="25"/>
    </row>
    <row r="607">
      <c r="B607" s="40"/>
      <c r="C607" s="25"/>
      <c r="D607" s="40"/>
      <c r="E607" s="40"/>
      <c r="F607" s="25"/>
      <c r="G607" s="23"/>
      <c r="H607" s="24"/>
      <c r="I607" s="25"/>
      <c r="J607" s="25"/>
      <c r="K607" s="25"/>
      <c r="L607" s="25"/>
      <c r="M607" s="25"/>
      <c r="N607" s="25"/>
      <c r="O607" s="25"/>
      <c r="P607" s="25"/>
      <c r="Q607" s="25"/>
      <c r="R607" s="25"/>
      <c r="S607" s="23"/>
      <c r="T607" s="24"/>
      <c r="U607" s="25"/>
      <c r="V607" s="25"/>
      <c r="W607" s="25"/>
    </row>
    <row r="608">
      <c r="B608" s="40"/>
      <c r="C608" s="25"/>
      <c r="D608" s="40"/>
      <c r="E608" s="40"/>
      <c r="F608" s="25"/>
      <c r="G608" s="23"/>
      <c r="H608" s="24"/>
      <c r="I608" s="25"/>
      <c r="J608" s="25"/>
      <c r="K608" s="25"/>
      <c r="L608" s="25"/>
      <c r="M608" s="25"/>
      <c r="N608" s="25"/>
      <c r="O608" s="25"/>
      <c r="P608" s="25"/>
      <c r="Q608" s="25"/>
      <c r="R608" s="25"/>
      <c r="S608" s="23"/>
      <c r="T608" s="24"/>
      <c r="U608" s="25"/>
      <c r="V608" s="25"/>
      <c r="W608" s="25"/>
    </row>
    <row r="609">
      <c r="B609" s="40"/>
      <c r="C609" s="25"/>
      <c r="D609" s="40"/>
      <c r="E609" s="40"/>
      <c r="F609" s="25"/>
      <c r="G609" s="23"/>
      <c r="H609" s="24"/>
      <c r="I609" s="25"/>
      <c r="J609" s="25"/>
      <c r="K609" s="25"/>
      <c r="L609" s="25"/>
      <c r="M609" s="25"/>
      <c r="N609" s="25"/>
      <c r="O609" s="25"/>
      <c r="P609" s="25"/>
      <c r="Q609" s="25"/>
      <c r="R609" s="25"/>
      <c r="S609" s="23"/>
      <c r="T609" s="24"/>
      <c r="U609" s="25"/>
      <c r="V609" s="25"/>
      <c r="W609" s="25"/>
    </row>
    <row r="610">
      <c r="B610" s="40"/>
      <c r="C610" s="25"/>
      <c r="D610" s="40"/>
      <c r="E610" s="40"/>
      <c r="F610" s="25"/>
      <c r="G610" s="23"/>
      <c r="H610" s="24"/>
      <c r="I610" s="25"/>
      <c r="J610" s="25"/>
      <c r="K610" s="25"/>
      <c r="L610" s="25"/>
      <c r="M610" s="25"/>
      <c r="N610" s="25"/>
      <c r="O610" s="25"/>
      <c r="P610" s="25"/>
      <c r="Q610" s="25"/>
      <c r="R610" s="25"/>
      <c r="S610" s="23"/>
      <c r="T610" s="24"/>
      <c r="U610" s="25"/>
      <c r="V610" s="25"/>
      <c r="W610" s="25"/>
    </row>
    <row r="611">
      <c r="B611" s="40"/>
      <c r="C611" s="25"/>
      <c r="D611" s="40"/>
      <c r="E611" s="40"/>
      <c r="F611" s="25"/>
      <c r="G611" s="23"/>
      <c r="H611" s="24"/>
      <c r="I611" s="25"/>
      <c r="J611" s="25"/>
      <c r="K611" s="25"/>
      <c r="L611" s="25"/>
      <c r="M611" s="25"/>
      <c r="N611" s="25"/>
      <c r="O611" s="25"/>
      <c r="P611" s="25"/>
      <c r="Q611" s="25"/>
      <c r="R611" s="25"/>
      <c r="S611" s="23"/>
      <c r="T611" s="24"/>
      <c r="U611" s="25"/>
      <c r="V611" s="25"/>
      <c r="W611" s="25"/>
    </row>
    <row r="612">
      <c r="B612" s="40"/>
      <c r="C612" s="25"/>
      <c r="D612" s="40"/>
      <c r="E612" s="40"/>
      <c r="F612" s="25"/>
      <c r="G612" s="23"/>
      <c r="H612" s="24"/>
      <c r="I612" s="25"/>
      <c r="J612" s="25"/>
      <c r="K612" s="25"/>
      <c r="L612" s="25"/>
      <c r="M612" s="25"/>
      <c r="N612" s="25"/>
      <c r="O612" s="25"/>
      <c r="P612" s="25"/>
      <c r="Q612" s="25"/>
      <c r="R612" s="25"/>
      <c r="S612" s="23"/>
      <c r="T612" s="24"/>
      <c r="U612" s="25"/>
      <c r="V612" s="25"/>
      <c r="W612" s="25"/>
    </row>
    <row r="613">
      <c r="B613" s="40"/>
      <c r="C613" s="25"/>
      <c r="D613" s="40"/>
      <c r="E613" s="40"/>
      <c r="F613" s="25"/>
      <c r="G613" s="23"/>
      <c r="H613" s="24"/>
      <c r="I613" s="25"/>
      <c r="J613" s="25"/>
      <c r="K613" s="25"/>
      <c r="L613" s="25"/>
      <c r="M613" s="25"/>
      <c r="N613" s="25"/>
      <c r="O613" s="25"/>
      <c r="P613" s="25"/>
      <c r="Q613" s="25"/>
      <c r="R613" s="25"/>
      <c r="S613" s="23"/>
      <c r="T613" s="24"/>
      <c r="U613" s="25"/>
      <c r="V613" s="25"/>
      <c r="W613" s="25"/>
    </row>
    <row r="614">
      <c r="B614" s="40"/>
      <c r="C614" s="25"/>
      <c r="D614" s="40"/>
      <c r="E614" s="40"/>
      <c r="F614" s="25"/>
      <c r="G614" s="23"/>
      <c r="H614" s="24"/>
      <c r="I614" s="25"/>
      <c r="J614" s="25"/>
      <c r="K614" s="25"/>
      <c r="L614" s="25"/>
      <c r="M614" s="25"/>
      <c r="N614" s="25"/>
      <c r="O614" s="25"/>
      <c r="P614" s="25"/>
      <c r="Q614" s="25"/>
      <c r="R614" s="25"/>
      <c r="S614" s="23"/>
      <c r="T614" s="24"/>
      <c r="U614" s="25"/>
      <c r="V614" s="25"/>
      <c r="W614" s="25"/>
    </row>
    <row r="615">
      <c r="B615" s="40"/>
      <c r="C615" s="25"/>
      <c r="D615" s="40"/>
      <c r="E615" s="40"/>
      <c r="F615" s="25"/>
      <c r="G615" s="23"/>
      <c r="H615" s="24"/>
      <c r="I615" s="25"/>
      <c r="J615" s="25"/>
      <c r="K615" s="25"/>
      <c r="L615" s="25"/>
      <c r="M615" s="25"/>
      <c r="N615" s="25"/>
      <c r="O615" s="25"/>
      <c r="P615" s="25"/>
      <c r="Q615" s="25"/>
      <c r="R615" s="25"/>
      <c r="S615" s="23"/>
      <c r="T615" s="24"/>
      <c r="U615" s="25"/>
      <c r="V615" s="25"/>
      <c r="W615" s="25"/>
    </row>
    <row r="616">
      <c r="B616" s="40"/>
      <c r="C616" s="25"/>
      <c r="D616" s="40"/>
      <c r="E616" s="40"/>
      <c r="F616" s="25"/>
      <c r="G616" s="23"/>
      <c r="H616" s="24"/>
      <c r="I616" s="25"/>
      <c r="J616" s="25"/>
      <c r="K616" s="25"/>
      <c r="L616" s="25"/>
      <c r="M616" s="25"/>
      <c r="N616" s="25"/>
      <c r="O616" s="25"/>
      <c r="P616" s="25"/>
      <c r="Q616" s="25"/>
      <c r="R616" s="25"/>
      <c r="S616" s="23"/>
      <c r="T616" s="24"/>
      <c r="U616" s="25"/>
      <c r="V616" s="25"/>
      <c r="W616" s="25"/>
    </row>
    <row r="617">
      <c r="B617" s="40"/>
      <c r="C617" s="25"/>
      <c r="D617" s="40"/>
      <c r="E617" s="40"/>
      <c r="F617" s="25"/>
      <c r="G617" s="23"/>
      <c r="H617" s="24"/>
      <c r="I617" s="25"/>
      <c r="J617" s="25"/>
      <c r="K617" s="25"/>
      <c r="L617" s="25"/>
      <c r="M617" s="25"/>
      <c r="N617" s="25"/>
      <c r="O617" s="25"/>
      <c r="P617" s="25"/>
      <c r="Q617" s="25"/>
      <c r="R617" s="25"/>
      <c r="S617" s="23"/>
      <c r="T617" s="24"/>
      <c r="U617" s="25"/>
      <c r="V617" s="25"/>
      <c r="W617" s="25"/>
    </row>
    <row r="618">
      <c r="B618" s="40"/>
      <c r="C618" s="25"/>
      <c r="D618" s="40"/>
      <c r="E618" s="40"/>
      <c r="F618" s="25"/>
      <c r="G618" s="23"/>
      <c r="H618" s="24"/>
      <c r="I618" s="25"/>
      <c r="J618" s="25"/>
      <c r="K618" s="25"/>
      <c r="L618" s="25"/>
      <c r="M618" s="25"/>
      <c r="N618" s="25"/>
      <c r="O618" s="25"/>
      <c r="P618" s="25"/>
      <c r="Q618" s="25"/>
      <c r="R618" s="25"/>
      <c r="S618" s="23"/>
      <c r="T618" s="24"/>
      <c r="U618" s="25"/>
      <c r="V618" s="25"/>
      <c r="W618" s="25"/>
    </row>
    <row r="619">
      <c r="B619" s="40"/>
      <c r="C619" s="25"/>
      <c r="D619" s="40"/>
      <c r="E619" s="40"/>
      <c r="F619" s="25"/>
      <c r="G619" s="23"/>
      <c r="H619" s="24"/>
      <c r="I619" s="25"/>
      <c r="J619" s="25"/>
      <c r="K619" s="25"/>
      <c r="L619" s="25"/>
      <c r="M619" s="25"/>
      <c r="N619" s="25"/>
      <c r="O619" s="25"/>
      <c r="P619" s="25"/>
      <c r="Q619" s="25"/>
      <c r="R619" s="25"/>
      <c r="S619" s="23"/>
      <c r="T619" s="24"/>
      <c r="U619" s="25"/>
      <c r="V619" s="25"/>
      <c r="W619" s="25"/>
    </row>
    <row r="620">
      <c r="B620" s="40"/>
      <c r="C620" s="25"/>
      <c r="D620" s="40"/>
      <c r="E620" s="40"/>
      <c r="F620" s="25"/>
      <c r="G620" s="23"/>
      <c r="H620" s="24"/>
      <c r="I620" s="25"/>
      <c r="J620" s="25"/>
      <c r="K620" s="25"/>
      <c r="L620" s="25"/>
      <c r="M620" s="25"/>
      <c r="N620" s="25"/>
      <c r="O620" s="25"/>
      <c r="P620" s="25"/>
      <c r="Q620" s="25"/>
      <c r="R620" s="25"/>
      <c r="S620" s="23"/>
      <c r="T620" s="24"/>
      <c r="U620" s="25"/>
      <c r="V620" s="25"/>
      <c r="W620" s="25"/>
    </row>
    <row r="621">
      <c r="B621" s="40"/>
      <c r="C621" s="25"/>
      <c r="D621" s="40"/>
      <c r="E621" s="40"/>
      <c r="F621" s="25"/>
      <c r="G621" s="23"/>
      <c r="H621" s="24"/>
      <c r="I621" s="25"/>
      <c r="J621" s="25"/>
      <c r="K621" s="25"/>
      <c r="L621" s="25"/>
      <c r="M621" s="25"/>
      <c r="N621" s="25"/>
      <c r="O621" s="25"/>
      <c r="P621" s="25"/>
      <c r="Q621" s="25"/>
      <c r="R621" s="25"/>
      <c r="S621" s="23"/>
      <c r="T621" s="24"/>
      <c r="U621" s="25"/>
      <c r="V621" s="25"/>
      <c r="W621" s="25"/>
    </row>
    <row r="622">
      <c r="B622" s="40"/>
      <c r="C622" s="25"/>
      <c r="D622" s="40"/>
      <c r="E622" s="40"/>
      <c r="F622" s="25"/>
      <c r="G622" s="23"/>
      <c r="H622" s="24"/>
      <c r="I622" s="25"/>
      <c r="J622" s="25"/>
      <c r="K622" s="25"/>
      <c r="L622" s="25"/>
      <c r="M622" s="25"/>
      <c r="N622" s="25"/>
      <c r="O622" s="25"/>
      <c r="P622" s="25"/>
      <c r="Q622" s="25"/>
      <c r="R622" s="25"/>
      <c r="S622" s="23"/>
      <c r="T622" s="24"/>
      <c r="U622" s="25"/>
      <c r="V622" s="25"/>
      <c r="W622" s="25"/>
    </row>
    <row r="623">
      <c r="B623" s="40"/>
      <c r="C623" s="25"/>
      <c r="D623" s="40"/>
      <c r="E623" s="40"/>
      <c r="F623" s="25"/>
      <c r="G623" s="23"/>
      <c r="H623" s="24"/>
      <c r="I623" s="25"/>
      <c r="J623" s="25"/>
      <c r="K623" s="25"/>
      <c r="L623" s="25"/>
      <c r="M623" s="25"/>
      <c r="N623" s="25"/>
      <c r="O623" s="25"/>
      <c r="P623" s="25"/>
      <c r="Q623" s="25"/>
      <c r="R623" s="25"/>
      <c r="S623" s="23"/>
      <c r="T623" s="24"/>
      <c r="U623" s="25"/>
      <c r="V623" s="25"/>
      <c r="W623" s="25"/>
    </row>
    <row r="624">
      <c r="B624" s="40"/>
      <c r="C624" s="25"/>
      <c r="D624" s="40"/>
      <c r="E624" s="40"/>
      <c r="F624" s="25"/>
      <c r="G624" s="23"/>
      <c r="H624" s="24"/>
      <c r="I624" s="25"/>
      <c r="J624" s="25"/>
      <c r="K624" s="25"/>
      <c r="L624" s="25"/>
      <c r="M624" s="25"/>
      <c r="N624" s="25"/>
      <c r="O624" s="25"/>
      <c r="P624" s="25"/>
      <c r="Q624" s="25"/>
      <c r="R624" s="25"/>
      <c r="S624" s="23"/>
      <c r="T624" s="24"/>
      <c r="U624" s="25"/>
      <c r="V624" s="25"/>
      <c r="W624" s="25"/>
    </row>
    <row r="625">
      <c r="B625" s="40"/>
      <c r="C625" s="25"/>
      <c r="D625" s="40"/>
      <c r="E625" s="40"/>
      <c r="F625" s="25"/>
      <c r="G625" s="23"/>
      <c r="H625" s="24"/>
      <c r="I625" s="25"/>
      <c r="J625" s="25"/>
      <c r="K625" s="25"/>
      <c r="L625" s="25"/>
      <c r="M625" s="25"/>
      <c r="N625" s="25"/>
      <c r="O625" s="25"/>
      <c r="P625" s="25"/>
      <c r="Q625" s="25"/>
      <c r="R625" s="25"/>
      <c r="S625" s="23"/>
      <c r="T625" s="24"/>
      <c r="U625" s="25"/>
      <c r="V625" s="25"/>
      <c r="W625" s="25"/>
    </row>
    <row r="626">
      <c r="B626" s="40"/>
      <c r="C626" s="25"/>
      <c r="D626" s="40"/>
      <c r="E626" s="40"/>
      <c r="F626" s="25"/>
      <c r="G626" s="23"/>
      <c r="H626" s="24"/>
      <c r="I626" s="25"/>
      <c r="J626" s="25"/>
      <c r="K626" s="25"/>
      <c r="L626" s="25"/>
      <c r="M626" s="25"/>
      <c r="N626" s="25"/>
      <c r="O626" s="25"/>
      <c r="P626" s="25"/>
      <c r="Q626" s="25"/>
      <c r="R626" s="25"/>
      <c r="S626" s="23"/>
      <c r="T626" s="24"/>
      <c r="U626" s="25"/>
      <c r="V626" s="25"/>
      <c r="W626" s="25"/>
    </row>
    <row r="627">
      <c r="B627" s="40"/>
      <c r="C627" s="25"/>
      <c r="D627" s="40"/>
      <c r="E627" s="40"/>
      <c r="F627" s="25"/>
      <c r="G627" s="23"/>
      <c r="H627" s="24"/>
      <c r="I627" s="25"/>
      <c r="J627" s="25"/>
      <c r="K627" s="25"/>
      <c r="L627" s="25"/>
      <c r="M627" s="25"/>
      <c r="N627" s="25"/>
      <c r="O627" s="25"/>
      <c r="P627" s="25"/>
      <c r="Q627" s="25"/>
      <c r="R627" s="25"/>
      <c r="S627" s="23"/>
      <c r="T627" s="24"/>
      <c r="U627" s="25"/>
      <c r="V627" s="25"/>
      <c r="W627" s="25"/>
    </row>
    <row r="628">
      <c r="B628" s="40"/>
      <c r="C628" s="25"/>
      <c r="D628" s="40"/>
      <c r="E628" s="40"/>
      <c r="F628" s="25"/>
      <c r="G628" s="23"/>
      <c r="H628" s="24"/>
      <c r="I628" s="25"/>
      <c r="J628" s="25"/>
      <c r="K628" s="25"/>
      <c r="L628" s="25"/>
      <c r="M628" s="25"/>
      <c r="N628" s="25"/>
      <c r="O628" s="25"/>
      <c r="P628" s="25"/>
      <c r="Q628" s="25"/>
      <c r="R628" s="25"/>
      <c r="S628" s="23"/>
      <c r="T628" s="24"/>
      <c r="U628" s="25"/>
      <c r="V628" s="25"/>
      <c r="W628" s="25"/>
    </row>
    <row r="629">
      <c r="B629" s="40"/>
      <c r="C629" s="25"/>
      <c r="D629" s="40"/>
      <c r="E629" s="40"/>
      <c r="F629" s="25"/>
      <c r="G629" s="23"/>
      <c r="H629" s="24"/>
      <c r="I629" s="25"/>
      <c r="J629" s="25"/>
      <c r="K629" s="25"/>
      <c r="L629" s="25"/>
      <c r="M629" s="25"/>
      <c r="N629" s="25"/>
      <c r="O629" s="25"/>
      <c r="P629" s="25"/>
      <c r="Q629" s="25"/>
      <c r="R629" s="25"/>
      <c r="S629" s="23"/>
      <c r="T629" s="24"/>
      <c r="U629" s="25"/>
      <c r="V629" s="25"/>
      <c r="W629" s="25"/>
    </row>
    <row r="630">
      <c r="B630" s="40"/>
      <c r="C630" s="25"/>
      <c r="D630" s="40"/>
      <c r="E630" s="40"/>
      <c r="F630" s="25"/>
      <c r="G630" s="23"/>
      <c r="H630" s="24"/>
      <c r="I630" s="25"/>
      <c r="J630" s="25"/>
      <c r="K630" s="25"/>
      <c r="L630" s="25"/>
      <c r="M630" s="25"/>
      <c r="N630" s="25"/>
      <c r="O630" s="25"/>
      <c r="P630" s="25"/>
      <c r="Q630" s="25"/>
      <c r="R630" s="25"/>
      <c r="S630" s="23"/>
      <c r="T630" s="24"/>
      <c r="U630" s="25"/>
      <c r="V630" s="25"/>
      <c r="W630" s="25"/>
    </row>
    <row r="631">
      <c r="B631" s="40"/>
      <c r="C631" s="25"/>
      <c r="D631" s="40"/>
      <c r="E631" s="40"/>
      <c r="F631" s="25"/>
      <c r="G631" s="23"/>
      <c r="H631" s="24"/>
      <c r="I631" s="25"/>
      <c r="J631" s="25"/>
      <c r="K631" s="25"/>
      <c r="L631" s="25"/>
      <c r="M631" s="25"/>
      <c r="N631" s="25"/>
      <c r="O631" s="25"/>
      <c r="P631" s="25"/>
      <c r="Q631" s="25"/>
      <c r="R631" s="25"/>
      <c r="S631" s="23"/>
      <c r="T631" s="24"/>
      <c r="U631" s="25"/>
      <c r="V631" s="25"/>
      <c r="W631" s="25"/>
    </row>
    <row r="632">
      <c r="B632" s="40"/>
      <c r="C632" s="25"/>
      <c r="D632" s="40"/>
      <c r="E632" s="40"/>
      <c r="F632" s="25"/>
      <c r="G632" s="23"/>
      <c r="H632" s="24"/>
      <c r="I632" s="25"/>
      <c r="J632" s="25"/>
      <c r="K632" s="25"/>
      <c r="L632" s="25"/>
      <c r="M632" s="25"/>
      <c r="N632" s="25"/>
      <c r="O632" s="25"/>
      <c r="P632" s="25"/>
      <c r="Q632" s="25"/>
      <c r="R632" s="25"/>
      <c r="S632" s="23"/>
      <c r="T632" s="24"/>
      <c r="U632" s="25"/>
      <c r="V632" s="25"/>
      <c r="W632" s="25"/>
    </row>
    <row r="633">
      <c r="B633" s="40"/>
      <c r="C633" s="25"/>
      <c r="D633" s="40"/>
      <c r="E633" s="40"/>
      <c r="F633" s="25"/>
      <c r="G633" s="23"/>
      <c r="H633" s="24"/>
      <c r="I633" s="25"/>
      <c r="J633" s="25"/>
      <c r="K633" s="25"/>
      <c r="L633" s="25"/>
      <c r="M633" s="25"/>
      <c r="N633" s="25"/>
      <c r="O633" s="25"/>
      <c r="P633" s="25"/>
      <c r="Q633" s="25"/>
      <c r="R633" s="25"/>
      <c r="S633" s="23"/>
      <c r="T633" s="24"/>
      <c r="U633" s="25"/>
      <c r="V633" s="25"/>
      <c r="W633" s="25"/>
    </row>
    <row r="634">
      <c r="B634" s="40"/>
      <c r="C634" s="25"/>
      <c r="D634" s="40"/>
      <c r="E634" s="40"/>
      <c r="F634" s="25"/>
      <c r="G634" s="23"/>
      <c r="H634" s="24"/>
      <c r="I634" s="25"/>
      <c r="J634" s="25"/>
      <c r="K634" s="25"/>
      <c r="L634" s="25"/>
      <c r="M634" s="25"/>
      <c r="N634" s="25"/>
      <c r="O634" s="25"/>
      <c r="P634" s="25"/>
      <c r="Q634" s="25"/>
      <c r="R634" s="25"/>
      <c r="S634" s="23"/>
      <c r="T634" s="24"/>
      <c r="U634" s="25"/>
      <c r="V634" s="25"/>
      <c r="W634" s="25"/>
    </row>
    <row r="635">
      <c r="B635" s="40"/>
      <c r="C635" s="25"/>
      <c r="D635" s="40"/>
      <c r="E635" s="40"/>
      <c r="F635" s="25"/>
      <c r="G635" s="23"/>
      <c r="H635" s="24"/>
      <c r="I635" s="25"/>
      <c r="J635" s="25"/>
      <c r="K635" s="25"/>
      <c r="L635" s="25"/>
      <c r="M635" s="25"/>
      <c r="N635" s="25"/>
      <c r="O635" s="25"/>
      <c r="P635" s="25"/>
      <c r="Q635" s="25"/>
      <c r="R635" s="25"/>
      <c r="S635" s="23"/>
      <c r="T635" s="24"/>
      <c r="U635" s="25"/>
      <c r="V635" s="25"/>
      <c r="W635" s="25"/>
    </row>
    <row r="636">
      <c r="B636" s="40"/>
      <c r="C636" s="25"/>
      <c r="D636" s="40"/>
      <c r="E636" s="40"/>
      <c r="F636" s="25"/>
      <c r="G636" s="23"/>
      <c r="H636" s="24"/>
      <c r="I636" s="25"/>
      <c r="J636" s="25"/>
      <c r="K636" s="25"/>
      <c r="L636" s="25"/>
      <c r="M636" s="25"/>
      <c r="N636" s="25"/>
      <c r="O636" s="25"/>
      <c r="P636" s="25"/>
      <c r="Q636" s="25"/>
      <c r="R636" s="25"/>
      <c r="S636" s="23"/>
      <c r="T636" s="24"/>
      <c r="U636" s="25"/>
      <c r="V636" s="25"/>
      <c r="W636" s="25"/>
    </row>
    <row r="637">
      <c r="B637" s="40"/>
      <c r="C637" s="25"/>
      <c r="D637" s="40"/>
      <c r="E637" s="40"/>
      <c r="F637" s="25"/>
      <c r="G637" s="23"/>
      <c r="H637" s="24"/>
      <c r="I637" s="25"/>
      <c r="J637" s="25"/>
      <c r="K637" s="25"/>
      <c r="L637" s="25"/>
      <c r="M637" s="25"/>
      <c r="N637" s="25"/>
      <c r="O637" s="25"/>
      <c r="P637" s="25"/>
      <c r="Q637" s="25"/>
      <c r="R637" s="25"/>
      <c r="S637" s="23"/>
      <c r="T637" s="24"/>
      <c r="U637" s="25"/>
      <c r="V637" s="25"/>
      <c r="W637" s="25"/>
    </row>
    <row r="638">
      <c r="B638" s="40"/>
      <c r="C638" s="25"/>
      <c r="D638" s="40"/>
      <c r="E638" s="40"/>
      <c r="F638" s="25"/>
      <c r="G638" s="23"/>
      <c r="H638" s="24"/>
      <c r="I638" s="25"/>
      <c r="J638" s="25"/>
      <c r="K638" s="25"/>
      <c r="L638" s="25"/>
      <c r="M638" s="25"/>
      <c r="N638" s="25"/>
      <c r="O638" s="25"/>
      <c r="P638" s="25"/>
      <c r="Q638" s="25"/>
      <c r="R638" s="25"/>
      <c r="S638" s="23"/>
      <c r="T638" s="24"/>
      <c r="U638" s="25"/>
      <c r="V638" s="25"/>
      <c r="W638" s="25"/>
    </row>
    <row r="639">
      <c r="B639" s="40"/>
      <c r="C639" s="25"/>
      <c r="D639" s="40"/>
      <c r="E639" s="40"/>
      <c r="F639" s="25"/>
      <c r="G639" s="23"/>
      <c r="H639" s="24"/>
      <c r="I639" s="25"/>
      <c r="J639" s="25"/>
      <c r="K639" s="25"/>
      <c r="L639" s="25"/>
      <c r="M639" s="25"/>
      <c r="N639" s="25"/>
      <c r="O639" s="25"/>
      <c r="P639" s="25"/>
      <c r="Q639" s="25"/>
      <c r="R639" s="25"/>
      <c r="S639" s="23"/>
      <c r="T639" s="24"/>
      <c r="U639" s="25"/>
      <c r="V639" s="25"/>
      <c r="W639" s="25"/>
    </row>
    <row r="640">
      <c r="B640" s="40"/>
      <c r="C640" s="25"/>
      <c r="D640" s="40"/>
      <c r="E640" s="40"/>
      <c r="F640" s="25"/>
      <c r="G640" s="23"/>
      <c r="H640" s="24"/>
      <c r="I640" s="25"/>
      <c r="J640" s="25"/>
      <c r="K640" s="25"/>
      <c r="L640" s="25"/>
      <c r="M640" s="25"/>
      <c r="N640" s="25"/>
      <c r="O640" s="25"/>
      <c r="P640" s="25"/>
      <c r="Q640" s="25"/>
      <c r="R640" s="25"/>
      <c r="S640" s="23"/>
      <c r="T640" s="24"/>
      <c r="U640" s="25"/>
      <c r="V640" s="25"/>
      <c r="W640" s="25"/>
    </row>
    <row r="641">
      <c r="B641" s="40"/>
      <c r="C641" s="25"/>
      <c r="D641" s="40"/>
      <c r="E641" s="40"/>
      <c r="F641" s="25"/>
      <c r="G641" s="23"/>
      <c r="H641" s="24"/>
      <c r="I641" s="25"/>
      <c r="J641" s="25"/>
      <c r="K641" s="25"/>
      <c r="L641" s="25"/>
      <c r="M641" s="25"/>
      <c r="N641" s="25"/>
      <c r="O641" s="25"/>
      <c r="P641" s="25"/>
      <c r="Q641" s="25"/>
      <c r="R641" s="25"/>
      <c r="S641" s="23"/>
      <c r="T641" s="24"/>
      <c r="U641" s="25"/>
      <c r="V641" s="25"/>
      <c r="W641" s="25"/>
    </row>
    <row r="642">
      <c r="B642" s="40"/>
      <c r="C642" s="25"/>
      <c r="D642" s="40"/>
      <c r="E642" s="40"/>
      <c r="F642" s="25"/>
      <c r="G642" s="23"/>
      <c r="H642" s="24"/>
      <c r="I642" s="25"/>
      <c r="J642" s="25"/>
      <c r="K642" s="25"/>
      <c r="L642" s="25"/>
      <c r="M642" s="25"/>
      <c r="N642" s="25"/>
      <c r="O642" s="25"/>
      <c r="P642" s="25"/>
      <c r="Q642" s="25"/>
      <c r="R642" s="25"/>
      <c r="S642" s="23"/>
      <c r="T642" s="24"/>
      <c r="U642" s="25"/>
      <c r="V642" s="25"/>
      <c r="W642" s="25"/>
    </row>
    <row r="643">
      <c r="B643" s="40"/>
      <c r="C643" s="25"/>
      <c r="D643" s="40"/>
      <c r="E643" s="40"/>
      <c r="F643" s="25"/>
      <c r="G643" s="23"/>
      <c r="H643" s="24"/>
      <c r="I643" s="25"/>
      <c r="J643" s="25"/>
      <c r="K643" s="25"/>
      <c r="L643" s="25"/>
      <c r="M643" s="25"/>
      <c r="N643" s="25"/>
      <c r="O643" s="25"/>
      <c r="P643" s="25"/>
      <c r="Q643" s="25"/>
      <c r="R643" s="25"/>
      <c r="S643" s="23"/>
      <c r="T643" s="24"/>
      <c r="U643" s="25"/>
      <c r="V643" s="25"/>
      <c r="W643" s="25"/>
    </row>
    <row r="644">
      <c r="B644" s="40"/>
      <c r="C644" s="25"/>
      <c r="D644" s="40"/>
      <c r="E644" s="40"/>
      <c r="F644" s="25"/>
      <c r="G644" s="23"/>
      <c r="H644" s="24"/>
      <c r="I644" s="25"/>
      <c r="J644" s="25"/>
      <c r="K644" s="25"/>
      <c r="L644" s="25"/>
      <c r="M644" s="25"/>
      <c r="N644" s="25"/>
      <c r="O644" s="25"/>
      <c r="P644" s="25"/>
      <c r="Q644" s="25"/>
      <c r="R644" s="25"/>
      <c r="S644" s="23"/>
      <c r="T644" s="24"/>
      <c r="U644" s="25"/>
      <c r="V644" s="25"/>
      <c r="W644" s="25"/>
    </row>
    <row r="645">
      <c r="B645" s="40"/>
      <c r="C645" s="25"/>
      <c r="D645" s="40"/>
      <c r="E645" s="40"/>
      <c r="F645" s="25"/>
      <c r="G645" s="23"/>
      <c r="H645" s="24"/>
      <c r="I645" s="25"/>
      <c r="J645" s="25"/>
      <c r="K645" s="25"/>
      <c r="L645" s="25"/>
      <c r="M645" s="25"/>
      <c r="N645" s="25"/>
      <c r="O645" s="25"/>
      <c r="P645" s="25"/>
      <c r="Q645" s="25"/>
      <c r="R645" s="25"/>
      <c r="S645" s="23"/>
      <c r="T645" s="24"/>
      <c r="U645" s="25"/>
      <c r="V645" s="25"/>
      <c r="W645" s="25"/>
    </row>
    <row r="646">
      <c r="B646" s="40"/>
      <c r="C646" s="25"/>
      <c r="D646" s="40"/>
      <c r="E646" s="40"/>
      <c r="F646" s="25"/>
      <c r="G646" s="23"/>
      <c r="H646" s="24"/>
      <c r="I646" s="25"/>
      <c r="J646" s="25"/>
      <c r="K646" s="25"/>
      <c r="L646" s="25"/>
      <c r="M646" s="25"/>
      <c r="N646" s="25"/>
      <c r="O646" s="25"/>
      <c r="P646" s="25"/>
      <c r="Q646" s="25"/>
      <c r="R646" s="25"/>
      <c r="S646" s="23"/>
      <c r="T646" s="24"/>
      <c r="U646" s="25"/>
      <c r="V646" s="25"/>
      <c r="W646" s="25"/>
    </row>
    <row r="647">
      <c r="B647" s="40"/>
      <c r="C647" s="25"/>
      <c r="D647" s="40"/>
      <c r="E647" s="40"/>
      <c r="F647" s="25"/>
      <c r="G647" s="23"/>
      <c r="H647" s="24"/>
      <c r="I647" s="25"/>
      <c r="J647" s="25"/>
      <c r="K647" s="25"/>
      <c r="L647" s="25"/>
      <c r="M647" s="25"/>
      <c r="N647" s="25"/>
      <c r="O647" s="25"/>
      <c r="P647" s="25"/>
      <c r="Q647" s="25"/>
      <c r="R647" s="25"/>
      <c r="S647" s="23"/>
      <c r="T647" s="24"/>
      <c r="U647" s="25"/>
      <c r="V647" s="25"/>
      <c r="W647" s="25"/>
    </row>
    <row r="648">
      <c r="B648" s="40"/>
      <c r="C648" s="25"/>
      <c r="D648" s="40"/>
      <c r="E648" s="40"/>
      <c r="F648" s="25"/>
      <c r="G648" s="23"/>
      <c r="H648" s="24"/>
      <c r="I648" s="25"/>
      <c r="J648" s="25"/>
      <c r="K648" s="25"/>
      <c r="L648" s="25"/>
      <c r="M648" s="25"/>
      <c r="N648" s="25"/>
      <c r="O648" s="25"/>
      <c r="P648" s="25"/>
      <c r="Q648" s="25"/>
      <c r="R648" s="25"/>
      <c r="S648" s="23"/>
      <c r="T648" s="24"/>
      <c r="U648" s="25"/>
      <c r="V648" s="25"/>
      <c r="W648" s="25"/>
    </row>
    <row r="649">
      <c r="B649" s="40"/>
      <c r="C649" s="25"/>
      <c r="D649" s="40"/>
      <c r="E649" s="40"/>
      <c r="F649" s="25"/>
      <c r="G649" s="23"/>
      <c r="H649" s="24"/>
      <c r="I649" s="25"/>
      <c r="J649" s="25"/>
      <c r="K649" s="25"/>
      <c r="L649" s="25"/>
      <c r="M649" s="25"/>
      <c r="N649" s="25"/>
      <c r="O649" s="25"/>
      <c r="P649" s="25"/>
      <c r="Q649" s="25"/>
      <c r="R649" s="25"/>
      <c r="S649" s="23"/>
      <c r="T649" s="24"/>
      <c r="U649" s="25"/>
      <c r="V649" s="25"/>
      <c r="W649" s="25"/>
    </row>
    <row r="650">
      <c r="B650" s="40"/>
      <c r="C650" s="25"/>
      <c r="D650" s="40"/>
      <c r="E650" s="40"/>
      <c r="F650" s="25"/>
      <c r="G650" s="23"/>
      <c r="H650" s="24"/>
      <c r="I650" s="25"/>
      <c r="J650" s="25"/>
      <c r="K650" s="25"/>
      <c r="L650" s="25"/>
      <c r="M650" s="25"/>
      <c r="N650" s="25"/>
      <c r="O650" s="25"/>
      <c r="P650" s="25"/>
      <c r="Q650" s="25"/>
      <c r="R650" s="25"/>
      <c r="S650" s="23"/>
      <c r="T650" s="24"/>
      <c r="U650" s="25"/>
      <c r="V650" s="25"/>
      <c r="W650" s="25"/>
    </row>
    <row r="651">
      <c r="B651" s="40"/>
      <c r="C651" s="25"/>
      <c r="D651" s="40"/>
      <c r="E651" s="40"/>
      <c r="F651" s="25"/>
      <c r="G651" s="23"/>
      <c r="H651" s="24"/>
      <c r="I651" s="25"/>
      <c r="J651" s="25"/>
      <c r="K651" s="25"/>
      <c r="L651" s="25"/>
      <c r="M651" s="25"/>
      <c r="N651" s="25"/>
      <c r="O651" s="25"/>
      <c r="P651" s="25"/>
      <c r="Q651" s="25"/>
      <c r="R651" s="25"/>
      <c r="S651" s="23"/>
      <c r="T651" s="24"/>
      <c r="U651" s="25"/>
      <c r="V651" s="25"/>
      <c r="W651" s="25"/>
    </row>
    <row r="652">
      <c r="B652" s="40"/>
      <c r="C652" s="25"/>
      <c r="D652" s="40"/>
      <c r="E652" s="40"/>
      <c r="F652" s="25"/>
      <c r="G652" s="23"/>
      <c r="H652" s="24"/>
      <c r="I652" s="25"/>
      <c r="J652" s="25"/>
      <c r="K652" s="25"/>
      <c r="L652" s="25"/>
      <c r="M652" s="25"/>
      <c r="N652" s="25"/>
      <c r="O652" s="25"/>
      <c r="P652" s="25"/>
      <c r="Q652" s="25"/>
      <c r="R652" s="25"/>
      <c r="S652" s="23"/>
      <c r="T652" s="24"/>
      <c r="U652" s="25"/>
      <c r="V652" s="25"/>
      <c r="W652" s="25"/>
    </row>
    <row r="653">
      <c r="B653" s="40"/>
      <c r="C653" s="25"/>
      <c r="D653" s="40"/>
      <c r="E653" s="40"/>
      <c r="F653" s="25"/>
      <c r="G653" s="23"/>
      <c r="H653" s="24"/>
      <c r="I653" s="25"/>
      <c r="J653" s="25"/>
      <c r="K653" s="25"/>
      <c r="L653" s="25"/>
      <c r="M653" s="25"/>
      <c r="N653" s="25"/>
      <c r="O653" s="25"/>
      <c r="P653" s="25"/>
      <c r="Q653" s="25"/>
      <c r="R653" s="25"/>
      <c r="S653" s="23"/>
      <c r="T653" s="24"/>
      <c r="U653" s="25"/>
      <c r="V653" s="25"/>
      <c r="W653" s="25"/>
    </row>
    <row r="654">
      <c r="B654" s="40"/>
      <c r="C654" s="25"/>
      <c r="D654" s="40"/>
      <c r="E654" s="40"/>
      <c r="F654" s="25"/>
      <c r="G654" s="23"/>
      <c r="H654" s="24"/>
      <c r="I654" s="25"/>
      <c r="J654" s="25"/>
      <c r="K654" s="25"/>
      <c r="L654" s="25"/>
      <c r="M654" s="25"/>
      <c r="N654" s="25"/>
      <c r="O654" s="25"/>
      <c r="P654" s="25"/>
      <c r="Q654" s="25"/>
      <c r="R654" s="25"/>
      <c r="S654" s="23"/>
      <c r="T654" s="24"/>
      <c r="U654" s="25"/>
      <c r="V654" s="25"/>
      <c r="W654" s="25"/>
    </row>
    <row r="655">
      <c r="B655" s="40"/>
      <c r="C655" s="25"/>
      <c r="D655" s="40"/>
      <c r="E655" s="40"/>
      <c r="F655" s="25"/>
      <c r="G655" s="23"/>
      <c r="H655" s="24"/>
      <c r="I655" s="25"/>
      <c r="J655" s="25"/>
      <c r="K655" s="25"/>
      <c r="L655" s="25"/>
      <c r="M655" s="25"/>
      <c r="N655" s="25"/>
      <c r="O655" s="25"/>
      <c r="P655" s="25"/>
      <c r="Q655" s="25"/>
      <c r="R655" s="25"/>
      <c r="S655" s="23"/>
      <c r="T655" s="24"/>
      <c r="U655" s="25"/>
      <c r="V655" s="25"/>
      <c r="W655" s="25"/>
    </row>
    <row r="656">
      <c r="B656" s="40"/>
      <c r="C656" s="25"/>
      <c r="D656" s="40"/>
      <c r="E656" s="40"/>
      <c r="F656" s="25"/>
      <c r="G656" s="23"/>
      <c r="H656" s="24"/>
      <c r="I656" s="25"/>
      <c r="J656" s="25"/>
      <c r="K656" s="25"/>
      <c r="L656" s="25"/>
      <c r="M656" s="25"/>
      <c r="N656" s="25"/>
      <c r="O656" s="25"/>
      <c r="P656" s="25"/>
      <c r="Q656" s="25"/>
      <c r="R656" s="25"/>
      <c r="S656" s="23"/>
      <c r="T656" s="24"/>
      <c r="U656" s="25"/>
      <c r="V656" s="25"/>
      <c r="W656" s="25"/>
    </row>
    <row r="657">
      <c r="B657" s="40"/>
      <c r="C657" s="25"/>
      <c r="D657" s="40"/>
      <c r="E657" s="40"/>
      <c r="F657" s="25"/>
      <c r="G657" s="23"/>
      <c r="H657" s="24"/>
      <c r="I657" s="25"/>
      <c r="J657" s="25"/>
      <c r="K657" s="25"/>
      <c r="L657" s="25"/>
      <c r="M657" s="25"/>
      <c r="N657" s="25"/>
      <c r="O657" s="25"/>
      <c r="P657" s="25"/>
      <c r="Q657" s="25"/>
      <c r="R657" s="25"/>
      <c r="S657" s="23"/>
      <c r="T657" s="24"/>
      <c r="U657" s="25"/>
      <c r="V657" s="25"/>
      <c r="W657" s="25"/>
    </row>
    <row r="658">
      <c r="B658" s="40"/>
      <c r="C658" s="25"/>
      <c r="D658" s="40"/>
      <c r="E658" s="40"/>
      <c r="F658" s="25"/>
      <c r="G658" s="23"/>
      <c r="H658" s="24"/>
      <c r="I658" s="25"/>
      <c r="J658" s="25"/>
      <c r="K658" s="25"/>
      <c r="L658" s="25"/>
      <c r="M658" s="25"/>
      <c r="N658" s="25"/>
      <c r="O658" s="25"/>
      <c r="P658" s="25"/>
      <c r="Q658" s="25"/>
      <c r="R658" s="25"/>
      <c r="S658" s="23"/>
      <c r="T658" s="24"/>
      <c r="U658" s="25"/>
      <c r="V658" s="25"/>
      <c r="W658" s="25"/>
    </row>
    <row r="659">
      <c r="B659" s="40"/>
      <c r="C659" s="25"/>
      <c r="D659" s="40"/>
      <c r="E659" s="40"/>
      <c r="F659" s="25"/>
      <c r="G659" s="23"/>
      <c r="H659" s="24"/>
      <c r="I659" s="25"/>
      <c r="J659" s="25"/>
      <c r="K659" s="25"/>
      <c r="L659" s="25"/>
      <c r="M659" s="25"/>
      <c r="N659" s="25"/>
      <c r="O659" s="25"/>
      <c r="P659" s="25"/>
      <c r="Q659" s="25"/>
      <c r="R659" s="25"/>
      <c r="S659" s="23"/>
      <c r="T659" s="24"/>
      <c r="U659" s="25"/>
      <c r="V659" s="25"/>
      <c r="W659" s="25"/>
    </row>
    <row r="660">
      <c r="B660" s="40"/>
      <c r="C660" s="25"/>
      <c r="D660" s="40"/>
      <c r="E660" s="40"/>
      <c r="F660" s="25"/>
      <c r="G660" s="23"/>
      <c r="H660" s="24"/>
      <c r="I660" s="25"/>
      <c r="J660" s="25"/>
      <c r="K660" s="25"/>
      <c r="L660" s="25"/>
      <c r="M660" s="25"/>
      <c r="N660" s="25"/>
      <c r="O660" s="25"/>
      <c r="P660" s="25"/>
      <c r="Q660" s="25"/>
      <c r="R660" s="25"/>
      <c r="S660" s="23"/>
      <c r="T660" s="24"/>
      <c r="U660" s="25"/>
      <c r="V660" s="25"/>
      <c r="W660" s="25"/>
    </row>
    <row r="661">
      <c r="B661" s="40"/>
      <c r="C661" s="25"/>
      <c r="D661" s="40"/>
      <c r="E661" s="40"/>
      <c r="F661" s="25"/>
      <c r="G661" s="23"/>
      <c r="H661" s="24"/>
      <c r="I661" s="25"/>
      <c r="J661" s="25"/>
      <c r="K661" s="25"/>
      <c r="L661" s="25"/>
      <c r="M661" s="25"/>
      <c r="N661" s="25"/>
      <c r="O661" s="25"/>
      <c r="P661" s="25"/>
      <c r="Q661" s="25"/>
      <c r="R661" s="25"/>
      <c r="S661" s="23"/>
      <c r="T661" s="24"/>
      <c r="U661" s="25"/>
      <c r="V661" s="25"/>
      <c r="W661" s="25"/>
    </row>
    <row r="662">
      <c r="B662" s="40"/>
      <c r="C662" s="25"/>
      <c r="D662" s="40"/>
      <c r="E662" s="40"/>
      <c r="F662" s="25"/>
      <c r="G662" s="23"/>
      <c r="H662" s="24"/>
      <c r="I662" s="25"/>
      <c r="J662" s="25"/>
      <c r="K662" s="25"/>
      <c r="L662" s="25"/>
      <c r="M662" s="25"/>
      <c r="N662" s="25"/>
      <c r="O662" s="25"/>
      <c r="P662" s="25"/>
      <c r="Q662" s="25"/>
      <c r="R662" s="25"/>
      <c r="S662" s="23"/>
      <c r="T662" s="24"/>
      <c r="U662" s="25"/>
      <c r="V662" s="25"/>
      <c r="W662" s="25"/>
    </row>
    <row r="663">
      <c r="B663" s="40"/>
      <c r="C663" s="25"/>
      <c r="D663" s="40"/>
      <c r="E663" s="40"/>
      <c r="F663" s="25"/>
      <c r="G663" s="23"/>
      <c r="H663" s="24"/>
      <c r="I663" s="25"/>
      <c r="J663" s="25"/>
      <c r="K663" s="25"/>
      <c r="L663" s="25"/>
      <c r="M663" s="25"/>
      <c r="N663" s="25"/>
      <c r="O663" s="25"/>
      <c r="P663" s="25"/>
      <c r="Q663" s="25"/>
      <c r="R663" s="25"/>
      <c r="S663" s="23"/>
      <c r="T663" s="24"/>
      <c r="U663" s="25"/>
      <c r="V663" s="25"/>
      <c r="W663" s="25"/>
    </row>
    <row r="664">
      <c r="B664" s="40"/>
      <c r="C664" s="25"/>
      <c r="D664" s="40"/>
      <c r="E664" s="40"/>
      <c r="F664" s="25"/>
      <c r="G664" s="23"/>
      <c r="H664" s="24"/>
      <c r="I664" s="25"/>
      <c r="J664" s="25"/>
      <c r="K664" s="25"/>
      <c r="L664" s="25"/>
      <c r="M664" s="25"/>
      <c r="N664" s="25"/>
      <c r="O664" s="25"/>
      <c r="P664" s="25"/>
      <c r="Q664" s="25"/>
      <c r="R664" s="25"/>
      <c r="S664" s="23"/>
      <c r="T664" s="24"/>
      <c r="U664" s="25"/>
      <c r="V664" s="25"/>
      <c r="W664" s="25"/>
    </row>
    <row r="665">
      <c r="B665" s="40"/>
      <c r="C665" s="25"/>
      <c r="D665" s="40"/>
      <c r="E665" s="40"/>
      <c r="F665" s="25"/>
      <c r="G665" s="23"/>
      <c r="H665" s="24"/>
      <c r="I665" s="25"/>
      <c r="J665" s="25"/>
      <c r="K665" s="25"/>
      <c r="L665" s="25"/>
      <c r="M665" s="25"/>
      <c r="N665" s="25"/>
      <c r="O665" s="25"/>
      <c r="P665" s="25"/>
      <c r="Q665" s="25"/>
      <c r="R665" s="25"/>
      <c r="S665" s="23"/>
      <c r="T665" s="24"/>
      <c r="U665" s="25"/>
      <c r="V665" s="25"/>
      <c r="W665" s="25"/>
    </row>
    <row r="666">
      <c r="B666" s="40"/>
      <c r="C666" s="25"/>
      <c r="D666" s="40"/>
      <c r="E666" s="40"/>
      <c r="F666" s="25"/>
      <c r="G666" s="23"/>
      <c r="H666" s="24"/>
      <c r="I666" s="25"/>
      <c r="J666" s="25"/>
      <c r="K666" s="25"/>
      <c r="L666" s="25"/>
      <c r="M666" s="25"/>
      <c r="N666" s="25"/>
      <c r="O666" s="25"/>
      <c r="P666" s="25"/>
      <c r="Q666" s="25"/>
      <c r="R666" s="25"/>
      <c r="S666" s="23"/>
      <c r="T666" s="24"/>
      <c r="U666" s="25"/>
      <c r="V666" s="25"/>
      <c r="W666" s="25"/>
    </row>
    <row r="667">
      <c r="B667" s="40"/>
      <c r="C667" s="25"/>
      <c r="D667" s="40"/>
      <c r="E667" s="40"/>
      <c r="F667" s="25"/>
      <c r="G667" s="23"/>
      <c r="H667" s="24"/>
      <c r="I667" s="25"/>
      <c r="J667" s="25"/>
      <c r="K667" s="25"/>
      <c r="L667" s="25"/>
      <c r="M667" s="25"/>
      <c r="N667" s="25"/>
      <c r="O667" s="25"/>
      <c r="P667" s="25"/>
      <c r="Q667" s="25"/>
      <c r="R667" s="25"/>
      <c r="S667" s="23"/>
      <c r="T667" s="24"/>
      <c r="U667" s="25"/>
      <c r="V667" s="25"/>
      <c r="W667" s="25"/>
    </row>
    <row r="668">
      <c r="B668" s="40"/>
      <c r="C668" s="25"/>
      <c r="D668" s="40"/>
      <c r="E668" s="40"/>
      <c r="F668" s="25"/>
      <c r="G668" s="23"/>
      <c r="H668" s="24"/>
      <c r="I668" s="25"/>
      <c r="J668" s="25"/>
      <c r="K668" s="25"/>
      <c r="L668" s="25"/>
      <c r="M668" s="25"/>
      <c r="N668" s="25"/>
      <c r="O668" s="25"/>
      <c r="P668" s="25"/>
      <c r="Q668" s="25"/>
      <c r="R668" s="25"/>
      <c r="S668" s="23"/>
      <c r="T668" s="24"/>
      <c r="U668" s="25"/>
      <c r="V668" s="25"/>
      <c r="W668" s="25"/>
    </row>
    <row r="669">
      <c r="B669" s="40"/>
      <c r="C669" s="25"/>
      <c r="D669" s="40"/>
      <c r="E669" s="40"/>
      <c r="F669" s="25"/>
      <c r="G669" s="23"/>
      <c r="H669" s="24"/>
      <c r="I669" s="25"/>
      <c r="J669" s="25"/>
      <c r="K669" s="25"/>
      <c r="L669" s="25"/>
      <c r="M669" s="25"/>
      <c r="N669" s="25"/>
      <c r="O669" s="25"/>
      <c r="P669" s="25"/>
      <c r="Q669" s="25"/>
      <c r="R669" s="25"/>
      <c r="S669" s="23"/>
      <c r="T669" s="24"/>
      <c r="U669" s="25"/>
      <c r="V669" s="25"/>
      <c r="W669" s="25"/>
    </row>
    <row r="670">
      <c r="B670" s="40"/>
      <c r="C670" s="25"/>
      <c r="D670" s="40"/>
      <c r="E670" s="40"/>
      <c r="F670" s="25"/>
      <c r="G670" s="23"/>
      <c r="H670" s="24"/>
      <c r="I670" s="25"/>
      <c r="J670" s="25"/>
      <c r="K670" s="25"/>
      <c r="L670" s="25"/>
      <c r="M670" s="25"/>
      <c r="N670" s="25"/>
      <c r="O670" s="25"/>
      <c r="P670" s="25"/>
      <c r="Q670" s="25"/>
      <c r="R670" s="25"/>
      <c r="S670" s="23"/>
      <c r="T670" s="24"/>
      <c r="U670" s="25"/>
      <c r="V670" s="25"/>
      <c r="W670" s="25"/>
    </row>
    <row r="671">
      <c r="B671" s="40"/>
      <c r="C671" s="25"/>
      <c r="D671" s="40"/>
      <c r="E671" s="40"/>
      <c r="F671" s="25"/>
      <c r="G671" s="23"/>
      <c r="H671" s="24"/>
      <c r="I671" s="25"/>
      <c r="J671" s="25"/>
      <c r="K671" s="25"/>
      <c r="L671" s="25"/>
      <c r="M671" s="25"/>
      <c r="N671" s="25"/>
      <c r="O671" s="25"/>
      <c r="P671" s="25"/>
      <c r="Q671" s="25"/>
      <c r="R671" s="25"/>
      <c r="S671" s="23"/>
      <c r="T671" s="24"/>
      <c r="U671" s="25"/>
      <c r="V671" s="25"/>
      <c r="W671" s="25"/>
    </row>
    <row r="672">
      <c r="B672" s="40"/>
      <c r="C672" s="25"/>
      <c r="D672" s="40"/>
      <c r="E672" s="40"/>
      <c r="F672" s="25"/>
      <c r="G672" s="23"/>
      <c r="H672" s="24"/>
      <c r="I672" s="25"/>
      <c r="J672" s="25"/>
      <c r="K672" s="25"/>
      <c r="L672" s="25"/>
      <c r="M672" s="25"/>
      <c r="N672" s="25"/>
      <c r="O672" s="25"/>
      <c r="P672" s="25"/>
      <c r="Q672" s="25"/>
      <c r="R672" s="25"/>
      <c r="S672" s="23"/>
      <c r="T672" s="24"/>
      <c r="U672" s="25"/>
      <c r="V672" s="25"/>
      <c r="W672" s="25"/>
    </row>
    <row r="673">
      <c r="B673" s="40"/>
      <c r="C673" s="25"/>
      <c r="D673" s="40"/>
      <c r="E673" s="40"/>
      <c r="F673" s="25"/>
      <c r="G673" s="23"/>
      <c r="H673" s="24"/>
      <c r="I673" s="25"/>
      <c r="J673" s="25"/>
      <c r="K673" s="25"/>
      <c r="L673" s="25"/>
      <c r="M673" s="25"/>
      <c r="N673" s="25"/>
      <c r="O673" s="25"/>
      <c r="P673" s="25"/>
      <c r="Q673" s="25"/>
      <c r="R673" s="25"/>
      <c r="S673" s="23"/>
      <c r="T673" s="24"/>
      <c r="U673" s="25"/>
      <c r="V673" s="25"/>
      <c r="W673" s="25"/>
    </row>
    <row r="674">
      <c r="B674" s="40"/>
      <c r="C674" s="25"/>
      <c r="D674" s="40"/>
      <c r="E674" s="40"/>
      <c r="F674" s="25"/>
      <c r="G674" s="23"/>
      <c r="H674" s="24"/>
      <c r="I674" s="25"/>
      <c r="J674" s="25"/>
      <c r="K674" s="25"/>
      <c r="L674" s="25"/>
      <c r="M674" s="25"/>
      <c r="N674" s="25"/>
      <c r="O674" s="25"/>
      <c r="P674" s="25"/>
      <c r="Q674" s="25"/>
      <c r="R674" s="25"/>
      <c r="S674" s="23"/>
      <c r="T674" s="24"/>
      <c r="U674" s="25"/>
      <c r="V674" s="25"/>
      <c r="W674" s="25"/>
    </row>
    <row r="675">
      <c r="B675" s="40"/>
      <c r="C675" s="25"/>
      <c r="D675" s="40"/>
      <c r="E675" s="40"/>
      <c r="F675" s="25"/>
      <c r="G675" s="23"/>
      <c r="H675" s="24"/>
      <c r="I675" s="25"/>
      <c r="J675" s="25"/>
      <c r="K675" s="25"/>
      <c r="L675" s="25"/>
      <c r="M675" s="25"/>
      <c r="N675" s="25"/>
      <c r="O675" s="25"/>
      <c r="P675" s="25"/>
      <c r="Q675" s="25"/>
      <c r="R675" s="25"/>
      <c r="S675" s="23"/>
      <c r="T675" s="24"/>
      <c r="U675" s="25"/>
      <c r="V675" s="25"/>
      <c r="W675" s="25"/>
    </row>
    <row r="676">
      <c r="B676" s="40"/>
      <c r="C676" s="25"/>
      <c r="D676" s="40"/>
      <c r="E676" s="40"/>
      <c r="F676" s="25"/>
      <c r="G676" s="23"/>
      <c r="H676" s="24"/>
      <c r="I676" s="25"/>
      <c r="J676" s="25"/>
      <c r="K676" s="25"/>
      <c r="L676" s="25"/>
      <c r="M676" s="25"/>
      <c r="N676" s="25"/>
      <c r="O676" s="25"/>
      <c r="P676" s="25"/>
      <c r="Q676" s="25"/>
      <c r="R676" s="25"/>
      <c r="S676" s="23"/>
      <c r="T676" s="24"/>
      <c r="U676" s="25"/>
      <c r="V676" s="25"/>
      <c r="W676" s="25"/>
    </row>
    <row r="677">
      <c r="B677" s="40"/>
      <c r="C677" s="25"/>
      <c r="D677" s="40"/>
      <c r="E677" s="40"/>
      <c r="F677" s="25"/>
      <c r="G677" s="23"/>
      <c r="H677" s="24"/>
      <c r="I677" s="25"/>
      <c r="J677" s="25"/>
      <c r="K677" s="25"/>
      <c r="L677" s="25"/>
      <c r="M677" s="25"/>
      <c r="N677" s="25"/>
      <c r="O677" s="25"/>
      <c r="P677" s="25"/>
      <c r="Q677" s="25"/>
      <c r="R677" s="25"/>
      <c r="S677" s="23"/>
      <c r="T677" s="24"/>
      <c r="U677" s="25"/>
      <c r="V677" s="25"/>
      <c r="W677" s="25"/>
    </row>
    <row r="678">
      <c r="B678" s="40"/>
      <c r="C678" s="25"/>
      <c r="D678" s="40"/>
      <c r="E678" s="40"/>
      <c r="F678" s="25"/>
      <c r="G678" s="23"/>
      <c r="H678" s="24"/>
      <c r="I678" s="25"/>
      <c r="J678" s="25"/>
      <c r="K678" s="25"/>
      <c r="L678" s="25"/>
      <c r="M678" s="25"/>
      <c r="N678" s="25"/>
      <c r="O678" s="25"/>
      <c r="P678" s="25"/>
      <c r="Q678" s="25"/>
      <c r="R678" s="25"/>
      <c r="S678" s="23"/>
      <c r="T678" s="24"/>
      <c r="U678" s="25"/>
      <c r="V678" s="25"/>
      <c r="W678" s="25"/>
    </row>
    <row r="679">
      <c r="B679" s="40"/>
      <c r="C679" s="25"/>
      <c r="D679" s="40"/>
      <c r="E679" s="40"/>
      <c r="F679" s="25"/>
      <c r="G679" s="23"/>
      <c r="H679" s="24"/>
      <c r="I679" s="25"/>
      <c r="J679" s="25"/>
      <c r="K679" s="25"/>
      <c r="L679" s="25"/>
      <c r="M679" s="25"/>
      <c r="N679" s="25"/>
      <c r="O679" s="25"/>
      <c r="P679" s="25"/>
      <c r="Q679" s="25"/>
      <c r="R679" s="25"/>
      <c r="S679" s="23"/>
      <c r="T679" s="24"/>
      <c r="U679" s="25"/>
      <c r="V679" s="25"/>
      <c r="W679" s="25"/>
    </row>
    <row r="680">
      <c r="B680" s="40"/>
      <c r="C680" s="25"/>
      <c r="D680" s="40"/>
      <c r="E680" s="40"/>
      <c r="F680" s="25"/>
      <c r="G680" s="23"/>
      <c r="H680" s="24"/>
      <c r="I680" s="25"/>
      <c r="J680" s="25"/>
      <c r="K680" s="25"/>
      <c r="L680" s="25"/>
      <c r="M680" s="25"/>
      <c r="N680" s="25"/>
      <c r="O680" s="25"/>
      <c r="P680" s="25"/>
      <c r="Q680" s="25"/>
      <c r="R680" s="25"/>
      <c r="S680" s="23"/>
      <c r="T680" s="24"/>
      <c r="U680" s="25"/>
      <c r="V680" s="25"/>
      <c r="W680" s="25"/>
    </row>
    <row r="681">
      <c r="B681" s="40"/>
      <c r="C681" s="25"/>
      <c r="D681" s="40"/>
      <c r="E681" s="40"/>
      <c r="F681" s="25"/>
      <c r="G681" s="23"/>
      <c r="H681" s="24"/>
      <c r="I681" s="25"/>
      <c r="J681" s="25"/>
      <c r="K681" s="25"/>
      <c r="L681" s="25"/>
      <c r="M681" s="25"/>
      <c r="N681" s="25"/>
      <c r="O681" s="25"/>
      <c r="P681" s="25"/>
      <c r="Q681" s="25"/>
      <c r="R681" s="25"/>
      <c r="S681" s="23"/>
      <c r="T681" s="24"/>
      <c r="U681" s="25"/>
      <c r="V681" s="25"/>
      <c r="W681" s="25"/>
    </row>
    <row r="682">
      <c r="B682" s="40"/>
      <c r="C682" s="25"/>
      <c r="D682" s="40"/>
      <c r="E682" s="40"/>
      <c r="F682" s="25"/>
      <c r="G682" s="23"/>
      <c r="H682" s="24"/>
      <c r="I682" s="25"/>
      <c r="J682" s="25"/>
      <c r="K682" s="25"/>
      <c r="L682" s="25"/>
      <c r="M682" s="25"/>
      <c r="N682" s="25"/>
      <c r="O682" s="25"/>
      <c r="P682" s="25"/>
      <c r="Q682" s="25"/>
      <c r="R682" s="25"/>
      <c r="S682" s="23"/>
      <c r="T682" s="24"/>
      <c r="U682" s="25"/>
      <c r="V682" s="25"/>
      <c r="W682" s="25"/>
    </row>
    <row r="683">
      <c r="B683" s="40"/>
      <c r="C683" s="25"/>
      <c r="D683" s="40"/>
      <c r="E683" s="40"/>
      <c r="F683" s="25"/>
      <c r="G683" s="23"/>
      <c r="H683" s="24"/>
      <c r="I683" s="25"/>
      <c r="J683" s="25"/>
      <c r="K683" s="25"/>
      <c r="L683" s="25"/>
      <c r="M683" s="25"/>
      <c r="N683" s="25"/>
      <c r="O683" s="25"/>
      <c r="P683" s="25"/>
      <c r="Q683" s="25"/>
      <c r="R683" s="25"/>
      <c r="S683" s="23"/>
      <c r="T683" s="24"/>
      <c r="U683" s="25"/>
      <c r="V683" s="25"/>
      <c r="W683" s="25"/>
    </row>
    <row r="684">
      <c r="B684" s="40"/>
      <c r="C684" s="25"/>
      <c r="D684" s="40"/>
      <c r="E684" s="40"/>
      <c r="F684" s="25"/>
      <c r="G684" s="23"/>
      <c r="H684" s="24"/>
      <c r="I684" s="25"/>
      <c r="J684" s="25"/>
      <c r="K684" s="25"/>
      <c r="L684" s="25"/>
      <c r="M684" s="25"/>
      <c r="N684" s="25"/>
      <c r="O684" s="25"/>
      <c r="P684" s="25"/>
      <c r="Q684" s="25"/>
      <c r="R684" s="25"/>
      <c r="S684" s="23"/>
      <c r="T684" s="24"/>
      <c r="U684" s="25"/>
      <c r="V684" s="25"/>
      <c r="W684" s="25"/>
    </row>
    <row r="685">
      <c r="B685" s="40"/>
      <c r="C685" s="25"/>
      <c r="D685" s="40"/>
      <c r="E685" s="40"/>
      <c r="F685" s="25"/>
      <c r="G685" s="23"/>
      <c r="H685" s="24"/>
      <c r="I685" s="25"/>
      <c r="J685" s="25"/>
      <c r="K685" s="25"/>
      <c r="L685" s="25"/>
      <c r="M685" s="25"/>
      <c r="N685" s="25"/>
      <c r="O685" s="25"/>
      <c r="P685" s="25"/>
      <c r="Q685" s="25"/>
      <c r="R685" s="25"/>
      <c r="S685" s="23"/>
      <c r="T685" s="24"/>
      <c r="U685" s="25"/>
      <c r="V685" s="25"/>
      <c r="W685" s="25"/>
    </row>
    <row r="686">
      <c r="B686" s="40"/>
      <c r="C686" s="25"/>
      <c r="D686" s="40"/>
      <c r="E686" s="40"/>
      <c r="F686" s="25"/>
      <c r="G686" s="23"/>
      <c r="H686" s="24"/>
      <c r="I686" s="25"/>
      <c r="J686" s="25"/>
      <c r="K686" s="25"/>
      <c r="L686" s="25"/>
      <c r="M686" s="25"/>
      <c r="N686" s="25"/>
      <c r="O686" s="25"/>
      <c r="P686" s="25"/>
      <c r="Q686" s="25"/>
      <c r="R686" s="25"/>
      <c r="S686" s="23"/>
      <c r="T686" s="24"/>
      <c r="U686" s="25"/>
      <c r="V686" s="25"/>
      <c r="W686" s="25"/>
    </row>
    <row r="687">
      <c r="B687" s="40"/>
      <c r="C687" s="25"/>
      <c r="D687" s="40"/>
      <c r="E687" s="40"/>
      <c r="F687" s="25"/>
      <c r="G687" s="23"/>
      <c r="H687" s="24"/>
      <c r="I687" s="25"/>
      <c r="J687" s="25"/>
      <c r="K687" s="25"/>
      <c r="L687" s="25"/>
      <c r="M687" s="25"/>
      <c r="N687" s="25"/>
      <c r="O687" s="25"/>
      <c r="P687" s="25"/>
      <c r="Q687" s="25"/>
      <c r="R687" s="25"/>
      <c r="S687" s="23"/>
      <c r="T687" s="24"/>
      <c r="U687" s="25"/>
      <c r="V687" s="25"/>
      <c r="W687" s="25"/>
    </row>
    <row r="688">
      <c r="B688" s="40"/>
      <c r="C688" s="25"/>
      <c r="D688" s="40"/>
      <c r="E688" s="40"/>
      <c r="F688" s="25"/>
      <c r="G688" s="23"/>
      <c r="H688" s="24"/>
      <c r="I688" s="25"/>
      <c r="J688" s="25"/>
      <c r="K688" s="25"/>
      <c r="L688" s="25"/>
      <c r="M688" s="25"/>
      <c r="N688" s="25"/>
      <c r="O688" s="25"/>
      <c r="P688" s="25"/>
      <c r="Q688" s="25"/>
      <c r="R688" s="25"/>
      <c r="S688" s="23"/>
      <c r="T688" s="24"/>
      <c r="U688" s="25"/>
      <c r="V688" s="25"/>
      <c r="W688" s="25"/>
    </row>
    <row r="689">
      <c r="B689" s="40"/>
      <c r="C689" s="25"/>
      <c r="D689" s="40"/>
      <c r="E689" s="40"/>
      <c r="F689" s="25"/>
      <c r="G689" s="23"/>
      <c r="H689" s="24"/>
      <c r="I689" s="25"/>
      <c r="J689" s="25"/>
      <c r="K689" s="25"/>
      <c r="L689" s="25"/>
      <c r="M689" s="25"/>
      <c r="N689" s="25"/>
      <c r="O689" s="25"/>
      <c r="P689" s="25"/>
      <c r="Q689" s="25"/>
      <c r="R689" s="25"/>
      <c r="S689" s="23"/>
      <c r="T689" s="24"/>
      <c r="U689" s="25"/>
      <c r="V689" s="25"/>
      <c r="W689" s="25"/>
    </row>
    <row r="690">
      <c r="B690" s="40"/>
      <c r="C690" s="25"/>
      <c r="D690" s="40"/>
      <c r="E690" s="40"/>
      <c r="F690" s="25"/>
      <c r="G690" s="23"/>
      <c r="H690" s="24"/>
      <c r="I690" s="25"/>
      <c r="J690" s="25"/>
      <c r="K690" s="25"/>
      <c r="L690" s="25"/>
      <c r="M690" s="25"/>
      <c r="N690" s="25"/>
      <c r="O690" s="25"/>
      <c r="P690" s="25"/>
      <c r="Q690" s="25"/>
      <c r="R690" s="25"/>
      <c r="S690" s="23"/>
      <c r="T690" s="24"/>
      <c r="U690" s="25"/>
      <c r="V690" s="25"/>
      <c r="W690" s="25"/>
    </row>
    <row r="691">
      <c r="B691" s="40"/>
      <c r="C691" s="25"/>
      <c r="D691" s="40"/>
      <c r="E691" s="40"/>
      <c r="F691" s="25"/>
      <c r="G691" s="23"/>
      <c r="H691" s="24"/>
      <c r="I691" s="25"/>
      <c r="J691" s="25"/>
      <c r="K691" s="25"/>
      <c r="L691" s="25"/>
      <c r="M691" s="25"/>
      <c r="N691" s="25"/>
      <c r="O691" s="25"/>
      <c r="P691" s="25"/>
      <c r="Q691" s="25"/>
      <c r="R691" s="25"/>
      <c r="S691" s="23"/>
      <c r="T691" s="24"/>
      <c r="U691" s="25"/>
      <c r="V691" s="25"/>
      <c r="W691" s="25"/>
    </row>
    <row r="692">
      <c r="B692" s="40"/>
      <c r="C692" s="25"/>
      <c r="D692" s="40"/>
      <c r="E692" s="40"/>
      <c r="F692" s="25"/>
      <c r="G692" s="23"/>
      <c r="H692" s="24"/>
      <c r="I692" s="25"/>
      <c r="J692" s="25"/>
      <c r="K692" s="25"/>
      <c r="L692" s="25"/>
      <c r="M692" s="25"/>
      <c r="N692" s="25"/>
      <c r="O692" s="25"/>
      <c r="P692" s="25"/>
      <c r="Q692" s="25"/>
      <c r="R692" s="25"/>
      <c r="S692" s="23"/>
      <c r="T692" s="24"/>
      <c r="U692" s="25"/>
      <c r="V692" s="25"/>
      <c r="W692" s="25"/>
    </row>
    <row r="693">
      <c r="B693" s="40"/>
      <c r="C693" s="25"/>
      <c r="D693" s="40"/>
      <c r="E693" s="40"/>
      <c r="F693" s="25"/>
      <c r="G693" s="23"/>
      <c r="H693" s="24"/>
      <c r="I693" s="25"/>
      <c r="J693" s="25"/>
      <c r="K693" s="25"/>
      <c r="L693" s="25"/>
      <c r="M693" s="25"/>
      <c r="N693" s="25"/>
      <c r="O693" s="25"/>
      <c r="P693" s="25"/>
      <c r="Q693" s="25"/>
      <c r="R693" s="25"/>
      <c r="S693" s="23"/>
      <c r="T693" s="24"/>
      <c r="U693" s="25"/>
      <c r="V693" s="25"/>
      <c r="W693" s="25"/>
    </row>
    <row r="694">
      <c r="B694" s="40"/>
      <c r="C694" s="25"/>
      <c r="D694" s="40"/>
      <c r="E694" s="40"/>
      <c r="F694" s="25"/>
      <c r="G694" s="23"/>
      <c r="H694" s="24"/>
      <c r="I694" s="25"/>
      <c r="J694" s="25"/>
      <c r="K694" s="25"/>
      <c r="L694" s="25"/>
      <c r="M694" s="25"/>
      <c r="N694" s="25"/>
      <c r="O694" s="25"/>
      <c r="P694" s="25"/>
      <c r="Q694" s="25"/>
      <c r="R694" s="25"/>
      <c r="S694" s="23"/>
      <c r="T694" s="24"/>
      <c r="U694" s="25"/>
      <c r="V694" s="25"/>
      <c r="W694" s="25"/>
    </row>
    <row r="695">
      <c r="B695" s="40"/>
      <c r="C695" s="25"/>
      <c r="D695" s="40"/>
      <c r="E695" s="40"/>
      <c r="F695" s="25"/>
      <c r="G695" s="23"/>
      <c r="H695" s="24"/>
      <c r="I695" s="25"/>
      <c r="J695" s="25"/>
      <c r="K695" s="25"/>
      <c r="L695" s="25"/>
      <c r="M695" s="25"/>
      <c r="N695" s="25"/>
      <c r="O695" s="25"/>
      <c r="P695" s="25"/>
      <c r="Q695" s="25"/>
      <c r="R695" s="25"/>
      <c r="S695" s="23"/>
      <c r="T695" s="24"/>
      <c r="U695" s="25"/>
      <c r="V695" s="25"/>
      <c r="W695" s="25"/>
    </row>
    <row r="696">
      <c r="B696" s="40"/>
      <c r="C696" s="25"/>
      <c r="D696" s="40"/>
      <c r="E696" s="40"/>
      <c r="F696" s="25"/>
      <c r="G696" s="23"/>
      <c r="H696" s="24"/>
      <c r="I696" s="25"/>
      <c r="J696" s="25"/>
      <c r="K696" s="25"/>
      <c r="L696" s="25"/>
      <c r="M696" s="25"/>
      <c r="N696" s="25"/>
      <c r="O696" s="25"/>
      <c r="P696" s="25"/>
      <c r="Q696" s="25"/>
      <c r="R696" s="25"/>
      <c r="S696" s="23"/>
      <c r="T696" s="24"/>
      <c r="U696" s="25"/>
      <c r="V696" s="25"/>
      <c r="W696" s="25"/>
    </row>
    <row r="697">
      <c r="B697" s="40"/>
      <c r="C697" s="25"/>
      <c r="D697" s="40"/>
      <c r="E697" s="40"/>
      <c r="F697" s="25"/>
      <c r="G697" s="23"/>
      <c r="H697" s="24"/>
      <c r="I697" s="25"/>
      <c r="J697" s="25"/>
      <c r="K697" s="25"/>
      <c r="L697" s="25"/>
      <c r="M697" s="25"/>
      <c r="N697" s="25"/>
      <c r="O697" s="25"/>
      <c r="P697" s="25"/>
      <c r="Q697" s="25"/>
      <c r="R697" s="25"/>
      <c r="S697" s="23"/>
      <c r="T697" s="24"/>
      <c r="U697" s="25"/>
      <c r="V697" s="25"/>
      <c r="W697" s="25"/>
    </row>
    <row r="698">
      <c r="B698" s="40"/>
      <c r="C698" s="25"/>
      <c r="D698" s="40"/>
      <c r="E698" s="40"/>
      <c r="F698" s="25"/>
      <c r="G698" s="23"/>
      <c r="H698" s="24"/>
      <c r="I698" s="25"/>
      <c r="J698" s="25"/>
      <c r="K698" s="25"/>
      <c r="L698" s="25"/>
      <c r="M698" s="25"/>
      <c r="N698" s="25"/>
      <c r="O698" s="25"/>
      <c r="P698" s="25"/>
      <c r="Q698" s="25"/>
      <c r="R698" s="25"/>
      <c r="S698" s="23"/>
      <c r="T698" s="24"/>
      <c r="U698" s="25"/>
      <c r="V698" s="25"/>
      <c r="W698" s="25"/>
    </row>
    <row r="699">
      <c r="B699" s="40"/>
      <c r="C699" s="25"/>
      <c r="D699" s="40"/>
      <c r="E699" s="40"/>
      <c r="F699" s="25"/>
      <c r="G699" s="23"/>
      <c r="H699" s="24"/>
      <c r="I699" s="25"/>
      <c r="J699" s="25"/>
      <c r="K699" s="25"/>
      <c r="L699" s="25"/>
      <c r="M699" s="25"/>
      <c r="N699" s="25"/>
      <c r="O699" s="25"/>
      <c r="P699" s="25"/>
      <c r="Q699" s="25"/>
      <c r="R699" s="25"/>
      <c r="S699" s="23"/>
      <c r="T699" s="24"/>
      <c r="U699" s="25"/>
      <c r="V699" s="25"/>
      <c r="W699" s="25"/>
    </row>
    <row r="700">
      <c r="B700" s="40"/>
      <c r="C700" s="25"/>
      <c r="D700" s="40"/>
      <c r="E700" s="40"/>
      <c r="F700" s="25"/>
      <c r="G700" s="23"/>
      <c r="H700" s="24"/>
      <c r="I700" s="25"/>
      <c r="J700" s="25"/>
      <c r="K700" s="25"/>
      <c r="L700" s="25"/>
      <c r="M700" s="25"/>
      <c r="N700" s="25"/>
      <c r="O700" s="25"/>
      <c r="P700" s="25"/>
      <c r="Q700" s="25"/>
      <c r="R700" s="25"/>
      <c r="S700" s="23"/>
      <c r="T700" s="24"/>
      <c r="U700" s="25"/>
      <c r="V700" s="25"/>
      <c r="W700" s="25"/>
    </row>
    <row r="701">
      <c r="B701" s="40"/>
      <c r="C701" s="25"/>
      <c r="D701" s="40"/>
      <c r="E701" s="40"/>
      <c r="F701" s="25"/>
      <c r="G701" s="23"/>
      <c r="H701" s="24"/>
      <c r="I701" s="25"/>
      <c r="J701" s="25"/>
      <c r="K701" s="25"/>
      <c r="L701" s="25"/>
      <c r="M701" s="25"/>
      <c r="N701" s="25"/>
      <c r="O701" s="25"/>
      <c r="P701" s="25"/>
      <c r="Q701" s="25"/>
      <c r="R701" s="25"/>
      <c r="S701" s="23"/>
      <c r="T701" s="24"/>
      <c r="U701" s="25"/>
      <c r="V701" s="25"/>
      <c r="W701" s="25"/>
    </row>
    <row r="702">
      <c r="B702" s="40"/>
      <c r="C702" s="25"/>
      <c r="D702" s="40"/>
      <c r="E702" s="40"/>
      <c r="F702" s="25"/>
      <c r="G702" s="23"/>
      <c r="H702" s="24"/>
      <c r="I702" s="25"/>
      <c r="J702" s="25"/>
      <c r="K702" s="25"/>
      <c r="L702" s="25"/>
      <c r="M702" s="25"/>
      <c r="N702" s="25"/>
      <c r="O702" s="25"/>
      <c r="P702" s="25"/>
      <c r="Q702" s="25"/>
      <c r="R702" s="25"/>
      <c r="S702" s="23"/>
      <c r="T702" s="24"/>
      <c r="U702" s="25"/>
      <c r="V702" s="25"/>
      <c r="W702" s="25"/>
    </row>
    <row r="703">
      <c r="B703" s="40"/>
      <c r="C703" s="25"/>
      <c r="D703" s="40"/>
      <c r="E703" s="40"/>
      <c r="F703" s="25"/>
      <c r="G703" s="23"/>
      <c r="H703" s="24"/>
      <c r="I703" s="25"/>
      <c r="J703" s="25"/>
      <c r="K703" s="25"/>
      <c r="L703" s="25"/>
      <c r="M703" s="25"/>
      <c r="N703" s="25"/>
      <c r="O703" s="25"/>
      <c r="P703" s="25"/>
      <c r="Q703" s="25"/>
      <c r="R703" s="25"/>
      <c r="S703" s="23"/>
      <c r="T703" s="24"/>
      <c r="U703" s="25"/>
      <c r="V703" s="25"/>
      <c r="W703" s="25"/>
    </row>
    <row r="704">
      <c r="B704" s="40"/>
      <c r="C704" s="25"/>
      <c r="D704" s="40"/>
      <c r="E704" s="40"/>
      <c r="F704" s="25"/>
      <c r="G704" s="23"/>
      <c r="H704" s="24"/>
      <c r="I704" s="25"/>
      <c r="J704" s="25"/>
      <c r="K704" s="25"/>
      <c r="L704" s="25"/>
      <c r="M704" s="25"/>
      <c r="N704" s="25"/>
      <c r="O704" s="25"/>
      <c r="P704" s="25"/>
      <c r="Q704" s="25"/>
      <c r="R704" s="25"/>
      <c r="S704" s="23"/>
      <c r="T704" s="24"/>
      <c r="U704" s="25"/>
      <c r="V704" s="25"/>
      <c r="W704" s="25"/>
    </row>
    <row r="705">
      <c r="B705" s="40"/>
      <c r="C705" s="25"/>
      <c r="D705" s="40"/>
      <c r="E705" s="40"/>
      <c r="F705" s="25"/>
      <c r="G705" s="23"/>
      <c r="H705" s="24"/>
      <c r="I705" s="25"/>
      <c r="J705" s="25"/>
      <c r="K705" s="25"/>
      <c r="L705" s="25"/>
      <c r="M705" s="25"/>
      <c r="N705" s="25"/>
      <c r="O705" s="25"/>
      <c r="P705" s="25"/>
      <c r="Q705" s="25"/>
      <c r="R705" s="25"/>
      <c r="S705" s="23"/>
      <c r="T705" s="24"/>
      <c r="U705" s="25"/>
      <c r="V705" s="25"/>
      <c r="W705" s="25"/>
    </row>
    <row r="706">
      <c r="B706" s="40"/>
      <c r="C706" s="25"/>
      <c r="D706" s="40"/>
      <c r="E706" s="40"/>
      <c r="F706" s="25"/>
      <c r="G706" s="23"/>
      <c r="H706" s="24"/>
      <c r="I706" s="25"/>
      <c r="J706" s="25"/>
      <c r="K706" s="25"/>
      <c r="L706" s="25"/>
      <c r="M706" s="25"/>
      <c r="N706" s="25"/>
      <c r="O706" s="25"/>
      <c r="P706" s="25"/>
      <c r="Q706" s="25"/>
      <c r="R706" s="25"/>
      <c r="S706" s="23"/>
      <c r="T706" s="24"/>
      <c r="U706" s="25"/>
      <c r="V706" s="25"/>
      <c r="W706" s="25"/>
    </row>
    <row r="707">
      <c r="B707" s="40"/>
      <c r="C707" s="25"/>
      <c r="D707" s="40"/>
      <c r="E707" s="40"/>
      <c r="F707" s="25"/>
      <c r="G707" s="23"/>
      <c r="H707" s="24"/>
      <c r="I707" s="25"/>
      <c r="J707" s="25"/>
      <c r="K707" s="25"/>
      <c r="L707" s="25"/>
      <c r="M707" s="25"/>
      <c r="N707" s="25"/>
      <c r="O707" s="25"/>
      <c r="P707" s="25"/>
      <c r="Q707" s="25"/>
      <c r="R707" s="25"/>
      <c r="S707" s="23"/>
      <c r="T707" s="24"/>
      <c r="U707" s="25"/>
      <c r="V707" s="25"/>
      <c r="W707" s="25"/>
    </row>
    <row r="708">
      <c r="B708" s="40"/>
      <c r="C708" s="25"/>
      <c r="D708" s="40"/>
      <c r="E708" s="40"/>
      <c r="F708" s="25"/>
      <c r="G708" s="23"/>
      <c r="H708" s="24"/>
      <c r="I708" s="25"/>
      <c r="J708" s="25"/>
      <c r="K708" s="25"/>
      <c r="L708" s="25"/>
      <c r="M708" s="25"/>
      <c r="N708" s="25"/>
      <c r="O708" s="25"/>
      <c r="P708" s="25"/>
      <c r="Q708" s="25"/>
      <c r="R708" s="25"/>
      <c r="S708" s="23"/>
      <c r="T708" s="24"/>
      <c r="U708" s="25"/>
      <c r="V708" s="25"/>
      <c r="W708" s="25"/>
    </row>
    <row r="709">
      <c r="B709" s="40"/>
      <c r="C709" s="25"/>
      <c r="D709" s="40"/>
      <c r="E709" s="40"/>
      <c r="F709" s="25"/>
      <c r="G709" s="23"/>
      <c r="H709" s="24"/>
      <c r="I709" s="25"/>
      <c r="J709" s="25"/>
      <c r="K709" s="25"/>
      <c r="L709" s="25"/>
      <c r="M709" s="25"/>
      <c r="N709" s="25"/>
      <c r="O709" s="25"/>
      <c r="P709" s="25"/>
      <c r="Q709" s="25"/>
      <c r="R709" s="25"/>
      <c r="S709" s="23"/>
      <c r="T709" s="24"/>
      <c r="U709" s="25"/>
      <c r="V709" s="25"/>
      <c r="W709" s="25"/>
    </row>
    <row r="710">
      <c r="B710" s="40"/>
      <c r="C710" s="25"/>
      <c r="D710" s="40"/>
      <c r="E710" s="40"/>
      <c r="F710" s="25"/>
      <c r="G710" s="23"/>
      <c r="H710" s="24"/>
      <c r="I710" s="25"/>
      <c r="J710" s="25"/>
      <c r="K710" s="25"/>
      <c r="L710" s="25"/>
      <c r="M710" s="25"/>
      <c r="N710" s="25"/>
      <c r="O710" s="25"/>
      <c r="P710" s="25"/>
      <c r="Q710" s="25"/>
      <c r="R710" s="25"/>
      <c r="S710" s="23"/>
      <c r="T710" s="24"/>
      <c r="U710" s="25"/>
      <c r="V710" s="25"/>
      <c r="W710" s="25"/>
    </row>
    <row r="711">
      <c r="B711" s="40"/>
      <c r="C711" s="25"/>
      <c r="D711" s="40"/>
      <c r="E711" s="40"/>
      <c r="F711" s="25"/>
      <c r="G711" s="23"/>
      <c r="H711" s="24"/>
      <c r="I711" s="25"/>
      <c r="J711" s="25"/>
      <c r="K711" s="25"/>
      <c r="L711" s="25"/>
      <c r="M711" s="25"/>
      <c r="N711" s="25"/>
      <c r="O711" s="25"/>
      <c r="P711" s="25"/>
      <c r="Q711" s="25"/>
      <c r="R711" s="25"/>
      <c r="S711" s="23"/>
      <c r="T711" s="24"/>
      <c r="U711" s="25"/>
      <c r="V711" s="25"/>
      <c r="W711" s="25"/>
    </row>
    <row r="712">
      <c r="B712" s="40"/>
      <c r="C712" s="25"/>
      <c r="D712" s="40"/>
      <c r="E712" s="40"/>
      <c r="F712" s="25"/>
      <c r="G712" s="23"/>
      <c r="H712" s="24"/>
      <c r="I712" s="25"/>
      <c r="J712" s="25"/>
      <c r="K712" s="25"/>
      <c r="L712" s="25"/>
      <c r="M712" s="25"/>
      <c r="N712" s="25"/>
      <c r="O712" s="25"/>
      <c r="P712" s="25"/>
      <c r="Q712" s="25"/>
      <c r="R712" s="25"/>
      <c r="S712" s="23"/>
      <c r="T712" s="24"/>
      <c r="U712" s="25"/>
      <c r="V712" s="25"/>
      <c r="W712" s="25"/>
    </row>
    <row r="713">
      <c r="B713" s="40"/>
      <c r="C713" s="25"/>
      <c r="D713" s="40"/>
      <c r="E713" s="40"/>
      <c r="F713" s="25"/>
      <c r="G713" s="23"/>
      <c r="H713" s="24"/>
      <c r="I713" s="25"/>
      <c r="J713" s="25"/>
      <c r="K713" s="25"/>
      <c r="L713" s="25"/>
      <c r="M713" s="25"/>
      <c r="N713" s="25"/>
      <c r="O713" s="25"/>
      <c r="P713" s="25"/>
      <c r="Q713" s="25"/>
      <c r="R713" s="25"/>
      <c r="S713" s="23"/>
      <c r="T713" s="24"/>
      <c r="U713" s="25"/>
      <c r="V713" s="25"/>
      <c r="W713" s="25"/>
    </row>
    <row r="714">
      <c r="B714" s="40"/>
      <c r="C714" s="25"/>
      <c r="D714" s="40"/>
      <c r="E714" s="40"/>
      <c r="F714" s="25"/>
      <c r="G714" s="23"/>
      <c r="H714" s="24"/>
      <c r="I714" s="25"/>
      <c r="J714" s="25"/>
      <c r="K714" s="25"/>
      <c r="L714" s="25"/>
      <c r="M714" s="25"/>
      <c r="N714" s="25"/>
      <c r="O714" s="25"/>
      <c r="P714" s="25"/>
      <c r="Q714" s="25"/>
      <c r="R714" s="25"/>
      <c r="S714" s="23"/>
      <c r="T714" s="24"/>
      <c r="U714" s="25"/>
      <c r="V714" s="25"/>
      <c r="W714" s="25"/>
    </row>
    <row r="715">
      <c r="B715" s="40"/>
      <c r="C715" s="25"/>
      <c r="D715" s="40"/>
      <c r="E715" s="40"/>
      <c r="F715" s="25"/>
      <c r="G715" s="23"/>
      <c r="H715" s="24"/>
      <c r="I715" s="25"/>
      <c r="J715" s="25"/>
      <c r="K715" s="25"/>
      <c r="L715" s="25"/>
      <c r="M715" s="25"/>
      <c r="N715" s="25"/>
      <c r="O715" s="25"/>
      <c r="P715" s="25"/>
      <c r="Q715" s="25"/>
      <c r="R715" s="25"/>
      <c r="S715" s="23"/>
      <c r="T715" s="24"/>
      <c r="U715" s="25"/>
      <c r="V715" s="25"/>
      <c r="W715" s="25"/>
    </row>
    <row r="716">
      <c r="B716" s="40"/>
      <c r="C716" s="25"/>
      <c r="D716" s="40"/>
      <c r="E716" s="40"/>
      <c r="F716" s="25"/>
      <c r="G716" s="23"/>
      <c r="H716" s="24"/>
      <c r="I716" s="25"/>
      <c r="J716" s="25"/>
      <c r="K716" s="25"/>
      <c r="L716" s="25"/>
      <c r="M716" s="25"/>
      <c r="N716" s="25"/>
      <c r="O716" s="25"/>
      <c r="P716" s="25"/>
      <c r="Q716" s="25"/>
      <c r="R716" s="25"/>
      <c r="S716" s="23"/>
      <c r="T716" s="24"/>
      <c r="U716" s="25"/>
      <c r="V716" s="25"/>
      <c r="W716" s="25"/>
    </row>
    <row r="717">
      <c r="B717" s="40"/>
      <c r="C717" s="25"/>
      <c r="D717" s="40"/>
      <c r="E717" s="40"/>
      <c r="F717" s="25"/>
      <c r="G717" s="23"/>
      <c r="H717" s="24"/>
      <c r="I717" s="25"/>
      <c r="J717" s="25"/>
      <c r="K717" s="25"/>
      <c r="L717" s="25"/>
      <c r="M717" s="25"/>
      <c r="N717" s="25"/>
      <c r="O717" s="25"/>
      <c r="P717" s="25"/>
      <c r="Q717" s="25"/>
      <c r="R717" s="25"/>
      <c r="S717" s="23"/>
      <c r="T717" s="24"/>
      <c r="U717" s="25"/>
      <c r="V717" s="25"/>
      <c r="W717" s="25"/>
    </row>
    <row r="718">
      <c r="B718" s="40"/>
      <c r="C718" s="25"/>
      <c r="D718" s="40"/>
      <c r="E718" s="40"/>
      <c r="F718" s="25"/>
      <c r="G718" s="23"/>
      <c r="H718" s="24"/>
      <c r="I718" s="25"/>
      <c r="J718" s="25"/>
      <c r="K718" s="25"/>
      <c r="L718" s="25"/>
      <c r="M718" s="25"/>
      <c r="N718" s="25"/>
      <c r="O718" s="25"/>
      <c r="P718" s="25"/>
      <c r="Q718" s="25"/>
      <c r="R718" s="25"/>
      <c r="S718" s="23"/>
      <c r="T718" s="24"/>
      <c r="U718" s="25"/>
      <c r="V718" s="25"/>
      <c r="W718" s="25"/>
    </row>
    <row r="719">
      <c r="B719" s="40"/>
      <c r="C719" s="25"/>
      <c r="D719" s="40"/>
      <c r="E719" s="40"/>
      <c r="F719" s="25"/>
      <c r="G719" s="23"/>
      <c r="H719" s="24"/>
      <c r="I719" s="25"/>
      <c r="J719" s="25"/>
      <c r="K719" s="25"/>
      <c r="L719" s="25"/>
      <c r="M719" s="25"/>
      <c r="N719" s="25"/>
      <c r="O719" s="25"/>
      <c r="P719" s="25"/>
      <c r="Q719" s="25"/>
      <c r="R719" s="25"/>
      <c r="S719" s="23"/>
      <c r="T719" s="24"/>
      <c r="U719" s="25"/>
      <c r="V719" s="25"/>
      <c r="W719" s="25"/>
    </row>
    <row r="720">
      <c r="B720" s="40"/>
      <c r="C720" s="25"/>
      <c r="D720" s="40"/>
      <c r="E720" s="40"/>
      <c r="F720" s="25"/>
      <c r="G720" s="23"/>
      <c r="H720" s="24"/>
      <c r="I720" s="25"/>
      <c r="J720" s="25"/>
      <c r="K720" s="25"/>
      <c r="L720" s="25"/>
      <c r="M720" s="25"/>
      <c r="N720" s="25"/>
      <c r="O720" s="25"/>
      <c r="P720" s="25"/>
      <c r="Q720" s="25"/>
      <c r="R720" s="25"/>
      <c r="S720" s="23"/>
      <c r="T720" s="24"/>
      <c r="U720" s="25"/>
      <c r="V720" s="25"/>
      <c r="W720" s="25"/>
    </row>
    <row r="721">
      <c r="B721" s="40"/>
      <c r="C721" s="25"/>
      <c r="D721" s="40"/>
      <c r="E721" s="40"/>
      <c r="F721" s="25"/>
      <c r="G721" s="23"/>
      <c r="H721" s="24"/>
      <c r="I721" s="25"/>
      <c r="J721" s="25"/>
      <c r="K721" s="25"/>
      <c r="L721" s="25"/>
      <c r="M721" s="25"/>
      <c r="N721" s="25"/>
      <c r="O721" s="25"/>
      <c r="P721" s="25"/>
      <c r="Q721" s="25"/>
      <c r="R721" s="25"/>
      <c r="S721" s="23"/>
      <c r="T721" s="24"/>
      <c r="U721" s="25"/>
      <c r="V721" s="25"/>
      <c r="W721" s="25"/>
    </row>
    <row r="722">
      <c r="B722" s="40"/>
      <c r="C722" s="25"/>
      <c r="D722" s="40"/>
      <c r="E722" s="40"/>
      <c r="F722" s="25"/>
      <c r="G722" s="23"/>
      <c r="H722" s="24"/>
      <c r="I722" s="25"/>
      <c r="J722" s="25"/>
      <c r="K722" s="25"/>
      <c r="L722" s="25"/>
      <c r="M722" s="25"/>
      <c r="N722" s="25"/>
      <c r="O722" s="25"/>
      <c r="P722" s="25"/>
      <c r="Q722" s="25"/>
      <c r="R722" s="25"/>
      <c r="S722" s="23"/>
      <c r="T722" s="24"/>
      <c r="U722" s="25"/>
      <c r="V722" s="25"/>
      <c r="W722" s="25"/>
    </row>
    <row r="723">
      <c r="B723" s="40"/>
      <c r="C723" s="25"/>
      <c r="D723" s="40"/>
      <c r="E723" s="40"/>
      <c r="F723" s="25"/>
      <c r="G723" s="23"/>
      <c r="H723" s="24"/>
      <c r="I723" s="25"/>
      <c r="J723" s="25"/>
      <c r="K723" s="25"/>
      <c r="L723" s="25"/>
      <c r="M723" s="25"/>
      <c r="N723" s="25"/>
      <c r="O723" s="25"/>
      <c r="P723" s="25"/>
      <c r="Q723" s="25"/>
      <c r="R723" s="25"/>
      <c r="S723" s="23"/>
      <c r="T723" s="24"/>
      <c r="U723" s="25"/>
      <c r="V723" s="25"/>
      <c r="W723" s="25"/>
    </row>
    <row r="724">
      <c r="B724" s="40"/>
      <c r="C724" s="25"/>
      <c r="D724" s="40"/>
      <c r="E724" s="40"/>
      <c r="F724" s="25"/>
      <c r="G724" s="23"/>
      <c r="H724" s="24"/>
      <c r="I724" s="25"/>
      <c r="J724" s="25"/>
      <c r="K724" s="25"/>
      <c r="L724" s="25"/>
      <c r="M724" s="25"/>
      <c r="N724" s="25"/>
      <c r="O724" s="25"/>
      <c r="P724" s="25"/>
      <c r="Q724" s="25"/>
      <c r="R724" s="25"/>
      <c r="S724" s="23"/>
      <c r="T724" s="24"/>
      <c r="U724" s="25"/>
      <c r="V724" s="25"/>
      <c r="W724" s="25"/>
    </row>
    <row r="725">
      <c r="B725" s="40"/>
      <c r="C725" s="25"/>
      <c r="D725" s="40"/>
      <c r="E725" s="40"/>
      <c r="F725" s="25"/>
      <c r="G725" s="23"/>
      <c r="H725" s="24"/>
      <c r="I725" s="25"/>
      <c r="J725" s="25"/>
      <c r="K725" s="25"/>
      <c r="L725" s="25"/>
      <c r="M725" s="25"/>
      <c r="N725" s="25"/>
      <c r="O725" s="25"/>
      <c r="P725" s="25"/>
      <c r="Q725" s="25"/>
      <c r="R725" s="25"/>
      <c r="S725" s="23"/>
      <c r="T725" s="24"/>
      <c r="U725" s="25"/>
      <c r="V725" s="25"/>
      <c r="W725" s="25"/>
    </row>
    <row r="726">
      <c r="B726" s="40"/>
      <c r="C726" s="25"/>
      <c r="D726" s="40"/>
      <c r="E726" s="40"/>
      <c r="F726" s="25"/>
      <c r="G726" s="23"/>
      <c r="H726" s="24"/>
      <c r="I726" s="25"/>
      <c r="J726" s="25"/>
      <c r="K726" s="25"/>
      <c r="L726" s="25"/>
      <c r="M726" s="25"/>
      <c r="N726" s="25"/>
      <c r="O726" s="25"/>
      <c r="P726" s="25"/>
      <c r="Q726" s="25"/>
      <c r="R726" s="25"/>
      <c r="S726" s="23"/>
      <c r="T726" s="24"/>
      <c r="U726" s="25"/>
      <c r="V726" s="25"/>
      <c r="W726" s="25"/>
    </row>
    <row r="727">
      <c r="B727" s="40"/>
      <c r="C727" s="25"/>
      <c r="D727" s="40"/>
      <c r="E727" s="40"/>
      <c r="F727" s="25"/>
      <c r="G727" s="23"/>
      <c r="H727" s="24"/>
      <c r="I727" s="25"/>
      <c r="J727" s="25"/>
      <c r="K727" s="25"/>
      <c r="L727" s="25"/>
      <c r="M727" s="25"/>
      <c r="N727" s="25"/>
      <c r="O727" s="25"/>
      <c r="P727" s="25"/>
      <c r="Q727" s="25"/>
      <c r="R727" s="25"/>
      <c r="S727" s="23"/>
      <c r="T727" s="24"/>
      <c r="U727" s="25"/>
      <c r="V727" s="25"/>
      <c r="W727" s="25"/>
    </row>
    <row r="728">
      <c r="B728" s="40"/>
      <c r="C728" s="25"/>
      <c r="D728" s="40"/>
      <c r="E728" s="40"/>
      <c r="F728" s="25"/>
      <c r="G728" s="23"/>
      <c r="H728" s="24"/>
      <c r="I728" s="25"/>
      <c r="J728" s="25"/>
      <c r="K728" s="25"/>
      <c r="L728" s="25"/>
      <c r="M728" s="25"/>
      <c r="N728" s="25"/>
      <c r="O728" s="25"/>
      <c r="P728" s="25"/>
      <c r="Q728" s="25"/>
      <c r="R728" s="25"/>
      <c r="S728" s="23"/>
      <c r="T728" s="24"/>
      <c r="U728" s="25"/>
      <c r="V728" s="25"/>
      <c r="W728" s="25"/>
    </row>
    <row r="729">
      <c r="B729" s="40"/>
      <c r="C729" s="25"/>
      <c r="D729" s="40"/>
      <c r="E729" s="40"/>
      <c r="F729" s="25"/>
      <c r="G729" s="23"/>
      <c r="H729" s="24"/>
      <c r="I729" s="25"/>
      <c r="J729" s="25"/>
      <c r="K729" s="25"/>
      <c r="L729" s="25"/>
      <c r="M729" s="25"/>
      <c r="N729" s="25"/>
      <c r="O729" s="25"/>
      <c r="P729" s="25"/>
      <c r="Q729" s="25"/>
      <c r="R729" s="25"/>
      <c r="S729" s="23"/>
      <c r="T729" s="24"/>
      <c r="U729" s="25"/>
      <c r="V729" s="25"/>
      <c r="W729" s="25"/>
    </row>
    <row r="730">
      <c r="B730" s="40"/>
      <c r="C730" s="25"/>
      <c r="D730" s="40"/>
      <c r="E730" s="40"/>
      <c r="F730" s="25"/>
      <c r="G730" s="23"/>
      <c r="H730" s="24"/>
      <c r="I730" s="25"/>
      <c r="J730" s="25"/>
      <c r="K730" s="25"/>
      <c r="L730" s="25"/>
      <c r="M730" s="25"/>
      <c r="N730" s="25"/>
      <c r="O730" s="25"/>
      <c r="P730" s="25"/>
      <c r="Q730" s="25"/>
      <c r="R730" s="25"/>
      <c r="S730" s="23"/>
      <c r="T730" s="24"/>
      <c r="U730" s="25"/>
      <c r="V730" s="25"/>
      <c r="W730" s="25"/>
    </row>
    <row r="731">
      <c r="B731" s="40"/>
      <c r="C731" s="25"/>
      <c r="D731" s="40"/>
      <c r="E731" s="40"/>
      <c r="F731" s="25"/>
      <c r="G731" s="23"/>
      <c r="H731" s="24"/>
      <c r="I731" s="25"/>
      <c r="J731" s="25"/>
      <c r="K731" s="25"/>
      <c r="L731" s="25"/>
      <c r="M731" s="25"/>
      <c r="N731" s="25"/>
      <c r="O731" s="25"/>
      <c r="P731" s="25"/>
      <c r="Q731" s="25"/>
      <c r="R731" s="25"/>
      <c r="S731" s="23"/>
      <c r="T731" s="24"/>
      <c r="U731" s="25"/>
      <c r="V731" s="25"/>
      <c r="W731" s="25"/>
    </row>
    <row r="732">
      <c r="B732" s="40"/>
      <c r="C732" s="25"/>
      <c r="D732" s="40"/>
      <c r="E732" s="40"/>
      <c r="F732" s="25"/>
      <c r="G732" s="23"/>
      <c r="H732" s="24"/>
      <c r="I732" s="25"/>
      <c r="J732" s="25"/>
      <c r="K732" s="25"/>
      <c r="L732" s="25"/>
      <c r="M732" s="25"/>
      <c r="N732" s="25"/>
      <c r="O732" s="25"/>
      <c r="P732" s="25"/>
      <c r="Q732" s="25"/>
      <c r="R732" s="25"/>
      <c r="S732" s="23"/>
      <c r="T732" s="24"/>
      <c r="U732" s="25"/>
      <c r="V732" s="25"/>
      <c r="W732" s="25"/>
    </row>
    <row r="733">
      <c r="B733" s="40"/>
      <c r="C733" s="25"/>
      <c r="D733" s="40"/>
      <c r="E733" s="40"/>
      <c r="F733" s="25"/>
      <c r="G733" s="23"/>
      <c r="H733" s="24"/>
      <c r="I733" s="25"/>
      <c r="J733" s="25"/>
      <c r="K733" s="25"/>
      <c r="L733" s="25"/>
      <c r="M733" s="25"/>
      <c r="N733" s="25"/>
      <c r="O733" s="25"/>
      <c r="P733" s="25"/>
      <c r="Q733" s="25"/>
      <c r="R733" s="25"/>
      <c r="S733" s="23"/>
      <c r="T733" s="24"/>
      <c r="U733" s="25"/>
      <c r="V733" s="25"/>
      <c r="W733" s="25"/>
    </row>
    <row r="734">
      <c r="B734" s="40"/>
      <c r="C734" s="25"/>
      <c r="D734" s="40"/>
      <c r="E734" s="40"/>
      <c r="F734" s="25"/>
      <c r="G734" s="23"/>
      <c r="H734" s="24"/>
      <c r="I734" s="25"/>
      <c r="J734" s="25"/>
      <c r="K734" s="25"/>
      <c r="L734" s="25"/>
      <c r="M734" s="25"/>
      <c r="N734" s="25"/>
      <c r="O734" s="25"/>
      <c r="P734" s="25"/>
      <c r="Q734" s="25"/>
      <c r="R734" s="25"/>
      <c r="S734" s="23"/>
      <c r="T734" s="24"/>
      <c r="U734" s="25"/>
      <c r="V734" s="25"/>
      <c r="W734" s="25"/>
    </row>
    <row r="735">
      <c r="B735" s="40"/>
      <c r="C735" s="25"/>
      <c r="D735" s="40"/>
      <c r="E735" s="40"/>
      <c r="F735" s="25"/>
      <c r="G735" s="23"/>
      <c r="H735" s="24"/>
      <c r="I735" s="25"/>
      <c r="J735" s="25"/>
      <c r="K735" s="25"/>
      <c r="L735" s="25"/>
      <c r="M735" s="25"/>
      <c r="N735" s="25"/>
      <c r="O735" s="25"/>
      <c r="P735" s="25"/>
      <c r="Q735" s="25"/>
      <c r="R735" s="25"/>
      <c r="S735" s="23"/>
      <c r="T735" s="24"/>
      <c r="U735" s="25"/>
      <c r="V735" s="25"/>
      <c r="W735" s="25"/>
    </row>
    <row r="736">
      <c r="B736" s="40"/>
      <c r="C736" s="25"/>
      <c r="D736" s="40"/>
      <c r="E736" s="40"/>
      <c r="F736" s="25"/>
      <c r="G736" s="23"/>
      <c r="H736" s="24"/>
      <c r="I736" s="25"/>
      <c r="J736" s="25"/>
      <c r="K736" s="25"/>
      <c r="L736" s="25"/>
      <c r="M736" s="25"/>
      <c r="N736" s="25"/>
      <c r="O736" s="25"/>
      <c r="P736" s="25"/>
      <c r="Q736" s="25"/>
      <c r="R736" s="25"/>
      <c r="S736" s="23"/>
      <c r="T736" s="24"/>
      <c r="U736" s="25"/>
      <c r="V736" s="25"/>
      <c r="W736" s="25"/>
    </row>
    <row r="737">
      <c r="B737" s="40"/>
      <c r="C737" s="25"/>
      <c r="D737" s="40"/>
      <c r="E737" s="40"/>
      <c r="F737" s="25"/>
      <c r="G737" s="23"/>
      <c r="H737" s="24"/>
      <c r="I737" s="25"/>
      <c r="J737" s="25"/>
      <c r="K737" s="25"/>
      <c r="L737" s="25"/>
      <c r="M737" s="25"/>
      <c r="N737" s="25"/>
      <c r="O737" s="25"/>
      <c r="P737" s="25"/>
      <c r="Q737" s="25"/>
      <c r="R737" s="25"/>
      <c r="S737" s="23"/>
      <c r="T737" s="24"/>
      <c r="U737" s="25"/>
      <c r="V737" s="25"/>
      <c r="W737" s="25"/>
    </row>
    <row r="738">
      <c r="B738" s="40"/>
      <c r="C738" s="25"/>
      <c r="D738" s="40"/>
      <c r="E738" s="40"/>
      <c r="F738" s="25"/>
      <c r="G738" s="23"/>
      <c r="H738" s="24"/>
      <c r="I738" s="25"/>
      <c r="J738" s="25"/>
      <c r="K738" s="25"/>
      <c r="L738" s="25"/>
      <c r="M738" s="25"/>
      <c r="N738" s="25"/>
      <c r="O738" s="25"/>
      <c r="P738" s="25"/>
      <c r="Q738" s="25"/>
      <c r="R738" s="25"/>
      <c r="S738" s="23"/>
      <c r="T738" s="24"/>
      <c r="U738" s="25"/>
      <c r="V738" s="25"/>
      <c r="W738" s="25"/>
    </row>
    <row r="739">
      <c r="B739" s="40"/>
      <c r="C739" s="25"/>
      <c r="D739" s="40"/>
      <c r="E739" s="40"/>
      <c r="F739" s="25"/>
      <c r="G739" s="23"/>
      <c r="H739" s="24"/>
      <c r="I739" s="25"/>
      <c r="J739" s="25"/>
      <c r="K739" s="25"/>
      <c r="L739" s="25"/>
      <c r="M739" s="25"/>
      <c r="N739" s="25"/>
      <c r="O739" s="25"/>
      <c r="P739" s="25"/>
      <c r="Q739" s="25"/>
      <c r="R739" s="25"/>
      <c r="S739" s="23"/>
      <c r="T739" s="24"/>
      <c r="U739" s="25"/>
      <c r="V739" s="25"/>
      <c r="W739" s="25"/>
    </row>
    <row r="740">
      <c r="B740" s="40"/>
      <c r="C740" s="25"/>
      <c r="D740" s="40"/>
      <c r="E740" s="40"/>
      <c r="F740" s="25"/>
      <c r="G740" s="23"/>
      <c r="H740" s="24"/>
      <c r="I740" s="25"/>
      <c r="J740" s="25"/>
      <c r="K740" s="25"/>
      <c r="L740" s="25"/>
      <c r="M740" s="25"/>
      <c r="N740" s="25"/>
      <c r="O740" s="25"/>
      <c r="P740" s="25"/>
      <c r="Q740" s="25"/>
      <c r="R740" s="25"/>
      <c r="S740" s="23"/>
      <c r="T740" s="24"/>
      <c r="U740" s="25"/>
      <c r="V740" s="25"/>
      <c r="W740" s="25"/>
    </row>
    <row r="741">
      <c r="B741" s="40"/>
      <c r="C741" s="25"/>
      <c r="D741" s="40"/>
      <c r="E741" s="40"/>
      <c r="F741" s="25"/>
      <c r="G741" s="23"/>
      <c r="H741" s="24"/>
      <c r="I741" s="25"/>
      <c r="J741" s="25"/>
      <c r="K741" s="25"/>
      <c r="L741" s="25"/>
      <c r="M741" s="25"/>
      <c r="N741" s="25"/>
      <c r="O741" s="25"/>
      <c r="P741" s="25"/>
      <c r="Q741" s="25"/>
      <c r="R741" s="25"/>
      <c r="S741" s="23"/>
      <c r="T741" s="24"/>
      <c r="U741" s="25"/>
      <c r="V741" s="25"/>
      <c r="W741" s="25"/>
    </row>
    <row r="742">
      <c r="B742" s="40"/>
      <c r="C742" s="25"/>
      <c r="D742" s="40"/>
      <c r="E742" s="40"/>
      <c r="F742" s="25"/>
      <c r="G742" s="23"/>
      <c r="H742" s="24"/>
      <c r="I742" s="25"/>
      <c r="J742" s="25"/>
      <c r="K742" s="25"/>
      <c r="L742" s="25"/>
      <c r="M742" s="25"/>
      <c r="N742" s="25"/>
      <c r="O742" s="25"/>
      <c r="P742" s="25"/>
      <c r="Q742" s="25"/>
      <c r="R742" s="25"/>
      <c r="S742" s="23"/>
      <c r="T742" s="24"/>
      <c r="U742" s="25"/>
      <c r="V742" s="25"/>
      <c r="W742" s="25"/>
    </row>
    <row r="743">
      <c r="B743" s="40"/>
      <c r="C743" s="25"/>
      <c r="D743" s="40"/>
      <c r="E743" s="40"/>
      <c r="F743" s="25"/>
      <c r="G743" s="23"/>
      <c r="H743" s="24"/>
      <c r="I743" s="25"/>
      <c r="J743" s="25"/>
      <c r="K743" s="25"/>
      <c r="L743" s="25"/>
      <c r="M743" s="25"/>
      <c r="N743" s="25"/>
      <c r="O743" s="25"/>
      <c r="P743" s="25"/>
      <c r="Q743" s="25"/>
      <c r="R743" s="25"/>
      <c r="S743" s="23"/>
      <c r="T743" s="24"/>
      <c r="U743" s="25"/>
      <c r="V743" s="25"/>
      <c r="W743" s="25"/>
    </row>
    <row r="744">
      <c r="B744" s="40"/>
      <c r="C744" s="25"/>
      <c r="D744" s="40"/>
      <c r="E744" s="40"/>
      <c r="F744" s="25"/>
      <c r="G744" s="23"/>
      <c r="H744" s="24"/>
      <c r="I744" s="25"/>
      <c r="J744" s="25"/>
      <c r="K744" s="25"/>
      <c r="L744" s="25"/>
      <c r="M744" s="25"/>
      <c r="N744" s="25"/>
      <c r="O744" s="25"/>
      <c r="P744" s="25"/>
      <c r="Q744" s="25"/>
      <c r="R744" s="25"/>
      <c r="S744" s="23"/>
      <c r="T744" s="24"/>
      <c r="U744" s="25"/>
      <c r="V744" s="25"/>
      <c r="W744" s="25"/>
    </row>
    <row r="745">
      <c r="B745" s="40"/>
      <c r="C745" s="25"/>
      <c r="D745" s="40"/>
      <c r="E745" s="40"/>
      <c r="F745" s="25"/>
      <c r="G745" s="23"/>
      <c r="H745" s="24"/>
      <c r="I745" s="25"/>
      <c r="J745" s="25"/>
      <c r="K745" s="25"/>
      <c r="L745" s="25"/>
      <c r="M745" s="25"/>
      <c r="N745" s="25"/>
      <c r="O745" s="25"/>
      <c r="P745" s="25"/>
      <c r="Q745" s="25"/>
      <c r="R745" s="25"/>
      <c r="S745" s="23"/>
      <c r="T745" s="24"/>
      <c r="U745" s="25"/>
      <c r="V745" s="25"/>
      <c r="W745" s="25"/>
    </row>
    <row r="746">
      <c r="B746" s="40"/>
      <c r="C746" s="25"/>
      <c r="D746" s="40"/>
      <c r="E746" s="40"/>
      <c r="F746" s="25"/>
      <c r="G746" s="23"/>
      <c r="H746" s="24"/>
      <c r="I746" s="25"/>
      <c r="J746" s="25"/>
      <c r="K746" s="25"/>
      <c r="L746" s="25"/>
      <c r="M746" s="25"/>
      <c r="N746" s="25"/>
      <c r="O746" s="25"/>
      <c r="P746" s="25"/>
      <c r="Q746" s="25"/>
      <c r="R746" s="25"/>
      <c r="S746" s="23"/>
      <c r="T746" s="24"/>
      <c r="U746" s="25"/>
      <c r="V746" s="25"/>
      <c r="W746" s="25"/>
    </row>
    <row r="747">
      <c r="B747" s="40"/>
      <c r="C747" s="25"/>
      <c r="D747" s="40"/>
      <c r="E747" s="40"/>
      <c r="F747" s="25"/>
      <c r="G747" s="23"/>
      <c r="H747" s="24"/>
      <c r="I747" s="25"/>
      <c r="J747" s="25"/>
      <c r="K747" s="25"/>
      <c r="L747" s="25"/>
      <c r="M747" s="25"/>
      <c r="N747" s="25"/>
      <c r="O747" s="25"/>
      <c r="P747" s="25"/>
      <c r="Q747" s="25"/>
      <c r="R747" s="25"/>
      <c r="S747" s="23"/>
      <c r="T747" s="24"/>
      <c r="U747" s="25"/>
      <c r="V747" s="25"/>
      <c r="W747" s="25"/>
    </row>
    <row r="748">
      <c r="B748" s="40"/>
      <c r="C748" s="25"/>
      <c r="D748" s="40"/>
      <c r="E748" s="40"/>
      <c r="F748" s="25"/>
      <c r="G748" s="23"/>
      <c r="H748" s="24"/>
      <c r="I748" s="25"/>
      <c r="J748" s="25"/>
      <c r="K748" s="25"/>
      <c r="L748" s="25"/>
      <c r="M748" s="25"/>
      <c r="N748" s="25"/>
      <c r="O748" s="25"/>
      <c r="P748" s="25"/>
      <c r="Q748" s="25"/>
      <c r="R748" s="25"/>
      <c r="S748" s="23"/>
      <c r="T748" s="24"/>
      <c r="U748" s="25"/>
      <c r="V748" s="25"/>
      <c r="W748" s="25"/>
    </row>
    <row r="749">
      <c r="B749" s="40"/>
      <c r="C749" s="25"/>
      <c r="D749" s="40"/>
      <c r="E749" s="40"/>
      <c r="F749" s="25"/>
      <c r="G749" s="23"/>
      <c r="H749" s="24"/>
      <c r="I749" s="25"/>
      <c r="J749" s="25"/>
      <c r="K749" s="25"/>
      <c r="L749" s="25"/>
      <c r="M749" s="25"/>
      <c r="N749" s="25"/>
      <c r="O749" s="25"/>
      <c r="P749" s="25"/>
      <c r="Q749" s="25"/>
      <c r="R749" s="25"/>
      <c r="S749" s="23"/>
      <c r="T749" s="24"/>
      <c r="U749" s="25"/>
      <c r="V749" s="25"/>
      <c r="W749" s="25"/>
    </row>
    <row r="750">
      <c r="B750" s="40"/>
      <c r="C750" s="25"/>
      <c r="D750" s="40"/>
      <c r="E750" s="40"/>
      <c r="F750" s="25"/>
      <c r="G750" s="23"/>
      <c r="H750" s="24"/>
      <c r="I750" s="25"/>
      <c r="J750" s="25"/>
      <c r="K750" s="25"/>
      <c r="L750" s="25"/>
      <c r="M750" s="25"/>
      <c r="N750" s="25"/>
      <c r="O750" s="25"/>
      <c r="P750" s="25"/>
      <c r="Q750" s="25"/>
      <c r="R750" s="25"/>
      <c r="S750" s="23"/>
      <c r="T750" s="24"/>
      <c r="U750" s="25"/>
      <c r="V750" s="25"/>
      <c r="W750" s="25"/>
    </row>
    <row r="751">
      <c r="B751" s="40"/>
      <c r="C751" s="25"/>
      <c r="D751" s="40"/>
      <c r="E751" s="40"/>
      <c r="F751" s="25"/>
      <c r="G751" s="23"/>
      <c r="H751" s="24"/>
      <c r="I751" s="25"/>
      <c r="J751" s="25"/>
      <c r="K751" s="25"/>
      <c r="L751" s="25"/>
      <c r="M751" s="25"/>
      <c r="N751" s="25"/>
      <c r="O751" s="25"/>
      <c r="P751" s="25"/>
      <c r="Q751" s="25"/>
      <c r="R751" s="25"/>
      <c r="S751" s="23"/>
      <c r="T751" s="24"/>
      <c r="U751" s="25"/>
      <c r="V751" s="25"/>
      <c r="W751" s="25"/>
    </row>
    <row r="752">
      <c r="B752" s="40"/>
      <c r="C752" s="25"/>
      <c r="D752" s="40"/>
      <c r="E752" s="40"/>
      <c r="F752" s="25"/>
      <c r="G752" s="23"/>
      <c r="H752" s="24"/>
      <c r="I752" s="25"/>
      <c r="J752" s="25"/>
      <c r="K752" s="25"/>
      <c r="L752" s="25"/>
      <c r="M752" s="25"/>
      <c r="N752" s="25"/>
      <c r="O752" s="25"/>
      <c r="P752" s="25"/>
      <c r="Q752" s="25"/>
      <c r="R752" s="25"/>
      <c r="S752" s="23"/>
      <c r="T752" s="24"/>
      <c r="U752" s="25"/>
      <c r="V752" s="25"/>
      <c r="W752" s="25"/>
    </row>
    <row r="753">
      <c r="B753" s="40"/>
      <c r="C753" s="25"/>
      <c r="D753" s="40"/>
      <c r="E753" s="40"/>
      <c r="F753" s="25"/>
      <c r="G753" s="23"/>
      <c r="H753" s="24"/>
      <c r="I753" s="25"/>
      <c r="J753" s="25"/>
      <c r="K753" s="25"/>
      <c r="L753" s="25"/>
      <c r="M753" s="25"/>
      <c r="N753" s="25"/>
      <c r="O753" s="25"/>
      <c r="P753" s="25"/>
      <c r="Q753" s="25"/>
      <c r="R753" s="25"/>
      <c r="S753" s="23"/>
      <c r="T753" s="24"/>
      <c r="U753" s="25"/>
      <c r="V753" s="25"/>
      <c r="W753" s="25"/>
    </row>
    <row r="754">
      <c r="B754" s="40"/>
      <c r="C754" s="25"/>
      <c r="D754" s="40"/>
      <c r="E754" s="40"/>
      <c r="F754" s="25"/>
      <c r="G754" s="23"/>
      <c r="H754" s="24"/>
      <c r="I754" s="25"/>
      <c r="J754" s="25"/>
      <c r="K754" s="25"/>
      <c r="L754" s="25"/>
      <c r="M754" s="25"/>
      <c r="N754" s="25"/>
      <c r="O754" s="25"/>
      <c r="P754" s="25"/>
      <c r="Q754" s="25"/>
      <c r="R754" s="25"/>
      <c r="S754" s="23"/>
      <c r="T754" s="24"/>
      <c r="U754" s="25"/>
      <c r="V754" s="25"/>
      <c r="W754" s="25"/>
    </row>
    <row r="755">
      <c r="B755" s="40"/>
      <c r="C755" s="25"/>
      <c r="D755" s="40"/>
      <c r="E755" s="40"/>
      <c r="F755" s="25"/>
      <c r="G755" s="23"/>
      <c r="H755" s="24"/>
      <c r="I755" s="25"/>
      <c r="J755" s="25"/>
      <c r="K755" s="25"/>
      <c r="L755" s="25"/>
      <c r="M755" s="25"/>
      <c r="N755" s="25"/>
      <c r="O755" s="25"/>
      <c r="P755" s="25"/>
      <c r="Q755" s="25"/>
      <c r="R755" s="25"/>
      <c r="S755" s="23"/>
      <c r="T755" s="24"/>
      <c r="U755" s="25"/>
      <c r="V755" s="25"/>
      <c r="W755" s="25"/>
    </row>
    <row r="756">
      <c r="B756" s="40"/>
      <c r="C756" s="25"/>
      <c r="D756" s="40"/>
      <c r="E756" s="40"/>
      <c r="F756" s="25"/>
      <c r="G756" s="23"/>
      <c r="H756" s="24"/>
      <c r="I756" s="25"/>
      <c r="J756" s="25"/>
      <c r="K756" s="25"/>
      <c r="L756" s="25"/>
      <c r="M756" s="25"/>
      <c r="N756" s="25"/>
      <c r="O756" s="25"/>
      <c r="P756" s="25"/>
      <c r="Q756" s="25"/>
      <c r="R756" s="25"/>
      <c r="S756" s="23"/>
      <c r="T756" s="24"/>
      <c r="U756" s="25"/>
      <c r="V756" s="25"/>
      <c r="W756" s="25"/>
    </row>
    <row r="757">
      <c r="B757" s="40"/>
      <c r="C757" s="25"/>
      <c r="D757" s="40"/>
      <c r="E757" s="40"/>
      <c r="F757" s="25"/>
      <c r="G757" s="23"/>
      <c r="H757" s="24"/>
      <c r="I757" s="25"/>
      <c r="J757" s="25"/>
      <c r="K757" s="25"/>
      <c r="L757" s="25"/>
      <c r="M757" s="25"/>
      <c r="N757" s="25"/>
      <c r="O757" s="25"/>
      <c r="P757" s="25"/>
      <c r="Q757" s="25"/>
      <c r="R757" s="25"/>
      <c r="S757" s="23"/>
      <c r="T757" s="24"/>
      <c r="U757" s="25"/>
      <c r="V757" s="25"/>
      <c r="W757" s="25"/>
    </row>
    <row r="758">
      <c r="B758" s="40"/>
      <c r="C758" s="25"/>
      <c r="D758" s="40"/>
      <c r="E758" s="40"/>
      <c r="F758" s="25"/>
      <c r="G758" s="23"/>
      <c r="H758" s="24"/>
      <c r="I758" s="25"/>
      <c r="J758" s="25"/>
      <c r="K758" s="25"/>
      <c r="L758" s="25"/>
      <c r="M758" s="25"/>
      <c r="N758" s="25"/>
      <c r="O758" s="25"/>
      <c r="P758" s="25"/>
      <c r="Q758" s="25"/>
      <c r="R758" s="25"/>
      <c r="S758" s="23"/>
      <c r="T758" s="24"/>
      <c r="U758" s="25"/>
      <c r="V758" s="25"/>
      <c r="W758" s="25"/>
    </row>
    <row r="759">
      <c r="B759" s="40"/>
      <c r="C759" s="25"/>
      <c r="D759" s="40"/>
      <c r="E759" s="40"/>
      <c r="F759" s="25"/>
      <c r="G759" s="23"/>
      <c r="H759" s="24"/>
      <c r="I759" s="25"/>
      <c r="J759" s="25"/>
      <c r="K759" s="25"/>
      <c r="L759" s="25"/>
      <c r="M759" s="25"/>
      <c r="N759" s="25"/>
      <c r="O759" s="25"/>
      <c r="P759" s="25"/>
      <c r="Q759" s="25"/>
      <c r="R759" s="25"/>
      <c r="S759" s="23"/>
      <c r="T759" s="24"/>
      <c r="U759" s="25"/>
      <c r="V759" s="25"/>
      <c r="W759" s="25"/>
    </row>
    <row r="760">
      <c r="B760" s="40"/>
      <c r="C760" s="25"/>
      <c r="D760" s="40"/>
      <c r="E760" s="40"/>
      <c r="F760" s="25"/>
      <c r="G760" s="23"/>
      <c r="H760" s="24"/>
      <c r="I760" s="25"/>
      <c r="J760" s="25"/>
      <c r="K760" s="25"/>
      <c r="L760" s="25"/>
      <c r="M760" s="25"/>
      <c r="N760" s="25"/>
      <c r="O760" s="25"/>
      <c r="P760" s="25"/>
      <c r="Q760" s="25"/>
      <c r="R760" s="25"/>
      <c r="S760" s="23"/>
      <c r="T760" s="24"/>
      <c r="U760" s="25"/>
      <c r="V760" s="25"/>
      <c r="W760" s="25"/>
    </row>
    <row r="761">
      <c r="B761" s="40"/>
      <c r="C761" s="25"/>
      <c r="D761" s="40"/>
      <c r="E761" s="40"/>
      <c r="F761" s="25"/>
      <c r="G761" s="23"/>
      <c r="H761" s="24"/>
      <c r="I761" s="25"/>
      <c r="J761" s="25"/>
      <c r="K761" s="25"/>
      <c r="L761" s="25"/>
      <c r="M761" s="25"/>
      <c r="N761" s="25"/>
      <c r="O761" s="25"/>
      <c r="P761" s="25"/>
      <c r="Q761" s="25"/>
      <c r="R761" s="25"/>
      <c r="S761" s="23"/>
      <c r="T761" s="24"/>
      <c r="U761" s="25"/>
      <c r="V761" s="25"/>
      <c r="W761" s="25"/>
    </row>
    <row r="762">
      <c r="B762" s="40"/>
      <c r="C762" s="25"/>
      <c r="D762" s="40"/>
      <c r="E762" s="40"/>
      <c r="F762" s="25"/>
      <c r="G762" s="23"/>
      <c r="H762" s="24"/>
      <c r="I762" s="25"/>
      <c r="J762" s="25"/>
      <c r="K762" s="25"/>
      <c r="L762" s="25"/>
      <c r="M762" s="25"/>
      <c r="N762" s="25"/>
      <c r="O762" s="25"/>
      <c r="P762" s="25"/>
      <c r="Q762" s="25"/>
      <c r="R762" s="25"/>
      <c r="S762" s="23"/>
      <c r="T762" s="24"/>
      <c r="U762" s="25"/>
      <c r="V762" s="25"/>
      <c r="W762" s="25"/>
    </row>
    <row r="763">
      <c r="B763" s="40"/>
      <c r="C763" s="25"/>
      <c r="D763" s="40"/>
      <c r="E763" s="40"/>
      <c r="F763" s="25"/>
      <c r="G763" s="23"/>
      <c r="H763" s="24"/>
      <c r="I763" s="25"/>
      <c r="J763" s="25"/>
      <c r="K763" s="25"/>
      <c r="L763" s="25"/>
      <c r="M763" s="25"/>
      <c r="N763" s="25"/>
      <c r="O763" s="25"/>
      <c r="P763" s="25"/>
      <c r="Q763" s="25"/>
      <c r="R763" s="25"/>
      <c r="S763" s="23"/>
      <c r="T763" s="24"/>
      <c r="U763" s="25"/>
      <c r="V763" s="25"/>
      <c r="W763" s="25"/>
    </row>
    <row r="764">
      <c r="B764" s="40"/>
      <c r="C764" s="25"/>
      <c r="D764" s="40"/>
      <c r="E764" s="40"/>
      <c r="F764" s="25"/>
      <c r="G764" s="23"/>
      <c r="H764" s="24"/>
      <c r="I764" s="25"/>
      <c r="J764" s="25"/>
      <c r="K764" s="25"/>
      <c r="L764" s="25"/>
      <c r="M764" s="25"/>
      <c r="N764" s="25"/>
      <c r="O764" s="25"/>
      <c r="P764" s="25"/>
      <c r="Q764" s="25"/>
      <c r="R764" s="25"/>
      <c r="S764" s="23"/>
      <c r="T764" s="24"/>
      <c r="U764" s="25"/>
      <c r="V764" s="25"/>
      <c r="W764" s="25"/>
    </row>
    <row r="765">
      <c r="B765" s="40"/>
      <c r="C765" s="25"/>
      <c r="D765" s="40"/>
      <c r="E765" s="40"/>
      <c r="F765" s="25"/>
      <c r="G765" s="23"/>
      <c r="H765" s="24"/>
      <c r="I765" s="25"/>
      <c r="J765" s="25"/>
      <c r="K765" s="25"/>
      <c r="L765" s="25"/>
      <c r="M765" s="25"/>
      <c r="N765" s="25"/>
      <c r="O765" s="25"/>
      <c r="P765" s="25"/>
      <c r="Q765" s="25"/>
      <c r="R765" s="25"/>
      <c r="S765" s="23"/>
      <c r="T765" s="24"/>
      <c r="U765" s="25"/>
      <c r="V765" s="25"/>
      <c r="W765" s="25"/>
    </row>
    <row r="766">
      <c r="B766" s="40"/>
      <c r="C766" s="25"/>
      <c r="D766" s="40"/>
      <c r="E766" s="40"/>
      <c r="F766" s="25"/>
      <c r="G766" s="23"/>
      <c r="H766" s="24"/>
      <c r="I766" s="25"/>
      <c r="J766" s="25"/>
      <c r="K766" s="25"/>
      <c r="L766" s="25"/>
      <c r="M766" s="25"/>
      <c r="N766" s="25"/>
      <c r="O766" s="25"/>
      <c r="P766" s="25"/>
      <c r="Q766" s="25"/>
      <c r="R766" s="25"/>
      <c r="S766" s="23"/>
      <c r="T766" s="24"/>
      <c r="U766" s="25"/>
      <c r="V766" s="25"/>
      <c r="W766" s="25"/>
    </row>
    <row r="767">
      <c r="B767" s="40"/>
      <c r="C767" s="25"/>
      <c r="D767" s="40"/>
      <c r="E767" s="40"/>
      <c r="F767" s="25"/>
      <c r="G767" s="23"/>
      <c r="H767" s="24"/>
      <c r="I767" s="25"/>
      <c r="J767" s="25"/>
      <c r="K767" s="25"/>
      <c r="L767" s="25"/>
      <c r="M767" s="25"/>
      <c r="N767" s="25"/>
      <c r="O767" s="25"/>
      <c r="P767" s="25"/>
      <c r="Q767" s="25"/>
      <c r="R767" s="25"/>
      <c r="S767" s="23"/>
      <c r="T767" s="24"/>
      <c r="U767" s="25"/>
      <c r="V767" s="25"/>
      <c r="W767" s="25"/>
    </row>
    <row r="768">
      <c r="B768" s="40"/>
      <c r="C768" s="25"/>
      <c r="D768" s="40"/>
      <c r="E768" s="40"/>
      <c r="F768" s="25"/>
      <c r="G768" s="23"/>
      <c r="H768" s="24"/>
      <c r="I768" s="25"/>
      <c r="J768" s="25"/>
      <c r="K768" s="25"/>
      <c r="L768" s="25"/>
      <c r="M768" s="25"/>
      <c r="N768" s="25"/>
      <c r="O768" s="25"/>
      <c r="P768" s="25"/>
      <c r="Q768" s="25"/>
      <c r="R768" s="25"/>
      <c r="S768" s="23"/>
      <c r="T768" s="24"/>
      <c r="U768" s="25"/>
      <c r="V768" s="25"/>
      <c r="W768" s="25"/>
    </row>
    <row r="769">
      <c r="B769" s="40"/>
      <c r="C769" s="25"/>
      <c r="D769" s="40"/>
      <c r="E769" s="40"/>
      <c r="F769" s="25"/>
      <c r="G769" s="23"/>
      <c r="H769" s="24"/>
      <c r="I769" s="25"/>
      <c r="J769" s="25"/>
      <c r="K769" s="25"/>
      <c r="L769" s="25"/>
      <c r="M769" s="25"/>
      <c r="N769" s="25"/>
      <c r="O769" s="25"/>
      <c r="P769" s="25"/>
      <c r="Q769" s="25"/>
      <c r="R769" s="25"/>
      <c r="S769" s="23"/>
      <c r="T769" s="24"/>
      <c r="U769" s="25"/>
      <c r="V769" s="25"/>
      <c r="W769" s="25"/>
    </row>
    <row r="770">
      <c r="B770" s="40"/>
      <c r="C770" s="25"/>
      <c r="D770" s="40"/>
      <c r="E770" s="40"/>
      <c r="F770" s="25"/>
      <c r="G770" s="23"/>
      <c r="H770" s="24"/>
      <c r="I770" s="25"/>
      <c r="J770" s="25"/>
      <c r="K770" s="25"/>
      <c r="L770" s="25"/>
      <c r="M770" s="25"/>
      <c r="N770" s="25"/>
      <c r="O770" s="25"/>
      <c r="P770" s="25"/>
      <c r="Q770" s="25"/>
      <c r="R770" s="25"/>
      <c r="S770" s="23"/>
      <c r="T770" s="24"/>
      <c r="U770" s="25"/>
      <c r="V770" s="25"/>
      <c r="W770" s="25"/>
    </row>
    <row r="771">
      <c r="B771" s="40"/>
      <c r="C771" s="25"/>
      <c r="D771" s="40"/>
      <c r="E771" s="40"/>
      <c r="F771" s="25"/>
      <c r="G771" s="23"/>
      <c r="H771" s="24"/>
      <c r="I771" s="25"/>
      <c r="J771" s="25"/>
      <c r="K771" s="25"/>
      <c r="L771" s="25"/>
      <c r="M771" s="25"/>
      <c r="N771" s="25"/>
      <c r="O771" s="25"/>
      <c r="P771" s="25"/>
      <c r="Q771" s="25"/>
      <c r="R771" s="25"/>
      <c r="S771" s="23"/>
      <c r="T771" s="24"/>
      <c r="U771" s="25"/>
      <c r="V771" s="25"/>
      <c r="W771" s="25"/>
    </row>
    <row r="772">
      <c r="B772" s="40"/>
      <c r="C772" s="25"/>
      <c r="D772" s="40"/>
      <c r="E772" s="40"/>
      <c r="F772" s="25"/>
      <c r="G772" s="23"/>
      <c r="H772" s="24"/>
      <c r="I772" s="25"/>
      <c r="J772" s="25"/>
      <c r="K772" s="25"/>
      <c r="L772" s="25"/>
      <c r="M772" s="25"/>
      <c r="N772" s="25"/>
      <c r="O772" s="25"/>
      <c r="P772" s="25"/>
      <c r="Q772" s="25"/>
      <c r="R772" s="25"/>
      <c r="S772" s="23"/>
      <c r="T772" s="24"/>
      <c r="U772" s="25"/>
      <c r="V772" s="25"/>
      <c r="W772" s="25"/>
    </row>
    <row r="773">
      <c r="B773" s="40"/>
      <c r="C773" s="25"/>
      <c r="D773" s="40"/>
      <c r="E773" s="40"/>
      <c r="F773" s="25"/>
      <c r="G773" s="23"/>
      <c r="H773" s="24"/>
      <c r="I773" s="25"/>
      <c r="J773" s="25"/>
      <c r="K773" s="25"/>
      <c r="L773" s="25"/>
      <c r="M773" s="25"/>
      <c r="N773" s="25"/>
      <c r="O773" s="25"/>
      <c r="P773" s="25"/>
      <c r="Q773" s="25"/>
      <c r="R773" s="25"/>
      <c r="S773" s="23"/>
      <c r="T773" s="24"/>
      <c r="U773" s="25"/>
      <c r="V773" s="25"/>
      <c r="W773" s="25"/>
    </row>
    <row r="774">
      <c r="B774" s="40"/>
      <c r="C774" s="25"/>
      <c r="D774" s="40"/>
      <c r="E774" s="40"/>
      <c r="F774" s="25"/>
      <c r="G774" s="23"/>
      <c r="H774" s="24"/>
      <c r="I774" s="25"/>
      <c r="J774" s="25"/>
      <c r="K774" s="25"/>
      <c r="L774" s="25"/>
      <c r="M774" s="25"/>
      <c r="N774" s="25"/>
      <c r="O774" s="25"/>
      <c r="P774" s="25"/>
      <c r="Q774" s="25"/>
      <c r="R774" s="25"/>
      <c r="S774" s="23"/>
      <c r="T774" s="24"/>
      <c r="U774" s="25"/>
      <c r="V774" s="25"/>
      <c r="W774" s="25"/>
    </row>
    <row r="775">
      <c r="B775" s="40"/>
      <c r="C775" s="25"/>
      <c r="D775" s="40"/>
      <c r="E775" s="40"/>
      <c r="F775" s="25"/>
      <c r="G775" s="23"/>
      <c r="H775" s="24"/>
      <c r="I775" s="25"/>
      <c r="J775" s="25"/>
      <c r="K775" s="25"/>
      <c r="L775" s="25"/>
      <c r="M775" s="25"/>
      <c r="N775" s="25"/>
      <c r="O775" s="25"/>
      <c r="P775" s="25"/>
      <c r="Q775" s="25"/>
      <c r="R775" s="25"/>
      <c r="S775" s="23"/>
      <c r="T775" s="24"/>
      <c r="U775" s="25"/>
      <c r="V775" s="25"/>
      <c r="W775" s="25"/>
    </row>
    <row r="776">
      <c r="B776" s="40"/>
      <c r="C776" s="25"/>
      <c r="D776" s="40"/>
      <c r="E776" s="40"/>
      <c r="F776" s="25"/>
      <c r="G776" s="23"/>
      <c r="H776" s="24"/>
      <c r="I776" s="25"/>
      <c r="J776" s="25"/>
      <c r="K776" s="25"/>
      <c r="L776" s="25"/>
      <c r="M776" s="25"/>
      <c r="N776" s="25"/>
      <c r="O776" s="25"/>
      <c r="P776" s="25"/>
      <c r="Q776" s="25"/>
      <c r="R776" s="25"/>
      <c r="S776" s="23"/>
      <c r="T776" s="24"/>
      <c r="U776" s="25"/>
      <c r="V776" s="25"/>
      <c r="W776" s="25"/>
    </row>
    <row r="777">
      <c r="B777" s="40"/>
      <c r="C777" s="25"/>
      <c r="D777" s="40"/>
      <c r="E777" s="40"/>
      <c r="F777" s="25"/>
      <c r="G777" s="23"/>
      <c r="H777" s="24"/>
      <c r="I777" s="25"/>
      <c r="J777" s="25"/>
      <c r="K777" s="25"/>
      <c r="L777" s="25"/>
      <c r="M777" s="25"/>
      <c r="N777" s="25"/>
      <c r="O777" s="25"/>
      <c r="P777" s="25"/>
      <c r="Q777" s="25"/>
      <c r="R777" s="25"/>
      <c r="S777" s="23"/>
      <c r="T777" s="24"/>
      <c r="U777" s="25"/>
      <c r="V777" s="25"/>
      <c r="W777" s="25"/>
    </row>
    <row r="778">
      <c r="B778" s="40"/>
      <c r="C778" s="25"/>
      <c r="D778" s="40"/>
      <c r="E778" s="40"/>
      <c r="F778" s="25"/>
      <c r="G778" s="23"/>
      <c r="H778" s="24"/>
      <c r="I778" s="25"/>
      <c r="J778" s="25"/>
      <c r="K778" s="25"/>
      <c r="L778" s="25"/>
      <c r="M778" s="25"/>
      <c r="N778" s="25"/>
      <c r="O778" s="25"/>
      <c r="P778" s="25"/>
      <c r="Q778" s="25"/>
      <c r="R778" s="25"/>
      <c r="S778" s="23"/>
      <c r="T778" s="24"/>
      <c r="U778" s="25"/>
      <c r="V778" s="25"/>
      <c r="W778" s="25"/>
    </row>
    <row r="779">
      <c r="B779" s="40"/>
      <c r="C779" s="25"/>
      <c r="D779" s="40"/>
      <c r="E779" s="40"/>
      <c r="F779" s="25"/>
      <c r="G779" s="23"/>
      <c r="H779" s="24"/>
      <c r="I779" s="25"/>
      <c r="J779" s="25"/>
      <c r="K779" s="25"/>
      <c r="L779" s="25"/>
      <c r="M779" s="25"/>
      <c r="N779" s="25"/>
      <c r="O779" s="25"/>
      <c r="P779" s="25"/>
      <c r="Q779" s="25"/>
      <c r="R779" s="25"/>
      <c r="S779" s="23"/>
      <c r="T779" s="24"/>
      <c r="U779" s="25"/>
      <c r="V779" s="25"/>
      <c r="W779" s="25"/>
    </row>
    <row r="780">
      <c r="B780" s="40"/>
      <c r="C780" s="25"/>
      <c r="D780" s="40"/>
      <c r="E780" s="40"/>
      <c r="F780" s="25"/>
      <c r="G780" s="23"/>
      <c r="H780" s="24"/>
      <c r="I780" s="25"/>
      <c r="J780" s="25"/>
      <c r="K780" s="25"/>
      <c r="L780" s="25"/>
      <c r="M780" s="25"/>
      <c r="N780" s="25"/>
      <c r="O780" s="25"/>
      <c r="P780" s="25"/>
      <c r="Q780" s="25"/>
      <c r="R780" s="25"/>
      <c r="S780" s="23"/>
      <c r="T780" s="24"/>
      <c r="U780" s="25"/>
      <c r="V780" s="25"/>
      <c r="W780" s="25"/>
    </row>
    <row r="781">
      <c r="B781" s="40"/>
      <c r="C781" s="25"/>
      <c r="D781" s="40"/>
      <c r="E781" s="40"/>
      <c r="F781" s="25"/>
      <c r="G781" s="23"/>
      <c r="H781" s="24"/>
      <c r="I781" s="25"/>
      <c r="J781" s="25"/>
      <c r="K781" s="25"/>
      <c r="L781" s="25"/>
      <c r="M781" s="25"/>
      <c r="N781" s="25"/>
      <c r="O781" s="25"/>
      <c r="P781" s="25"/>
      <c r="Q781" s="25"/>
      <c r="R781" s="25"/>
      <c r="S781" s="23"/>
      <c r="T781" s="24"/>
      <c r="U781" s="25"/>
      <c r="V781" s="25"/>
      <c r="W781" s="25"/>
    </row>
    <row r="782">
      <c r="B782" s="40"/>
      <c r="C782" s="25"/>
      <c r="D782" s="40"/>
      <c r="E782" s="40"/>
      <c r="F782" s="25"/>
      <c r="G782" s="23"/>
      <c r="H782" s="24"/>
      <c r="I782" s="25"/>
      <c r="J782" s="25"/>
      <c r="K782" s="25"/>
      <c r="L782" s="25"/>
      <c r="M782" s="25"/>
      <c r="N782" s="25"/>
      <c r="O782" s="25"/>
      <c r="P782" s="25"/>
      <c r="Q782" s="25"/>
      <c r="R782" s="25"/>
      <c r="S782" s="23"/>
      <c r="T782" s="24"/>
      <c r="U782" s="25"/>
      <c r="V782" s="25"/>
      <c r="W782" s="25"/>
    </row>
    <row r="783">
      <c r="B783" s="40"/>
      <c r="C783" s="25"/>
      <c r="D783" s="40"/>
      <c r="E783" s="40"/>
      <c r="F783" s="25"/>
      <c r="G783" s="23"/>
      <c r="H783" s="24"/>
      <c r="I783" s="25"/>
      <c r="J783" s="25"/>
      <c r="K783" s="25"/>
      <c r="L783" s="25"/>
      <c r="M783" s="25"/>
      <c r="N783" s="25"/>
      <c r="O783" s="25"/>
      <c r="P783" s="25"/>
      <c r="Q783" s="25"/>
      <c r="R783" s="25"/>
      <c r="S783" s="23"/>
      <c r="T783" s="24"/>
      <c r="U783" s="25"/>
      <c r="V783" s="25"/>
      <c r="W783" s="25"/>
    </row>
    <row r="784">
      <c r="B784" s="40"/>
      <c r="C784" s="25"/>
      <c r="D784" s="40"/>
      <c r="E784" s="40"/>
      <c r="F784" s="25"/>
      <c r="G784" s="23"/>
      <c r="H784" s="24"/>
      <c r="I784" s="25"/>
      <c r="J784" s="25"/>
      <c r="K784" s="25"/>
      <c r="L784" s="25"/>
      <c r="M784" s="25"/>
      <c r="N784" s="25"/>
      <c r="O784" s="25"/>
      <c r="P784" s="25"/>
      <c r="Q784" s="25"/>
      <c r="R784" s="25"/>
      <c r="S784" s="23"/>
      <c r="T784" s="24"/>
      <c r="U784" s="25"/>
      <c r="V784" s="25"/>
      <c r="W784" s="25"/>
    </row>
    <row r="785">
      <c r="B785" s="40"/>
      <c r="C785" s="25"/>
      <c r="D785" s="40"/>
      <c r="E785" s="40"/>
      <c r="F785" s="25"/>
      <c r="G785" s="23"/>
      <c r="H785" s="24"/>
      <c r="I785" s="25"/>
      <c r="J785" s="25"/>
      <c r="K785" s="25"/>
      <c r="L785" s="25"/>
      <c r="M785" s="25"/>
      <c r="N785" s="25"/>
      <c r="O785" s="25"/>
      <c r="P785" s="25"/>
      <c r="Q785" s="25"/>
      <c r="R785" s="25"/>
      <c r="S785" s="23"/>
      <c r="T785" s="24"/>
      <c r="U785" s="25"/>
      <c r="V785" s="25"/>
      <c r="W785" s="25"/>
    </row>
    <row r="786">
      <c r="B786" s="40"/>
      <c r="C786" s="25"/>
      <c r="D786" s="40"/>
      <c r="E786" s="40"/>
      <c r="F786" s="25"/>
      <c r="G786" s="23"/>
      <c r="H786" s="24"/>
      <c r="I786" s="25"/>
      <c r="J786" s="25"/>
      <c r="K786" s="25"/>
      <c r="L786" s="25"/>
      <c r="M786" s="25"/>
      <c r="N786" s="25"/>
      <c r="O786" s="25"/>
      <c r="P786" s="25"/>
      <c r="Q786" s="25"/>
      <c r="R786" s="25"/>
      <c r="S786" s="23"/>
      <c r="T786" s="24"/>
      <c r="U786" s="25"/>
      <c r="V786" s="25"/>
      <c r="W786" s="25"/>
    </row>
    <row r="787">
      <c r="B787" s="40"/>
      <c r="C787" s="25"/>
      <c r="D787" s="40"/>
      <c r="E787" s="40"/>
      <c r="F787" s="25"/>
      <c r="G787" s="23"/>
      <c r="H787" s="24"/>
      <c r="I787" s="25"/>
      <c r="J787" s="25"/>
      <c r="K787" s="25"/>
      <c r="L787" s="25"/>
      <c r="M787" s="25"/>
      <c r="N787" s="25"/>
      <c r="O787" s="25"/>
      <c r="P787" s="25"/>
      <c r="Q787" s="25"/>
      <c r="R787" s="25"/>
      <c r="S787" s="23"/>
      <c r="T787" s="24"/>
      <c r="U787" s="25"/>
      <c r="V787" s="25"/>
      <c r="W787" s="25"/>
    </row>
    <row r="788">
      <c r="B788" s="40"/>
      <c r="C788" s="25"/>
      <c r="D788" s="40"/>
      <c r="E788" s="40"/>
      <c r="F788" s="25"/>
      <c r="G788" s="23"/>
      <c r="H788" s="24"/>
      <c r="I788" s="25"/>
      <c r="J788" s="25"/>
      <c r="K788" s="25"/>
      <c r="L788" s="25"/>
      <c r="M788" s="25"/>
      <c r="N788" s="25"/>
      <c r="O788" s="25"/>
      <c r="P788" s="25"/>
      <c r="Q788" s="25"/>
      <c r="R788" s="25"/>
      <c r="S788" s="23"/>
      <c r="T788" s="24"/>
      <c r="U788" s="25"/>
      <c r="V788" s="25"/>
      <c r="W788" s="25"/>
    </row>
    <row r="789">
      <c r="B789" s="40"/>
      <c r="C789" s="25"/>
      <c r="D789" s="40"/>
      <c r="E789" s="40"/>
      <c r="F789" s="25"/>
      <c r="G789" s="23"/>
      <c r="H789" s="24"/>
      <c r="I789" s="25"/>
      <c r="J789" s="25"/>
      <c r="K789" s="25"/>
      <c r="L789" s="25"/>
      <c r="M789" s="25"/>
      <c r="N789" s="25"/>
      <c r="O789" s="25"/>
      <c r="P789" s="25"/>
      <c r="Q789" s="25"/>
      <c r="R789" s="25"/>
      <c r="S789" s="23"/>
      <c r="T789" s="24"/>
      <c r="U789" s="25"/>
      <c r="V789" s="25"/>
      <c r="W789" s="25"/>
    </row>
    <row r="790">
      <c r="B790" s="40"/>
      <c r="C790" s="25"/>
      <c r="D790" s="40"/>
      <c r="E790" s="40"/>
      <c r="F790" s="25"/>
      <c r="G790" s="23"/>
      <c r="H790" s="24"/>
      <c r="I790" s="25"/>
      <c r="J790" s="25"/>
      <c r="K790" s="25"/>
      <c r="L790" s="25"/>
      <c r="M790" s="25"/>
      <c r="N790" s="25"/>
      <c r="O790" s="25"/>
      <c r="P790" s="25"/>
      <c r="Q790" s="25"/>
      <c r="R790" s="25"/>
      <c r="S790" s="23"/>
      <c r="T790" s="24"/>
      <c r="U790" s="25"/>
      <c r="V790" s="25"/>
      <c r="W790" s="25"/>
    </row>
    <row r="791">
      <c r="B791" s="40"/>
      <c r="C791" s="25"/>
      <c r="D791" s="40"/>
      <c r="E791" s="40"/>
      <c r="F791" s="25"/>
      <c r="G791" s="23"/>
      <c r="H791" s="24"/>
      <c r="I791" s="25"/>
      <c r="J791" s="25"/>
      <c r="K791" s="25"/>
      <c r="L791" s="25"/>
      <c r="M791" s="25"/>
      <c r="N791" s="25"/>
      <c r="O791" s="25"/>
      <c r="P791" s="25"/>
      <c r="Q791" s="25"/>
      <c r="R791" s="25"/>
      <c r="S791" s="23"/>
      <c r="T791" s="24"/>
      <c r="U791" s="25"/>
      <c r="V791" s="25"/>
      <c r="W791" s="25"/>
    </row>
    <row r="792">
      <c r="B792" s="40"/>
      <c r="C792" s="25"/>
      <c r="D792" s="40"/>
      <c r="E792" s="40"/>
      <c r="F792" s="25"/>
      <c r="G792" s="23"/>
      <c r="H792" s="24"/>
      <c r="I792" s="25"/>
      <c r="J792" s="25"/>
      <c r="K792" s="25"/>
      <c r="L792" s="25"/>
      <c r="M792" s="25"/>
      <c r="N792" s="25"/>
      <c r="O792" s="25"/>
      <c r="P792" s="25"/>
      <c r="Q792" s="25"/>
      <c r="R792" s="25"/>
      <c r="S792" s="23"/>
      <c r="T792" s="24"/>
      <c r="U792" s="25"/>
      <c r="V792" s="25"/>
      <c r="W792" s="25"/>
    </row>
    <row r="793">
      <c r="B793" s="40"/>
      <c r="C793" s="25"/>
      <c r="D793" s="40"/>
      <c r="E793" s="40"/>
      <c r="F793" s="25"/>
      <c r="G793" s="23"/>
      <c r="H793" s="24"/>
      <c r="I793" s="25"/>
      <c r="J793" s="25"/>
      <c r="K793" s="25"/>
      <c r="L793" s="25"/>
      <c r="M793" s="25"/>
      <c r="N793" s="25"/>
      <c r="O793" s="25"/>
      <c r="P793" s="25"/>
      <c r="Q793" s="25"/>
      <c r="R793" s="25"/>
      <c r="S793" s="23"/>
      <c r="T793" s="24"/>
      <c r="U793" s="25"/>
      <c r="V793" s="25"/>
      <c r="W793" s="25"/>
    </row>
    <row r="794">
      <c r="B794" s="40"/>
      <c r="C794" s="25"/>
      <c r="D794" s="40"/>
      <c r="E794" s="40"/>
      <c r="F794" s="25"/>
      <c r="G794" s="23"/>
      <c r="H794" s="24"/>
      <c r="I794" s="25"/>
      <c r="J794" s="25"/>
      <c r="K794" s="25"/>
      <c r="L794" s="25"/>
      <c r="M794" s="25"/>
      <c r="N794" s="25"/>
      <c r="O794" s="25"/>
      <c r="P794" s="25"/>
      <c r="Q794" s="25"/>
      <c r="R794" s="25"/>
      <c r="S794" s="23"/>
      <c r="T794" s="24"/>
      <c r="U794" s="25"/>
      <c r="V794" s="25"/>
      <c r="W794" s="25"/>
    </row>
    <row r="795">
      <c r="B795" s="40"/>
      <c r="C795" s="25"/>
      <c r="D795" s="40"/>
      <c r="E795" s="40"/>
      <c r="F795" s="25"/>
      <c r="G795" s="23"/>
      <c r="H795" s="24"/>
      <c r="I795" s="25"/>
      <c r="J795" s="25"/>
      <c r="K795" s="25"/>
      <c r="L795" s="25"/>
      <c r="M795" s="25"/>
      <c r="N795" s="25"/>
      <c r="O795" s="25"/>
      <c r="P795" s="25"/>
      <c r="Q795" s="25"/>
      <c r="R795" s="25"/>
      <c r="S795" s="23"/>
      <c r="T795" s="24"/>
      <c r="U795" s="25"/>
      <c r="V795" s="25"/>
      <c r="W795" s="25"/>
    </row>
    <row r="796">
      <c r="B796" s="40"/>
      <c r="C796" s="25"/>
      <c r="D796" s="40"/>
      <c r="E796" s="40"/>
      <c r="F796" s="25"/>
      <c r="G796" s="23"/>
      <c r="H796" s="24"/>
      <c r="I796" s="25"/>
      <c r="J796" s="25"/>
      <c r="K796" s="25"/>
      <c r="L796" s="25"/>
      <c r="M796" s="25"/>
      <c r="N796" s="25"/>
      <c r="O796" s="25"/>
      <c r="P796" s="25"/>
      <c r="Q796" s="25"/>
      <c r="R796" s="25"/>
      <c r="S796" s="23"/>
      <c r="T796" s="24"/>
      <c r="U796" s="25"/>
      <c r="V796" s="25"/>
      <c r="W796" s="25"/>
    </row>
    <row r="797">
      <c r="B797" s="40"/>
      <c r="C797" s="25"/>
      <c r="D797" s="40"/>
      <c r="E797" s="40"/>
      <c r="F797" s="25"/>
      <c r="G797" s="23"/>
      <c r="H797" s="24"/>
      <c r="I797" s="25"/>
      <c r="J797" s="25"/>
      <c r="K797" s="25"/>
      <c r="L797" s="25"/>
      <c r="M797" s="25"/>
      <c r="N797" s="25"/>
      <c r="O797" s="25"/>
      <c r="P797" s="25"/>
      <c r="Q797" s="25"/>
      <c r="R797" s="25"/>
      <c r="S797" s="23"/>
      <c r="T797" s="24"/>
      <c r="U797" s="25"/>
      <c r="V797" s="25"/>
      <c r="W797" s="25"/>
    </row>
    <row r="798">
      <c r="B798" s="40"/>
      <c r="C798" s="25"/>
      <c r="D798" s="40"/>
      <c r="E798" s="40"/>
      <c r="F798" s="25"/>
      <c r="G798" s="23"/>
      <c r="H798" s="24"/>
      <c r="I798" s="25"/>
      <c r="J798" s="25"/>
      <c r="K798" s="25"/>
      <c r="L798" s="25"/>
      <c r="M798" s="25"/>
      <c r="N798" s="25"/>
      <c r="O798" s="25"/>
      <c r="P798" s="25"/>
      <c r="Q798" s="25"/>
      <c r="R798" s="25"/>
      <c r="S798" s="23"/>
      <c r="T798" s="24"/>
      <c r="U798" s="25"/>
      <c r="V798" s="25"/>
      <c r="W798" s="25"/>
    </row>
    <row r="799">
      <c r="B799" s="40"/>
      <c r="C799" s="25"/>
      <c r="D799" s="40"/>
      <c r="E799" s="40"/>
      <c r="F799" s="25"/>
      <c r="G799" s="23"/>
      <c r="H799" s="24"/>
      <c r="I799" s="25"/>
      <c r="J799" s="25"/>
      <c r="K799" s="25"/>
      <c r="L799" s="25"/>
      <c r="M799" s="25"/>
      <c r="N799" s="25"/>
      <c r="O799" s="25"/>
      <c r="P799" s="25"/>
      <c r="Q799" s="25"/>
      <c r="R799" s="25"/>
      <c r="S799" s="23"/>
      <c r="T799" s="24"/>
      <c r="U799" s="25"/>
      <c r="V799" s="25"/>
      <c r="W799" s="25"/>
    </row>
    <row r="800">
      <c r="B800" s="40"/>
      <c r="C800" s="25"/>
      <c r="D800" s="40"/>
      <c r="E800" s="40"/>
      <c r="F800" s="25"/>
      <c r="G800" s="23"/>
      <c r="H800" s="24"/>
      <c r="I800" s="25"/>
      <c r="J800" s="25"/>
      <c r="K800" s="25"/>
      <c r="L800" s="25"/>
      <c r="M800" s="25"/>
      <c r="N800" s="25"/>
      <c r="O800" s="25"/>
      <c r="P800" s="25"/>
      <c r="Q800" s="25"/>
      <c r="R800" s="25"/>
      <c r="S800" s="23"/>
      <c r="T800" s="24"/>
      <c r="U800" s="25"/>
      <c r="V800" s="25"/>
      <c r="W800" s="25"/>
    </row>
    <row r="801">
      <c r="B801" s="40"/>
      <c r="C801" s="25"/>
      <c r="D801" s="40"/>
      <c r="E801" s="40"/>
      <c r="F801" s="25"/>
      <c r="G801" s="23"/>
      <c r="H801" s="24"/>
      <c r="I801" s="25"/>
      <c r="J801" s="25"/>
      <c r="K801" s="25"/>
      <c r="L801" s="25"/>
      <c r="M801" s="25"/>
      <c r="N801" s="25"/>
      <c r="O801" s="25"/>
      <c r="P801" s="25"/>
      <c r="Q801" s="25"/>
      <c r="R801" s="25"/>
      <c r="S801" s="23"/>
      <c r="T801" s="24"/>
      <c r="U801" s="25"/>
      <c r="V801" s="25"/>
      <c r="W801" s="25"/>
    </row>
    <row r="802">
      <c r="B802" s="40"/>
      <c r="C802" s="25"/>
      <c r="D802" s="40"/>
      <c r="E802" s="40"/>
      <c r="F802" s="25"/>
      <c r="G802" s="23"/>
      <c r="H802" s="24"/>
      <c r="I802" s="25"/>
      <c r="J802" s="25"/>
      <c r="K802" s="25"/>
      <c r="L802" s="25"/>
      <c r="M802" s="25"/>
      <c r="N802" s="25"/>
      <c r="O802" s="25"/>
      <c r="P802" s="25"/>
      <c r="Q802" s="25"/>
      <c r="R802" s="25"/>
      <c r="S802" s="23"/>
      <c r="T802" s="24"/>
      <c r="U802" s="25"/>
      <c r="V802" s="25"/>
      <c r="W802" s="25"/>
    </row>
    <row r="803">
      <c r="B803" s="40"/>
      <c r="C803" s="25"/>
      <c r="D803" s="40"/>
      <c r="E803" s="40"/>
      <c r="F803" s="25"/>
      <c r="G803" s="23"/>
      <c r="H803" s="24"/>
      <c r="I803" s="25"/>
      <c r="J803" s="25"/>
      <c r="K803" s="25"/>
      <c r="L803" s="25"/>
      <c r="M803" s="25"/>
      <c r="N803" s="25"/>
      <c r="O803" s="25"/>
      <c r="P803" s="25"/>
      <c r="Q803" s="25"/>
      <c r="R803" s="25"/>
      <c r="S803" s="23"/>
      <c r="T803" s="24"/>
      <c r="U803" s="25"/>
      <c r="V803" s="25"/>
      <c r="W803" s="25"/>
    </row>
    <row r="804">
      <c r="B804" s="40"/>
      <c r="C804" s="25"/>
      <c r="D804" s="40"/>
      <c r="E804" s="40"/>
      <c r="F804" s="25"/>
      <c r="G804" s="23"/>
      <c r="H804" s="24"/>
      <c r="I804" s="25"/>
      <c r="J804" s="25"/>
      <c r="K804" s="25"/>
      <c r="L804" s="25"/>
      <c r="M804" s="25"/>
      <c r="N804" s="25"/>
      <c r="O804" s="25"/>
      <c r="P804" s="25"/>
      <c r="Q804" s="25"/>
      <c r="R804" s="25"/>
      <c r="S804" s="23"/>
      <c r="T804" s="24"/>
      <c r="U804" s="25"/>
      <c r="V804" s="25"/>
      <c r="W804" s="25"/>
    </row>
    <row r="805">
      <c r="B805" s="40"/>
      <c r="C805" s="25"/>
      <c r="D805" s="40"/>
      <c r="E805" s="40"/>
      <c r="F805" s="25"/>
      <c r="G805" s="23"/>
      <c r="H805" s="24"/>
      <c r="I805" s="25"/>
      <c r="J805" s="25"/>
      <c r="K805" s="25"/>
      <c r="L805" s="25"/>
      <c r="M805" s="25"/>
      <c r="N805" s="25"/>
      <c r="O805" s="25"/>
      <c r="P805" s="25"/>
      <c r="Q805" s="25"/>
      <c r="R805" s="25"/>
      <c r="S805" s="23"/>
      <c r="T805" s="24"/>
      <c r="U805" s="25"/>
      <c r="V805" s="25"/>
      <c r="W805" s="25"/>
    </row>
    <row r="806">
      <c r="B806" s="40"/>
      <c r="C806" s="25"/>
      <c r="D806" s="40"/>
      <c r="E806" s="40"/>
      <c r="F806" s="25"/>
      <c r="G806" s="23"/>
      <c r="H806" s="24"/>
      <c r="I806" s="25"/>
      <c r="J806" s="25"/>
      <c r="K806" s="25"/>
      <c r="L806" s="25"/>
      <c r="M806" s="25"/>
      <c r="N806" s="25"/>
      <c r="O806" s="25"/>
      <c r="P806" s="25"/>
      <c r="Q806" s="25"/>
      <c r="R806" s="25"/>
      <c r="S806" s="23"/>
      <c r="T806" s="24"/>
      <c r="U806" s="25"/>
      <c r="V806" s="25"/>
      <c r="W806" s="25"/>
    </row>
    <row r="807">
      <c r="B807" s="40"/>
      <c r="C807" s="25"/>
      <c r="D807" s="40"/>
      <c r="E807" s="40"/>
      <c r="F807" s="25"/>
      <c r="G807" s="23"/>
      <c r="H807" s="24"/>
      <c r="I807" s="25"/>
      <c r="J807" s="25"/>
      <c r="K807" s="25"/>
      <c r="L807" s="25"/>
      <c r="M807" s="25"/>
      <c r="N807" s="25"/>
      <c r="O807" s="25"/>
      <c r="P807" s="25"/>
      <c r="Q807" s="25"/>
      <c r="R807" s="25"/>
      <c r="S807" s="23"/>
      <c r="T807" s="24"/>
      <c r="U807" s="25"/>
      <c r="V807" s="25"/>
      <c r="W807" s="25"/>
    </row>
    <row r="808">
      <c r="B808" s="40"/>
      <c r="C808" s="25"/>
      <c r="D808" s="40"/>
      <c r="E808" s="40"/>
      <c r="F808" s="25"/>
      <c r="G808" s="23"/>
      <c r="H808" s="24"/>
      <c r="I808" s="25"/>
      <c r="J808" s="25"/>
      <c r="K808" s="25"/>
      <c r="L808" s="25"/>
      <c r="M808" s="25"/>
      <c r="N808" s="25"/>
      <c r="O808" s="25"/>
      <c r="P808" s="25"/>
      <c r="Q808" s="25"/>
      <c r="R808" s="25"/>
      <c r="S808" s="23"/>
      <c r="T808" s="24"/>
      <c r="U808" s="25"/>
      <c r="V808" s="25"/>
      <c r="W808" s="25"/>
    </row>
    <row r="809">
      <c r="B809" s="40"/>
      <c r="C809" s="25"/>
      <c r="D809" s="40"/>
      <c r="E809" s="40"/>
      <c r="F809" s="25"/>
      <c r="G809" s="23"/>
      <c r="H809" s="24"/>
      <c r="I809" s="25"/>
      <c r="J809" s="25"/>
      <c r="K809" s="25"/>
      <c r="L809" s="25"/>
      <c r="M809" s="25"/>
      <c r="N809" s="25"/>
      <c r="O809" s="25"/>
      <c r="P809" s="25"/>
      <c r="Q809" s="25"/>
      <c r="R809" s="25"/>
      <c r="S809" s="23"/>
      <c r="T809" s="24"/>
      <c r="U809" s="25"/>
      <c r="V809" s="25"/>
      <c r="W809" s="25"/>
    </row>
    <row r="810">
      <c r="B810" s="40"/>
      <c r="C810" s="25"/>
      <c r="D810" s="40"/>
      <c r="E810" s="40"/>
      <c r="F810" s="25"/>
      <c r="G810" s="23"/>
      <c r="H810" s="24"/>
      <c r="I810" s="25"/>
      <c r="J810" s="25"/>
      <c r="K810" s="25"/>
      <c r="L810" s="25"/>
      <c r="M810" s="25"/>
      <c r="N810" s="25"/>
      <c r="O810" s="25"/>
      <c r="P810" s="25"/>
      <c r="Q810" s="25"/>
      <c r="R810" s="25"/>
      <c r="S810" s="23"/>
      <c r="T810" s="24"/>
      <c r="U810" s="25"/>
      <c r="V810" s="25"/>
      <c r="W810" s="25"/>
    </row>
    <row r="811">
      <c r="B811" s="40"/>
      <c r="C811" s="25"/>
      <c r="D811" s="40"/>
      <c r="E811" s="40"/>
      <c r="F811" s="25"/>
      <c r="G811" s="23"/>
      <c r="H811" s="24"/>
      <c r="I811" s="25"/>
      <c r="J811" s="25"/>
      <c r="K811" s="25"/>
      <c r="L811" s="25"/>
      <c r="M811" s="25"/>
      <c r="N811" s="25"/>
      <c r="O811" s="25"/>
      <c r="P811" s="25"/>
      <c r="Q811" s="25"/>
      <c r="R811" s="25"/>
      <c r="S811" s="23"/>
      <c r="T811" s="24"/>
      <c r="U811" s="25"/>
      <c r="V811" s="25"/>
      <c r="W811" s="25"/>
    </row>
    <row r="812">
      <c r="B812" s="40"/>
      <c r="C812" s="25"/>
      <c r="D812" s="40"/>
      <c r="E812" s="40"/>
      <c r="F812" s="25"/>
      <c r="G812" s="23"/>
      <c r="H812" s="24"/>
      <c r="I812" s="25"/>
      <c r="J812" s="25"/>
      <c r="K812" s="25"/>
      <c r="L812" s="25"/>
      <c r="M812" s="25"/>
      <c r="N812" s="25"/>
      <c r="O812" s="25"/>
      <c r="P812" s="25"/>
      <c r="Q812" s="25"/>
      <c r="R812" s="25"/>
      <c r="S812" s="23"/>
      <c r="T812" s="24"/>
      <c r="U812" s="25"/>
      <c r="V812" s="25"/>
      <c r="W812" s="25"/>
    </row>
    <row r="813">
      <c r="B813" s="40"/>
      <c r="C813" s="25"/>
      <c r="D813" s="40"/>
      <c r="E813" s="40"/>
      <c r="F813" s="25"/>
      <c r="G813" s="23"/>
      <c r="H813" s="24"/>
      <c r="I813" s="25"/>
      <c r="J813" s="25"/>
      <c r="K813" s="25"/>
      <c r="L813" s="25"/>
      <c r="M813" s="25"/>
      <c r="N813" s="25"/>
      <c r="O813" s="25"/>
      <c r="P813" s="25"/>
      <c r="Q813" s="25"/>
      <c r="R813" s="25"/>
      <c r="S813" s="23"/>
      <c r="T813" s="24"/>
      <c r="U813" s="25"/>
      <c r="V813" s="25"/>
      <c r="W813" s="25"/>
    </row>
    <row r="814">
      <c r="B814" s="40"/>
      <c r="C814" s="25"/>
      <c r="D814" s="40"/>
      <c r="E814" s="40"/>
      <c r="F814" s="25"/>
      <c r="G814" s="23"/>
      <c r="H814" s="24"/>
      <c r="I814" s="25"/>
      <c r="J814" s="25"/>
      <c r="K814" s="25"/>
      <c r="L814" s="25"/>
      <c r="M814" s="25"/>
      <c r="N814" s="25"/>
      <c r="O814" s="25"/>
      <c r="P814" s="25"/>
      <c r="Q814" s="25"/>
      <c r="R814" s="25"/>
      <c r="S814" s="23"/>
      <c r="T814" s="24"/>
      <c r="U814" s="25"/>
      <c r="V814" s="25"/>
      <c r="W814" s="25"/>
    </row>
    <row r="815">
      <c r="B815" s="40"/>
      <c r="C815" s="25"/>
      <c r="D815" s="40"/>
      <c r="E815" s="40"/>
      <c r="F815" s="25"/>
      <c r="G815" s="23"/>
      <c r="H815" s="24"/>
      <c r="I815" s="25"/>
      <c r="J815" s="25"/>
      <c r="K815" s="25"/>
      <c r="L815" s="25"/>
      <c r="M815" s="25"/>
      <c r="N815" s="25"/>
      <c r="O815" s="25"/>
      <c r="P815" s="25"/>
      <c r="Q815" s="25"/>
      <c r="R815" s="25"/>
      <c r="S815" s="23"/>
      <c r="T815" s="24"/>
      <c r="U815" s="25"/>
      <c r="V815" s="25"/>
      <c r="W815" s="25"/>
    </row>
    <row r="816">
      <c r="B816" s="40"/>
      <c r="C816" s="25"/>
      <c r="D816" s="40"/>
      <c r="E816" s="40"/>
      <c r="F816" s="25"/>
      <c r="G816" s="23"/>
      <c r="H816" s="24"/>
      <c r="I816" s="25"/>
      <c r="J816" s="25"/>
      <c r="K816" s="25"/>
      <c r="L816" s="25"/>
      <c r="M816" s="25"/>
      <c r="N816" s="25"/>
      <c r="O816" s="25"/>
      <c r="P816" s="25"/>
      <c r="Q816" s="25"/>
      <c r="R816" s="25"/>
      <c r="S816" s="23"/>
      <c r="T816" s="24"/>
      <c r="U816" s="25"/>
      <c r="V816" s="25"/>
      <c r="W816" s="25"/>
    </row>
    <row r="817">
      <c r="B817" s="40"/>
      <c r="C817" s="25"/>
      <c r="D817" s="40"/>
      <c r="E817" s="40"/>
      <c r="F817" s="25"/>
      <c r="G817" s="23"/>
      <c r="H817" s="24"/>
      <c r="I817" s="25"/>
      <c r="J817" s="25"/>
      <c r="K817" s="25"/>
      <c r="L817" s="25"/>
      <c r="M817" s="25"/>
      <c r="N817" s="25"/>
      <c r="O817" s="25"/>
      <c r="P817" s="25"/>
      <c r="Q817" s="25"/>
      <c r="R817" s="25"/>
      <c r="S817" s="23"/>
      <c r="T817" s="24"/>
      <c r="U817" s="25"/>
      <c r="V817" s="25"/>
      <c r="W817" s="25"/>
    </row>
    <row r="818">
      <c r="B818" s="40"/>
      <c r="C818" s="25"/>
      <c r="D818" s="40"/>
      <c r="E818" s="40"/>
      <c r="F818" s="25"/>
      <c r="G818" s="23"/>
      <c r="H818" s="24"/>
      <c r="I818" s="25"/>
      <c r="J818" s="25"/>
      <c r="K818" s="25"/>
      <c r="L818" s="25"/>
      <c r="M818" s="25"/>
      <c r="N818" s="25"/>
      <c r="O818" s="25"/>
      <c r="P818" s="25"/>
      <c r="Q818" s="25"/>
      <c r="R818" s="25"/>
      <c r="S818" s="23"/>
      <c r="T818" s="24"/>
      <c r="U818" s="25"/>
      <c r="V818" s="25"/>
      <c r="W818" s="25"/>
    </row>
    <row r="819">
      <c r="B819" s="40"/>
      <c r="C819" s="25"/>
      <c r="D819" s="40"/>
      <c r="E819" s="40"/>
      <c r="F819" s="25"/>
      <c r="G819" s="23"/>
      <c r="H819" s="24"/>
      <c r="I819" s="25"/>
      <c r="J819" s="25"/>
      <c r="K819" s="25"/>
      <c r="L819" s="25"/>
      <c r="M819" s="25"/>
      <c r="N819" s="25"/>
      <c r="O819" s="25"/>
      <c r="P819" s="25"/>
      <c r="Q819" s="25"/>
      <c r="R819" s="25"/>
      <c r="S819" s="23"/>
      <c r="T819" s="24"/>
      <c r="U819" s="25"/>
      <c r="V819" s="25"/>
      <c r="W819" s="25"/>
    </row>
    <row r="820">
      <c r="B820" s="40"/>
      <c r="C820" s="25"/>
      <c r="D820" s="40"/>
      <c r="E820" s="40"/>
      <c r="F820" s="25"/>
      <c r="G820" s="23"/>
      <c r="H820" s="24"/>
      <c r="I820" s="25"/>
      <c r="J820" s="25"/>
      <c r="K820" s="25"/>
      <c r="L820" s="25"/>
      <c r="M820" s="25"/>
      <c r="N820" s="25"/>
      <c r="O820" s="25"/>
      <c r="P820" s="25"/>
      <c r="Q820" s="25"/>
      <c r="R820" s="25"/>
      <c r="S820" s="23"/>
      <c r="T820" s="24"/>
      <c r="U820" s="25"/>
      <c r="V820" s="25"/>
      <c r="W820" s="25"/>
    </row>
    <row r="821">
      <c r="B821" s="40"/>
      <c r="C821" s="25"/>
      <c r="D821" s="40"/>
      <c r="E821" s="40"/>
      <c r="F821" s="25"/>
      <c r="G821" s="23"/>
      <c r="H821" s="24"/>
      <c r="I821" s="25"/>
      <c r="J821" s="25"/>
      <c r="K821" s="25"/>
      <c r="L821" s="25"/>
      <c r="M821" s="25"/>
      <c r="N821" s="25"/>
      <c r="O821" s="25"/>
      <c r="P821" s="25"/>
      <c r="Q821" s="25"/>
      <c r="R821" s="25"/>
      <c r="S821" s="23"/>
      <c r="T821" s="24"/>
      <c r="U821" s="25"/>
      <c r="V821" s="25"/>
      <c r="W821" s="25"/>
    </row>
    <row r="822">
      <c r="B822" s="40"/>
      <c r="C822" s="25"/>
      <c r="D822" s="40"/>
      <c r="E822" s="40"/>
      <c r="F822" s="25"/>
      <c r="G822" s="23"/>
      <c r="H822" s="24"/>
      <c r="I822" s="25"/>
      <c r="J822" s="25"/>
      <c r="K822" s="25"/>
      <c r="L822" s="25"/>
      <c r="M822" s="25"/>
      <c r="N822" s="25"/>
      <c r="O822" s="25"/>
      <c r="P822" s="25"/>
      <c r="Q822" s="25"/>
      <c r="R822" s="25"/>
      <c r="S822" s="23"/>
      <c r="T822" s="24"/>
      <c r="U822" s="25"/>
      <c r="V822" s="25"/>
      <c r="W822" s="25"/>
    </row>
    <row r="823">
      <c r="B823" s="40"/>
      <c r="C823" s="25"/>
      <c r="D823" s="40"/>
      <c r="E823" s="40"/>
      <c r="F823" s="25"/>
      <c r="G823" s="23"/>
      <c r="H823" s="24"/>
      <c r="I823" s="25"/>
      <c r="J823" s="25"/>
      <c r="K823" s="25"/>
      <c r="L823" s="25"/>
      <c r="M823" s="25"/>
      <c r="N823" s="25"/>
      <c r="O823" s="25"/>
      <c r="P823" s="25"/>
      <c r="Q823" s="25"/>
      <c r="R823" s="25"/>
      <c r="S823" s="23"/>
      <c r="T823" s="24"/>
      <c r="U823" s="25"/>
      <c r="V823" s="25"/>
      <c r="W823" s="25"/>
    </row>
    <row r="824">
      <c r="B824" s="40"/>
      <c r="C824" s="25"/>
      <c r="D824" s="40"/>
      <c r="E824" s="40"/>
      <c r="F824" s="25"/>
      <c r="G824" s="23"/>
      <c r="H824" s="24"/>
      <c r="I824" s="25"/>
      <c r="J824" s="25"/>
      <c r="K824" s="25"/>
      <c r="L824" s="25"/>
      <c r="M824" s="25"/>
      <c r="N824" s="25"/>
      <c r="O824" s="25"/>
      <c r="P824" s="25"/>
      <c r="Q824" s="25"/>
      <c r="R824" s="25"/>
      <c r="S824" s="23"/>
      <c r="T824" s="24"/>
      <c r="U824" s="25"/>
      <c r="V824" s="25"/>
      <c r="W824" s="25"/>
    </row>
    <row r="825">
      <c r="B825" s="40"/>
      <c r="C825" s="25"/>
      <c r="D825" s="40"/>
      <c r="E825" s="40"/>
      <c r="F825" s="25"/>
      <c r="G825" s="23"/>
      <c r="H825" s="24"/>
      <c r="I825" s="25"/>
      <c r="J825" s="25"/>
      <c r="K825" s="25"/>
      <c r="L825" s="25"/>
      <c r="M825" s="25"/>
      <c r="N825" s="25"/>
      <c r="O825" s="25"/>
      <c r="P825" s="25"/>
      <c r="Q825" s="25"/>
      <c r="R825" s="25"/>
      <c r="S825" s="23"/>
      <c r="T825" s="24"/>
      <c r="U825" s="25"/>
      <c r="V825" s="25"/>
      <c r="W825" s="25"/>
    </row>
    <row r="826">
      <c r="B826" s="40"/>
      <c r="C826" s="25"/>
      <c r="D826" s="40"/>
      <c r="E826" s="40"/>
      <c r="F826" s="25"/>
      <c r="G826" s="23"/>
      <c r="H826" s="24"/>
      <c r="I826" s="25"/>
      <c r="J826" s="25"/>
      <c r="K826" s="25"/>
      <c r="L826" s="25"/>
      <c r="M826" s="25"/>
      <c r="N826" s="25"/>
      <c r="O826" s="25"/>
      <c r="P826" s="25"/>
      <c r="Q826" s="25"/>
      <c r="R826" s="25"/>
      <c r="S826" s="23"/>
      <c r="T826" s="24"/>
      <c r="U826" s="25"/>
      <c r="V826" s="25"/>
      <c r="W826" s="25"/>
    </row>
    <row r="827">
      <c r="B827" s="40"/>
      <c r="C827" s="25"/>
      <c r="D827" s="40"/>
      <c r="E827" s="40"/>
      <c r="F827" s="25"/>
      <c r="G827" s="23"/>
      <c r="H827" s="24"/>
      <c r="I827" s="25"/>
      <c r="J827" s="25"/>
      <c r="K827" s="25"/>
      <c r="L827" s="25"/>
      <c r="M827" s="25"/>
      <c r="N827" s="25"/>
      <c r="O827" s="25"/>
      <c r="P827" s="25"/>
      <c r="Q827" s="25"/>
      <c r="R827" s="25"/>
      <c r="S827" s="23"/>
      <c r="T827" s="24"/>
      <c r="U827" s="25"/>
      <c r="V827" s="25"/>
      <c r="W827" s="25"/>
    </row>
    <row r="828">
      <c r="B828" s="40"/>
      <c r="C828" s="25"/>
      <c r="D828" s="40"/>
      <c r="E828" s="40"/>
      <c r="F828" s="25"/>
      <c r="G828" s="23"/>
      <c r="H828" s="24"/>
      <c r="I828" s="25"/>
      <c r="J828" s="25"/>
      <c r="K828" s="25"/>
      <c r="L828" s="25"/>
      <c r="M828" s="25"/>
      <c r="N828" s="25"/>
      <c r="O828" s="25"/>
      <c r="P828" s="25"/>
      <c r="Q828" s="25"/>
      <c r="R828" s="25"/>
      <c r="S828" s="23"/>
      <c r="T828" s="24"/>
      <c r="U828" s="25"/>
      <c r="V828" s="25"/>
      <c r="W828" s="25"/>
    </row>
    <row r="829">
      <c r="B829" s="40"/>
      <c r="C829" s="25"/>
      <c r="D829" s="40"/>
      <c r="E829" s="40"/>
      <c r="F829" s="25"/>
      <c r="G829" s="23"/>
      <c r="H829" s="24"/>
      <c r="I829" s="25"/>
      <c r="J829" s="25"/>
      <c r="K829" s="25"/>
      <c r="L829" s="25"/>
      <c r="M829" s="25"/>
      <c r="N829" s="25"/>
      <c r="O829" s="25"/>
      <c r="P829" s="25"/>
      <c r="Q829" s="25"/>
      <c r="R829" s="25"/>
      <c r="S829" s="23"/>
      <c r="T829" s="24"/>
      <c r="U829" s="25"/>
      <c r="V829" s="25"/>
      <c r="W829" s="25"/>
    </row>
    <row r="830">
      <c r="B830" s="40"/>
      <c r="C830" s="25"/>
      <c r="D830" s="40"/>
      <c r="E830" s="40"/>
      <c r="F830" s="25"/>
      <c r="G830" s="23"/>
      <c r="H830" s="24"/>
      <c r="I830" s="25"/>
      <c r="J830" s="25"/>
      <c r="K830" s="25"/>
      <c r="L830" s="25"/>
      <c r="M830" s="25"/>
      <c r="N830" s="25"/>
      <c r="O830" s="25"/>
      <c r="P830" s="25"/>
      <c r="Q830" s="25"/>
      <c r="R830" s="25"/>
      <c r="S830" s="23"/>
      <c r="T830" s="24"/>
      <c r="U830" s="25"/>
      <c r="V830" s="25"/>
      <c r="W830" s="25"/>
    </row>
    <row r="831">
      <c r="B831" s="40"/>
      <c r="C831" s="25"/>
      <c r="D831" s="40"/>
      <c r="E831" s="40"/>
      <c r="F831" s="25"/>
      <c r="G831" s="23"/>
      <c r="H831" s="24"/>
      <c r="I831" s="25"/>
      <c r="J831" s="25"/>
      <c r="K831" s="25"/>
      <c r="L831" s="25"/>
      <c r="M831" s="25"/>
      <c r="N831" s="25"/>
      <c r="O831" s="25"/>
      <c r="P831" s="25"/>
      <c r="Q831" s="25"/>
      <c r="R831" s="25"/>
      <c r="S831" s="23"/>
      <c r="T831" s="24"/>
      <c r="U831" s="25"/>
      <c r="V831" s="25"/>
      <c r="W831" s="25"/>
    </row>
    <row r="832">
      <c r="B832" s="40"/>
      <c r="C832" s="25"/>
      <c r="D832" s="40"/>
      <c r="E832" s="40"/>
      <c r="F832" s="25"/>
      <c r="G832" s="23"/>
      <c r="H832" s="24"/>
      <c r="I832" s="25"/>
      <c r="J832" s="25"/>
      <c r="K832" s="25"/>
      <c r="L832" s="25"/>
      <c r="M832" s="25"/>
      <c r="N832" s="25"/>
      <c r="O832" s="25"/>
      <c r="P832" s="25"/>
      <c r="Q832" s="25"/>
      <c r="R832" s="25"/>
      <c r="S832" s="23"/>
      <c r="T832" s="24"/>
      <c r="U832" s="25"/>
      <c r="V832" s="25"/>
      <c r="W832" s="25"/>
    </row>
    <row r="833">
      <c r="B833" s="40"/>
      <c r="C833" s="25"/>
      <c r="D833" s="40"/>
      <c r="E833" s="40"/>
      <c r="F833" s="25"/>
      <c r="G833" s="23"/>
      <c r="H833" s="24"/>
      <c r="I833" s="25"/>
      <c r="J833" s="25"/>
      <c r="K833" s="25"/>
      <c r="L833" s="25"/>
      <c r="M833" s="25"/>
      <c r="N833" s="25"/>
      <c r="O833" s="25"/>
      <c r="P833" s="25"/>
      <c r="Q833" s="25"/>
      <c r="R833" s="25"/>
      <c r="S833" s="23"/>
      <c r="T833" s="24"/>
      <c r="U833" s="25"/>
      <c r="V833" s="25"/>
      <c r="W833" s="25"/>
    </row>
    <row r="834">
      <c r="B834" s="40"/>
      <c r="C834" s="25"/>
      <c r="D834" s="40"/>
      <c r="E834" s="40"/>
      <c r="F834" s="25"/>
      <c r="G834" s="23"/>
      <c r="H834" s="24"/>
      <c r="I834" s="25"/>
      <c r="J834" s="25"/>
      <c r="K834" s="25"/>
      <c r="L834" s="25"/>
      <c r="M834" s="25"/>
      <c r="N834" s="25"/>
      <c r="O834" s="25"/>
      <c r="P834" s="25"/>
      <c r="Q834" s="25"/>
      <c r="R834" s="25"/>
      <c r="S834" s="23"/>
      <c r="T834" s="24"/>
      <c r="U834" s="25"/>
      <c r="V834" s="25"/>
      <c r="W834" s="25"/>
    </row>
    <row r="835">
      <c r="B835" s="40"/>
      <c r="C835" s="25"/>
      <c r="D835" s="40"/>
      <c r="E835" s="40"/>
      <c r="F835" s="25"/>
      <c r="G835" s="23"/>
      <c r="H835" s="24"/>
      <c r="I835" s="25"/>
      <c r="J835" s="25"/>
      <c r="K835" s="25"/>
      <c r="L835" s="25"/>
      <c r="M835" s="25"/>
      <c r="N835" s="25"/>
      <c r="O835" s="25"/>
      <c r="P835" s="25"/>
      <c r="Q835" s="25"/>
      <c r="R835" s="25"/>
      <c r="S835" s="23"/>
      <c r="T835" s="24"/>
      <c r="U835" s="25"/>
      <c r="V835" s="25"/>
      <c r="W835" s="25"/>
    </row>
    <row r="836">
      <c r="B836" s="40"/>
      <c r="C836" s="25"/>
      <c r="D836" s="40"/>
      <c r="E836" s="40"/>
      <c r="F836" s="25"/>
      <c r="G836" s="23"/>
      <c r="H836" s="24"/>
      <c r="I836" s="25"/>
      <c r="J836" s="25"/>
      <c r="K836" s="25"/>
      <c r="L836" s="25"/>
      <c r="M836" s="25"/>
      <c r="N836" s="25"/>
      <c r="O836" s="25"/>
      <c r="P836" s="25"/>
      <c r="Q836" s="25"/>
      <c r="R836" s="25"/>
      <c r="S836" s="23"/>
      <c r="T836" s="24"/>
      <c r="U836" s="25"/>
      <c r="V836" s="25"/>
      <c r="W836" s="25"/>
    </row>
    <row r="837">
      <c r="B837" s="40"/>
      <c r="C837" s="25"/>
      <c r="D837" s="40"/>
      <c r="E837" s="40"/>
      <c r="F837" s="25"/>
      <c r="G837" s="23"/>
      <c r="H837" s="24"/>
      <c r="I837" s="25"/>
      <c r="J837" s="25"/>
      <c r="K837" s="25"/>
      <c r="L837" s="25"/>
      <c r="M837" s="25"/>
      <c r="N837" s="25"/>
      <c r="O837" s="25"/>
      <c r="P837" s="25"/>
      <c r="Q837" s="25"/>
      <c r="R837" s="25"/>
      <c r="S837" s="23"/>
      <c r="T837" s="24"/>
      <c r="U837" s="25"/>
      <c r="V837" s="25"/>
      <c r="W837" s="25"/>
    </row>
    <row r="838">
      <c r="B838" s="40"/>
      <c r="C838" s="25"/>
      <c r="D838" s="40"/>
      <c r="E838" s="40"/>
      <c r="F838" s="25"/>
      <c r="G838" s="23"/>
      <c r="H838" s="24"/>
      <c r="I838" s="25"/>
      <c r="J838" s="25"/>
      <c r="K838" s="25"/>
      <c r="L838" s="25"/>
      <c r="M838" s="25"/>
      <c r="N838" s="25"/>
      <c r="O838" s="25"/>
      <c r="P838" s="25"/>
      <c r="Q838" s="25"/>
      <c r="R838" s="25"/>
      <c r="S838" s="23"/>
      <c r="T838" s="24"/>
      <c r="U838" s="25"/>
      <c r="V838" s="25"/>
      <c r="W838" s="25"/>
    </row>
    <row r="839">
      <c r="B839" s="40"/>
      <c r="C839" s="25"/>
      <c r="D839" s="40"/>
      <c r="E839" s="40"/>
      <c r="F839" s="25"/>
      <c r="G839" s="23"/>
      <c r="H839" s="24"/>
      <c r="I839" s="25"/>
      <c r="J839" s="25"/>
      <c r="K839" s="25"/>
      <c r="L839" s="25"/>
      <c r="M839" s="25"/>
      <c r="N839" s="25"/>
      <c r="O839" s="25"/>
      <c r="P839" s="25"/>
      <c r="Q839" s="25"/>
      <c r="R839" s="25"/>
      <c r="S839" s="23"/>
      <c r="T839" s="24"/>
      <c r="U839" s="25"/>
      <c r="V839" s="25"/>
      <c r="W839" s="25"/>
    </row>
    <row r="840">
      <c r="B840" s="40"/>
      <c r="C840" s="25"/>
      <c r="D840" s="40"/>
      <c r="E840" s="40"/>
      <c r="F840" s="25"/>
      <c r="G840" s="23"/>
      <c r="H840" s="24"/>
      <c r="I840" s="25"/>
      <c r="J840" s="25"/>
      <c r="K840" s="25"/>
      <c r="L840" s="25"/>
      <c r="M840" s="25"/>
      <c r="N840" s="25"/>
      <c r="O840" s="25"/>
      <c r="P840" s="25"/>
      <c r="Q840" s="25"/>
      <c r="R840" s="25"/>
      <c r="S840" s="23"/>
      <c r="T840" s="24"/>
      <c r="U840" s="25"/>
      <c r="V840" s="25"/>
      <c r="W840" s="25"/>
    </row>
    <row r="841">
      <c r="B841" s="40"/>
      <c r="C841" s="25"/>
      <c r="D841" s="40"/>
      <c r="E841" s="40"/>
      <c r="F841" s="25"/>
      <c r="G841" s="23"/>
      <c r="H841" s="24"/>
      <c r="I841" s="25"/>
      <c r="J841" s="25"/>
      <c r="K841" s="25"/>
      <c r="L841" s="25"/>
      <c r="M841" s="25"/>
      <c r="N841" s="25"/>
      <c r="O841" s="25"/>
      <c r="P841" s="25"/>
      <c r="Q841" s="25"/>
      <c r="R841" s="25"/>
      <c r="S841" s="23"/>
      <c r="T841" s="24"/>
      <c r="U841" s="25"/>
      <c r="V841" s="25"/>
      <c r="W841" s="25"/>
    </row>
    <row r="842">
      <c r="B842" s="40"/>
      <c r="C842" s="25"/>
      <c r="D842" s="40"/>
      <c r="E842" s="40"/>
      <c r="F842" s="25"/>
      <c r="G842" s="23"/>
      <c r="H842" s="24"/>
      <c r="I842" s="25"/>
      <c r="J842" s="25"/>
      <c r="K842" s="25"/>
      <c r="L842" s="25"/>
      <c r="M842" s="25"/>
      <c r="N842" s="25"/>
      <c r="O842" s="25"/>
      <c r="P842" s="25"/>
      <c r="Q842" s="25"/>
      <c r="R842" s="25"/>
      <c r="S842" s="23"/>
      <c r="T842" s="24"/>
      <c r="U842" s="25"/>
      <c r="V842" s="25"/>
      <c r="W842" s="25"/>
    </row>
    <row r="843">
      <c r="B843" s="40"/>
      <c r="C843" s="25"/>
      <c r="D843" s="40"/>
      <c r="E843" s="40"/>
      <c r="F843" s="25"/>
      <c r="G843" s="23"/>
      <c r="H843" s="24"/>
      <c r="I843" s="25"/>
      <c r="J843" s="25"/>
      <c r="K843" s="25"/>
      <c r="L843" s="25"/>
      <c r="M843" s="25"/>
      <c r="N843" s="25"/>
      <c r="O843" s="25"/>
      <c r="P843" s="25"/>
      <c r="Q843" s="25"/>
      <c r="R843" s="25"/>
      <c r="S843" s="23"/>
      <c r="T843" s="24"/>
      <c r="U843" s="25"/>
      <c r="V843" s="25"/>
      <c r="W843" s="25"/>
    </row>
    <row r="844">
      <c r="B844" s="40"/>
      <c r="C844" s="25"/>
      <c r="D844" s="40"/>
      <c r="E844" s="40"/>
      <c r="F844" s="25"/>
      <c r="G844" s="23"/>
      <c r="H844" s="24"/>
      <c r="I844" s="25"/>
      <c r="J844" s="25"/>
      <c r="K844" s="25"/>
      <c r="L844" s="25"/>
      <c r="M844" s="25"/>
      <c r="N844" s="25"/>
      <c r="O844" s="25"/>
      <c r="P844" s="25"/>
      <c r="Q844" s="25"/>
      <c r="R844" s="25"/>
      <c r="S844" s="23"/>
      <c r="T844" s="24"/>
      <c r="U844" s="25"/>
      <c r="V844" s="25"/>
      <c r="W844" s="25"/>
    </row>
    <row r="845">
      <c r="B845" s="40"/>
      <c r="C845" s="25"/>
      <c r="D845" s="40"/>
      <c r="E845" s="40"/>
      <c r="F845" s="25"/>
      <c r="G845" s="23"/>
      <c r="H845" s="24"/>
      <c r="I845" s="25"/>
      <c r="J845" s="25"/>
      <c r="K845" s="25"/>
      <c r="L845" s="25"/>
      <c r="M845" s="25"/>
      <c r="N845" s="25"/>
      <c r="O845" s="25"/>
      <c r="P845" s="25"/>
      <c r="Q845" s="25"/>
      <c r="R845" s="25"/>
      <c r="S845" s="23"/>
      <c r="T845" s="24"/>
      <c r="U845" s="25"/>
      <c r="V845" s="25"/>
      <c r="W845" s="25"/>
    </row>
    <row r="846">
      <c r="B846" s="40"/>
      <c r="C846" s="25"/>
      <c r="D846" s="40"/>
      <c r="E846" s="40"/>
      <c r="F846" s="25"/>
      <c r="G846" s="23"/>
      <c r="H846" s="24"/>
      <c r="I846" s="25"/>
      <c r="J846" s="25"/>
      <c r="K846" s="25"/>
      <c r="L846" s="25"/>
      <c r="M846" s="25"/>
      <c r="N846" s="25"/>
      <c r="O846" s="25"/>
      <c r="P846" s="25"/>
      <c r="Q846" s="25"/>
      <c r="R846" s="25"/>
      <c r="S846" s="23"/>
      <c r="T846" s="24"/>
      <c r="U846" s="25"/>
      <c r="V846" s="25"/>
      <c r="W846" s="25"/>
    </row>
    <row r="847">
      <c r="B847" s="40"/>
      <c r="C847" s="25"/>
      <c r="D847" s="40"/>
      <c r="E847" s="40"/>
      <c r="F847" s="25"/>
      <c r="G847" s="23"/>
      <c r="H847" s="24"/>
      <c r="I847" s="25"/>
      <c r="J847" s="25"/>
      <c r="K847" s="25"/>
      <c r="L847" s="25"/>
      <c r="M847" s="25"/>
      <c r="N847" s="25"/>
      <c r="O847" s="25"/>
      <c r="P847" s="25"/>
      <c r="Q847" s="25"/>
      <c r="R847" s="25"/>
      <c r="S847" s="23"/>
      <c r="T847" s="24"/>
      <c r="U847" s="25"/>
      <c r="V847" s="25"/>
      <c r="W847" s="25"/>
    </row>
    <row r="848">
      <c r="B848" s="40"/>
      <c r="C848" s="25"/>
      <c r="D848" s="40"/>
      <c r="E848" s="40"/>
      <c r="F848" s="25"/>
      <c r="G848" s="23"/>
      <c r="H848" s="24"/>
      <c r="I848" s="25"/>
      <c r="J848" s="25"/>
      <c r="K848" s="25"/>
      <c r="L848" s="25"/>
      <c r="M848" s="25"/>
      <c r="N848" s="25"/>
      <c r="O848" s="25"/>
      <c r="P848" s="25"/>
      <c r="Q848" s="25"/>
      <c r="R848" s="25"/>
      <c r="S848" s="23"/>
      <c r="T848" s="24"/>
      <c r="U848" s="25"/>
      <c r="V848" s="25"/>
      <c r="W848" s="25"/>
    </row>
    <row r="849">
      <c r="B849" s="40"/>
      <c r="C849" s="25"/>
      <c r="D849" s="40"/>
      <c r="E849" s="40"/>
      <c r="F849" s="25"/>
      <c r="G849" s="23"/>
      <c r="H849" s="24"/>
      <c r="I849" s="25"/>
      <c r="J849" s="25"/>
      <c r="K849" s="25"/>
      <c r="L849" s="25"/>
      <c r="M849" s="25"/>
      <c r="N849" s="25"/>
      <c r="O849" s="25"/>
      <c r="P849" s="25"/>
      <c r="Q849" s="25"/>
      <c r="R849" s="25"/>
      <c r="S849" s="23"/>
      <c r="T849" s="24"/>
      <c r="U849" s="25"/>
      <c r="V849" s="25"/>
      <c r="W849" s="25"/>
    </row>
    <row r="850">
      <c r="B850" s="40"/>
      <c r="C850" s="25"/>
      <c r="D850" s="40"/>
      <c r="E850" s="40"/>
      <c r="F850" s="25"/>
      <c r="G850" s="23"/>
      <c r="H850" s="24"/>
      <c r="I850" s="25"/>
      <c r="J850" s="25"/>
      <c r="K850" s="25"/>
      <c r="L850" s="25"/>
      <c r="M850" s="25"/>
      <c r="N850" s="25"/>
      <c r="O850" s="25"/>
      <c r="P850" s="25"/>
      <c r="Q850" s="25"/>
      <c r="R850" s="25"/>
      <c r="S850" s="23"/>
      <c r="T850" s="24"/>
      <c r="U850" s="25"/>
      <c r="V850" s="25"/>
      <c r="W850" s="25"/>
    </row>
    <row r="851">
      <c r="B851" s="40"/>
      <c r="C851" s="25"/>
      <c r="D851" s="40"/>
      <c r="E851" s="40"/>
      <c r="F851" s="25"/>
      <c r="G851" s="23"/>
      <c r="H851" s="24"/>
      <c r="I851" s="25"/>
      <c r="J851" s="25"/>
      <c r="K851" s="25"/>
      <c r="L851" s="25"/>
      <c r="M851" s="25"/>
      <c r="N851" s="25"/>
      <c r="O851" s="25"/>
      <c r="P851" s="25"/>
      <c r="Q851" s="25"/>
      <c r="R851" s="25"/>
      <c r="S851" s="23"/>
      <c r="T851" s="24"/>
      <c r="U851" s="25"/>
      <c r="V851" s="25"/>
      <c r="W851" s="25"/>
    </row>
    <row r="852">
      <c r="B852" s="40"/>
      <c r="C852" s="25"/>
      <c r="D852" s="40"/>
      <c r="E852" s="40"/>
      <c r="F852" s="25"/>
      <c r="G852" s="23"/>
      <c r="H852" s="24"/>
      <c r="I852" s="25"/>
      <c r="J852" s="25"/>
      <c r="K852" s="25"/>
      <c r="L852" s="25"/>
      <c r="M852" s="25"/>
      <c r="N852" s="25"/>
      <c r="O852" s="25"/>
      <c r="P852" s="25"/>
      <c r="Q852" s="25"/>
      <c r="R852" s="25"/>
      <c r="S852" s="23"/>
      <c r="T852" s="24"/>
      <c r="U852" s="25"/>
      <c r="V852" s="25"/>
      <c r="W852" s="25"/>
    </row>
    <row r="853">
      <c r="B853" s="40"/>
      <c r="C853" s="25"/>
      <c r="D853" s="40"/>
      <c r="E853" s="40"/>
      <c r="F853" s="25"/>
      <c r="G853" s="23"/>
      <c r="H853" s="24"/>
      <c r="I853" s="25"/>
      <c r="J853" s="25"/>
      <c r="K853" s="25"/>
      <c r="L853" s="25"/>
      <c r="M853" s="25"/>
      <c r="N853" s="25"/>
      <c r="O853" s="25"/>
      <c r="P853" s="25"/>
      <c r="Q853" s="25"/>
      <c r="R853" s="25"/>
      <c r="S853" s="23"/>
      <c r="T853" s="24"/>
      <c r="U853" s="25"/>
      <c r="V853" s="25"/>
      <c r="W853" s="25"/>
    </row>
    <row r="854">
      <c r="B854" s="40"/>
      <c r="C854" s="25"/>
      <c r="D854" s="40"/>
      <c r="E854" s="40"/>
      <c r="F854" s="25"/>
      <c r="G854" s="23"/>
      <c r="H854" s="24"/>
      <c r="I854" s="25"/>
      <c r="J854" s="25"/>
      <c r="K854" s="25"/>
      <c r="L854" s="25"/>
      <c r="M854" s="25"/>
      <c r="N854" s="25"/>
      <c r="O854" s="25"/>
      <c r="P854" s="25"/>
      <c r="Q854" s="25"/>
      <c r="R854" s="25"/>
      <c r="S854" s="23"/>
      <c r="T854" s="24"/>
      <c r="U854" s="25"/>
      <c r="V854" s="25"/>
      <c r="W854" s="25"/>
    </row>
    <row r="855">
      <c r="B855" s="40"/>
      <c r="C855" s="25"/>
      <c r="D855" s="40"/>
      <c r="E855" s="40"/>
      <c r="F855" s="25"/>
      <c r="G855" s="23"/>
      <c r="H855" s="24"/>
      <c r="I855" s="25"/>
      <c r="J855" s="25"/>
      <c r="K855" s="25"/>
      <c r="L855" s="25"/>
      <c r="M855" s="25"/>
      <c r="N855" s="25"/>
      <c r="O855" s="25"/>
      <c r="P855" s="25"/>
      <c r="Q855" s="25"/>
      <c r="R855" s="25"/>
      <c r="S855" s="23"/>
      <c r="T855" s="24"/>
      <c r="U855" s="25"/>
      <c r="V855" s="25"/>
      <c r="W855" s="25"/>
    </row>
    <row r="856">
      <c r="B856" s="40"/>
      <c r="C856" s="25"/>
      <c r="D856" s="40"/>
      <c r="E856" s="40"/>
      <c r="F856" s="25"/>
      <c r="G856" s="23"/>
      <c r="H856" s="24"/>
      <c r="I856" s="25"/>
      <c r="J856" s="25"/>
      <c r="K856" s="25"/>
      <c r="L856" s="25"/>
      <c r="M856" s="25"/>
      <c r="N856" s="25"/>
      <c r="O856" s="25"/>
      <c r="P856" s="25"/>
      <c r="Q856" s="25"/>
      <c r="R856" s="25"/>
      <c r="S856" s="23"/>
      <c r="T856" s="24"/>
      <c r="U856" s="25"/>
      <c r="V856" s="25"/>
      <c r="W856" s="25"/>
    </row>
    <row r="857">
      <c r="B857" s="40"/>
      <c r="C857" s="25"/>
      <c r="D857" s="40"/>
      <c r="E857" s="40"/>
      <c r="F857" s="25"/>
      <c r="G857" s="23"/>
      <c r="H857" s="24"/>
      <c r="I857" s="25"/>
      <c r="J857" s="25"/>
      <c r="K857" s="25"/>
      <c r="L857" s="25"/>
      <c r="M857" s="25"/>
      <c r="N857" s="25"/>
      <c r="O857" s="25"/>
      <c r="P857" s="25"/>
      <c r="Q857" s="25"/>
      <c r="R857" s="25"/>
      <c r="S857" s="23"/>
      <c r="T857" s="24"/>
      <c r="U857" s="25"/>
      <c r="V857" s="25"/>
      <c r="W857" s="25"/>
    </row>
    <row r="858">
      <c r="B858" s="40"/>
      <c r="C858" s="25"/>
      <c r="D858" s="40"/>
      <c r="E858" s="40"/>
      <c r="F858" s="25"/>
      <c r="G858" s="23"/>
      <c r="H858" s="24"/>
      <c r="I858" s="25"/>
      <c r="J858" s="25"/>
      <c r="K858" s="25"/>
      <c r="L858" s="25"/>
      <c r="M858" s="25"/>
      <c r="N858" s="25"/>
      <c r="O858" s="25"/>
      <c r="P858" s="25"/>
      <c r="Q858" s="25"/>
      <c r="R858" s="25"/>
      <c r="S858" s="23"/>
      <c r="T858" s="24"/>
      <c r="U858" s="25"/>
      <c r="V858" s="25"/>
      <c r="W858" s="25"/>
    </row>
    <row r="859">
      <c r="B859" s="40"/>
      <c r="C859" s="25"/>
      <c r="D859" s="40"/>
      <c r="E859" s="40"/>
      <c r="F859" s="25"/>
      <c r="G859" s="23"/>
      <c r="H859" s="24"/>
      <c r="I859" s="25"/>
      <c r="J859" s="25"/>
      <c r="K859" s="25"/>
      <c r="L859" s="25"/>
      <c r="M859" s="25"/>
      <c r="N859" s="25"/>
      <c r="O859" s="25"/>
      <c r="P859" s="25"/>
      <c r="Q859" s="25"/>
      <c r="R859" s="25"/>
      <c r="S859" s="23"/>
      <c r="T859" s="24"/>
      <c r="U859" s="25"/>
      <c r="V859" s="25"/>
      <c r="W859" s="25"/>
    </row>
    <row r="860">
      <c r="B860" s="40"/>
      <c r="C860" s="25"/>
      <c r="D860" s="40"/>
      <c r="E860" s="40"/>
      <c r="F860" s="25"/>
      <c r="G860" s="23"/>
      <c r="H860" s="24"/>
      <c r="I860" s="25"/>
      <c r="J860" s="25"/>
      <c r="K860" s="25"/>
      <c r="L860" s="25"/>
      <c r="M860" s="25"/>
      <c r="N860" s="25"/>
      <c r="O860" s="25"/>
      <c r="P860" s="25"/>
      <c r="Q860" s="25"/>
      <c r="R860" s="25"/>
      <c r="S860" s="23"/>
      <c r="T860" s="24"/>
      <c r="U860" s="25"/>
      <c r="V860" s="25"/>
      <c r="W860" s="25"/>
    </row>
    <row r="861">
      <c r="B861" s="40"/>
      <c r="C861" s="25"/>
      <c r="D861" s="40"/>
      <c r="E861" s="40"/>
      <c r="F861" s="25"/>
      <c r="G861" s="23"/>
      <c r="H861" s="24"/>
      <c r="I861" s="25"/>
      <c r="J861" s="25"/>
      <c r="K861" s="25"/>
      <c r="L861" s="25"/>
      <c r="M861" s="25"/>
      <c r="N861" s="25"/>
      <c r="O861" s="25"/>
      <c r="P861" s="25"/>
      <c r="Q861" s="25"/>
      <c r="R861" s="25"/>
      <c r="S861" s="23"/>
      <c r="T861" s="24"/>
      <c r="U861" s="25"/>
      <c r="V861" s="25"/>
      <c r="W861" s="25"/>
    </row>
    <row r="862">
      <c r="B862" s="40"/>
      <c r="C862" s="25"/>
      <c r="D862" s="40"/>
      <c r="E862" s="40"/>
      <c r="F862" s="25"/>
      <c r="G862" s="23"/>
      <c r="H862" s="24"/>
      <c r="I862" s="25"/>
      <c r="J862" s="25"/>
      <c r="K862" s="25"/>
      <c r="L862" s="25"/>
      <c r="M862" s="25"/>
      <c r="N862" s="25"/>
      <c r="O862" s="25"/>
      <c r="P862" s="25"/>
      <c r="Q862" s="25"/>
      <c r="R862" s="25"/>
      <c r="S862" s="23"/>
      <c r="T862" s="24"/>
      <c r="U862" s="25"/>
      <c r="V862" s="25"/>
      <c r="W862" s="25"/>
    </row>
    <row r="863">
      <c r="B863" s="40"/>
      <c r="C863" s="25"/>
      <c r="D863" s="40"/>
      <c r="E863" s="40"/>
      <c r="F863" s="25"/>
      <c r="G863" s="23"/>
      <c r="H863" s="24"/>
      <c r="I863" s="25"/>
      <c r="J863" s="25"/>
      <c r="K863" s="25"/>
      <c r="L863" s="25"/>
      <c r="M863" s="25"/>
      <c r="N863" s="25"/>
      <c r="O863" s="25"/>
      <c r="P863" s="25"/>
      <c r="Q863" s="25"/>
      <c r="R863" s="25"/>
      <c r="S863" s="23"/>
      <c r="T863" s="24"/>
      <c r="U863" s="25"/>
      <c r="V863" s="25"/>
      <c r="W863" s="25"/>
    </row>
    <row r="864">
      <c r="B864" s="40"/>
      <c r="C864" s="25"/>
      <c r="D864" s="40"/>
      <c r="E864" s="40"/>
      <c r="F864" s="25"/>
      <c r="G864" s="23"/>
      <c r="H864" s="24"/>
      <c r="I864" s="25"/>
      <c r="J864" s="25"/>
      <c r="K864" s="25"/>
      <c r="L864" s="25"/>
      <c r="M864" s="25"/>
      <c r="N864" s="25"/>
      <c r="O864" s="25"/>
      <c r="P864" s="25"/>
      <c r="Q864" s="25"/>
      <c r="R864" s="25"/>
      <c r="S864" s="23"/>
      <c r="T864" s="24"/>
      <c r="U864" s="25"/>
      <c r="V864" s="25"/>
      <c r="W864" s="25"/>
    </row>
    <row r="865">
      <c r="B865" s="40"/>
      <c r="C865" s="25"/>
      <c r="D865" s="40"/>
      <c r="E865" s="40"/>
      <c r="F865" s="25"/>
      <c r="G865" s="23"/>
      <c r="H865" s="24"/>
      <c r="I865" s="25"/>
      <c r="J865" s="25"/>
      <c r="K865" s="25"/>
      <c r="L865" s="25"/>
      <c r="M865" s="25"/>
      <c r="N865" s="25"/>
      <c r="O865" s="25"/>
      <c r="P865" s="25"/>
      <c r="Q865" s="25"/>
      <c r="R865" s="25"/>
      <c r="S865" s="23"/>
      <c r="T865" s="24"/>
      <c r="U865" s="25"/>
      <c r="V865" s="25"/>
      <c r="W865" s="25"/>
    </row>
    <row r="866">
      <c r="B866" s="40"/>
      <c r="C866" s="25"/>
      <c r="D866" s="40"/>
      <c r="E866" s="40"/>
      <c r="F866" s="25"/>
      <c r="G866" s="23"/>
      <c r="H866" s="24"/>
      <c r="I866" s="25"/>
      <c r="J866" s="25"/>
      <c r="K866" s="25"/>
      <c r="L866" s="25"/>
      <c r="M866" s="25"/>
      <c r="N866" s="25"/>
      <c r="O866" s="25"/>
      <c r="P866" s="25"/>
      <c r="Q866" s="25"/>
      <c r="R866" s="25"/>
      <c r="S866" s="23"/>
      <c r="T866" s="24"/>
      <c r="U866" s="25"/>
      <c r="V866" s="25"/>
      <c r="W866" s="25"/>
    </row>
    <row r="867">
      <c r="B867" s="40"/>
      <c r="C867" s="25"/>
      <c r="D867" s="40"/>
      <c r="E867" s="40"/>
      <c r="F867" s="25"/>
      <c r="G867" s="23"/>
      <c r="H867" s="24"/>
      <c r="I867" s="25"/>
      <c r="J867" s="25"/>
      <c r="K867" s="25"/>
      <c r="L867" s="25"/>
      <c r="M867" s="25"/>
      <c r="N867" s="25"/>
      <c r="O867" s="25"/>
      <c r="P867" s="25"/>
      <c r="Q867" s="25"/>
      <c r="R867" s="25"/>
      <c r="S867" s="23"/>
      <c r="T867" s="24"/>
      <c r="U867" s="25"/>
      <c r="V867" s="25"/>
      <c r="W867" s="25"/>
    </row>
    <row r="868">
      <c r="B868" s="40"/>
      <c r="C868" s="25"/>
      <c r="D868" s="40"/>
      <c r="E868" s="40"/>
      <c r="F868" s="25"/>
      <c r="G868" s="23"/>
      <c r="H868" s="24"/>
      <c r="I868" s="25"/>
      <c r="J868" s="25"/>
      <c r="K868" s="25"/>
      <c r="L868" s="25"/>
      <c r="M868" s="25"/>
      <c r="N868" s="25"/>
      <c r="O868" s="25"/>
      <c r="P868" s="25"/>
      <c r="Q868" s="25"/>
      <c r="R868" s="25"/>
      <c r="S868" s="23"/>
      <c r="T868" s="24"/>
      <c r="U868" s="25"/>
      <c r="V868" s="25"/>
      <c r="W868" s="25"/>
    </row>
    <row r="869">
      <c r="B869" s="40"/>
      <c r="C869" s="25"/>
      <c r="D869" s="40"/>
      <c r="E869" s="40"/>
      <c r="F869" s="25"/>
      <c r="G869" s="23"/>
      <c r="H869" s="24"/>
      <c r="I869" s="25"/>
      <c r="J869" s="25"/>
      <c r="K869" s="25"/>
      <c r="L869" s="25"/>
      <c r="M869" s="25"/>
      <c r="N869" s="25"/>
      <c r="O869" s="25"/>
      <c r="P869" s="25"/>
      <c r="Q869" s="25"/>
      <c r="R869" s="25"/>
      <c r="S869" s="23"/>
      <c r="T869" s="24"/>
      <c r="U869" s="25"/>
      <c r="V869" s="25"/>
      <c r="W869" s="25"/>
    </row>
    <row r="870">
      <c r="B870" s="40"/>
      <c r="C870" s="25"/>
      <c r="D870" s="40"/>
      <c r="E870" s="40"/>
      <c r="F870" s="25"/>
      <c r="G870" s="23"/>
      <c r="H870" s="24"/>
      <c r="I870" s="25"/>
      <c r="J870" s="25"/>
      <c r="K870" s="25"/>
      <c r="L870" s="25"/>
      <c r="M870" s="25"/>
      <c r="N870" s="25"/>
      <c r="O870" s="25"/>
      <c r="P870" s="25"/>
      <c r="Q870" s="25"/>
      <c r="R870" s="25"/>
      <c r="S870" s="23"/>
      <c r="T870" s="24"/>
      <c r="U870" s="25"/>
      <c r="V870" s="25"/>
      <c r="W870" s="25"/>
    </row>
    <row r="871">
      <c r="B871" s="40"/>
      <c r="C871" s="25"/>
      <c r="D871" s="40"/>
      <c r="E871" s="40"/>
      <c r="F871" s="25"/>
      <c r="G871" s="23"/>
      <c r="H871" s="24"/>
      <c r="I871" s="25"/>
      <c r="J871" s="25"/>
      <c r="K871" s="25"/>
      <c r="L871" s="25"/>
      <c r="M871" s="25"/>
      <c r="N871" s="25"/>
      <c r="O871" s="25"/>
      <c r="P871" s="25"/>
      <c r="Q871" s="25"/>
      <c r="R871" s="25"/>
      <c r="S871" s="23"/>
      <c r="T871" s="24"/>
      <c r="U871" s="25"/>
      <c r="V871" s="25"/>
      <c r="W871" s="25"/>
    </row>
    <row r="872">
      <c r="B872" s="40"/>
      <c r="C872" s="25"/>
      <c r="D872" s="40"/>
      <c r="E872" s="40"/>
      <c r="F872" s="25"/>
      <c r="G872" s="23"/>
      <c r="H872" s="24"/>
      <c r="I872" s="25"/>
      <c r="J872" s="25"/>
      <c r="K872" s="25"/>
      <c r="L872" s="25"/>
      <c r="M872" s="25"/>
      <c r="N872" s="25"/>
      <c r="O872" s="25"/>
      <c r="P872" s="25"/>
      <c r="Q872" s="25"/>
      <c r="R872" s="25"/>
      <c r="S872" s="23"/>
      <c r="T872" s="24"/>
      <c r="U872" s="25"/>
      <c r="V872" s="25"/>
      <c r="W872" s="25"/>
    </row>
    <row r="873">
      <c r="B873" s="40"/>
      <c r="C873" s="25"/>
      <c r="D873" s="40"/>
      <c r="E873" s="40"/>
      <c r="F873" s="25"/>
      <c r="G873" s="23"/>
      <c r="H873" s="24"/>
      <c r="I873" s="25"/>
      <c r="J873" s="25"/>
      <c r="K873" s="25"/>
      <c r="L873" s="25"/>
      <c r="M873" s="25"/>
      <c r="N873" s="25"/>
      <c r="O873" s="25"/>
      <c r="P873" s="25"/>
      <c r="Q873" s="25"/>
      <c r="R873" s="25"/>
      <c r="S873" s="23"/>
      <c r="T873" s="24"/>
      <c r="U873" s="25"/>
      <c r="V873" s="25"/>
      <c r="W873" s="25"/>
    </row>
    <row r="874">
      <c r="B874" s="40"/>
      <c r="C874" s="25"/>
      <c r="D874" s="40"/>
      <c r="E874" s="40"/>
      <c r="F874" s="25"/>
      <c r="G874" s="23"/>
      <c r="H874" s="24"/>
      <c r="I874" s="25"/>
      <c r="J874" s="25"/>
      <c r="K874" s="25"/>
      <c r="L874" s="25"/>
      <c r="M874" s="25"/>
      <c r="N874" s="25"/>
      <c r="O874" s="25"/>
      <c r="P874" s="25"/>
      <c r="Q874" s="25"/>
      <c r="R874" s="25"/>
      <c r="S874" s="23"/>
      <c r="T874" s="24"/>
      <c r="U874" s="25"/>
      <c r="V874" s="25"/>
      <c r="W874" s="25"/>
    </row>
    <row r="875">
      <c r="B875" s="40"/>
      <c r="C875" s="25"/>
      <c r="D875" s="40"/>
      <c r="E875" s="40"/>
      <c r="F875" s="25"/>
      <c r="G875" s="23"/>
      <c r="H875" s="24"/>
      <c r="I875" s="25"/>
      <c r="J875" s="25"/>
      <c r="K875" s="25"/>
      <c r="L875" s="25"/>
      <c r="M875" s="25"/>
      <c r="N875" s="25"/>
      <c r="O875" s="25"/>
      <c r="P875" s="25"/>
      <c r="Q875" s="25"/>
      <c r="R875" s="25"/>
      <c r="S875" s="23"/>
      <c r="T875" s="24"/>
      <c r="U875" s="25"/>
      <c r="V875" s="25"/>
      <c r="W875" s="25"/>
    </row>
    <row r="876">
      <c r="B876" s="40"/>
      <c r="C876" s="25"/>
      <c r="D876" s="40"/>
      <c r="E876" s="40"/>
      <c r="F876" s="25"/>
      <c r="G876" s="23"/>
      <c r="H876" s="24"/>
      <c r="I876" s="25"/>
      <c r="J876" s="25"/>
      <c r="K876" s="25"/>
      <c r="L876" s="25"/>
      <c r="M876" s="25"/>
      <c r="N876" s="25"/>
      <c r="O876" s="25"/>
      <c r="P876" s="25"/>
      <c r="Q876" s="25"/>
      <c r="R876" s="25"/>
      <c r="S876" s="23"/>
      <c r="T876" s="24"/>
      <c r="U876" s="25"/>
      <c r="V876" s="25"/>
      <c r="W876" s="25"/>
    </row>
    <row r="877">
      <c r="B877" s="40"/>
      <c r="C877" s="25"/>
      <c r="D877" s="40"/>
      <c r="E877" s="40"/>
      <c r="F877" s="25"/>
      <c r="G877" s="23"/>
      <c r="H877" s="24"/>
      <c r="I877" s="25"/>
      <c r="J877" s="25"/>
      <c r="K877" s="25"/>
      <c r="L877" s="25"/>
      <c r="M877" s="25"/>
      <c r="N877" s="25"/>
      <c r="O877" s="25"/>
      <c r="P877" s="25"/>
      <c r="Q877" s="25"/>
      <c r="R877" s="25"/>
      <c r="S877" s="23"/>
      <c r="T877" s="24"/>
      <c r="U877" s="25"/>
      <c r="V877" s="25"/>
      <c r="W877" s="25"/>
    </row>
    <row r="878">
      <c r="B878" s="40"/>
      <c r="C878" s="25"/>
      <c r="D878" s="40"/>
      <c r="E878" s="40"/>
      <c r="F878" s="25"/>
      <c r="G878" s="23"/>
      <c r="H878" s="24"/>
      <c r="I878" s="25"/>
      <c r="J878" s="25"/>
      <c r="K878" s="25"/>
      <c r="L878" s="25"/>
      <c r="M878" s="25"/>
      <c r="N878" s="25"/>
      <c r="O878" s="25"/>
      <c r="P878" s="25"/>
      <c r="Q878" s="25"/>
      <c r="R878" s="25"/>
      <c r="S878" s="23"/>
      <c r="T878" s="24"/>
      <c r="U878" s="25"/>
      <c r="V878" s="25"/>
      <c r="W878" s="25"/>
    </row>
    <row r="879">
      <c r="B879" s="40"/>
      <c r="C879" s="25"/>
      <c r="D879" s="40"/>
      <c r="E879" s="40"/>
      <c r="F879" s="25"/>
      <c r="G879" s="23"/>
      <c r="H879" s="24"/>
      <c r="I879" s="25"/>
      <c r="J879" s="25"/>
      <c r="K879" s="25"/>
      <c r="L879" s="25"/>
      <c r="M879" s="25"/>
      <c r="N879" s="25"/>
      <c r="O879" s="25"/>
      <c r="P879" s="25"/>
      <c r="Q879" s="25"/>
      <c r="R879" s="25"/>
      <c r="S879" s="23"/>
      <c r="T879" s="24"/>
      <c r="U879" s="25"/>
      <c r="V879" s="25"/>
      <c r="W879" s="25"/>
    </row>
    <row r="880">
      <c r="B880" s="40"/>
      <c r="C880" s="25"/>
      <c r="D880" s="40"/>
      <c r="E880" s="40"/>
      <c r="F880" s="25"/>
      <c r="G880" s="23"/>
      <c r="H880" s="24"/>
      <c r="I880" s="25"/>
      <c r="J880" s="25"/>
      <c r="K880" s="25"/>
      <c r="L880" s="25"/>
      <c r="M880" s="25"/>
      <c r="N880" s="25"/>
      <c r="O880" s="25"/>
      <c r="P880" s="25"/>
      <c r="Q880" s="25"/>
      <c r="R880" s="25"/>
      <c r="S880" s="23"/>
      <c r="T880" s="24"/>
      <c r="U880" s="25"/>
      <c r="V880" s="25"/>
      <c r="W880" s="25"/>
    </row>
    <row r="881">
      <c r="B881" s="40"/>
      <c r="C881" s="25"/>
      <c r="D881" s="40"/>
      <c r="E881" s="40"/>
      <c r="F881" s="25"/>
      <c r="G881" s="23"/>
      <c r="H881" s="24"/>
      <c r="I881" s="25"/>
      <c r="J881" s="25"/>
      <c r="K881" s="25"/>
      <c r="L881" s="25"/>
      <c r="M881" s="25"/>
      <c r="N881" s="25"/>
      <c r="O881" s="25"/>
      <c r="P881" s="25"/>
      <c r="Q881" s="25"/>
      <c r="R881" s="25"/>
      <c r="S881" s="23"/>
      <c r="T881" s="24"/>
      <c r="U881" s="25"/>
      <c r="V881" s="25"/>
      <c r="W881" s="25"/>
    </row>
    <row r="882">
      <c r="B882" s="40"/>
      <c r="C882" s="25"/>
      <c r="D882" s="40"/>
      <c r="E882" s="40"/>
      <c r="F882" s="25"/>
      <c r="G882" s="23"/>
      <c r="H882" s="24"/>
      <c r="I882" s="25"/>
      <c r="J882" s="25"/>
      <c r="K882" s="25"/>
      <c r="L882" s="25"/>
      <c r="M882" s="25"/>
      <c r="N882" s="25"/>
      <c r="O882" s="25"/>
      <c r="P882" s="25"/>
      <c r="Q882" s="25"/>
      <c r="R882" s="25"/>
      <c r="S882" s="23"/>
      <c r="T882" s="24"/>
      <c r="U882" s="25"/>
      <c r="V882" s="25"/>
      <c r="W882" s="25"/>
    </row>
    <row r="883">
      <c r="B883" s="40"/>
      <c r="C883" s="25"/>
      <c r="D883" s="40"/>
      <c r="E883" s="40"/>
      <c r="F883" s="25"/>
      <c r="G883" s="23"/>
      <c r="H883" s="24"/>
      <c r="I883" s="25"/>
      <c r="J883" s="25"/>
      <c r="K883" s="25"/>
      <c r="L883" s="25"/>
      <c r="M883" s="25"/>
      <c r="N883" s="25"/>
      <c r="O883" s="25"/>
      <c r="P883" s="25"/>
      <c r="Q883" s="25"/>
      <c r="R883" s="25"/>
      <c r="S883" s="23"/>
      <c r="T883" s="24"/>
      <c r="U883" s="25"/>
      <c r="V883" s="25"/>
      <c r="W883" s="25"/>
    </row>
    <row r="884">
      <c r="B884" s="40"/>
      <c r="C884" s="25"/>
      <c r="D884" s="40"/>
      <c r="E884" s="40"/>
      <c r="F884" s="25"/>
      <c r="G884" s="23"/>
      <c r="H884" s="24"/>
      <c r="I884" s="25"/>
      <c r="J884" s="25"/>
      <c r="K884" s="25"/>
      <c r="L884" s="25"/>
      <c r="M884" s="25"/>
      <c r="N884" s="25"/>
      <c r="O884" s="25"/>
      <c r="P884" s="25"/>
      <c r="Q884" s="25"/>
      <c r="R884" s="25"/>
      <c r="S884" s="23"/>
      <c r="T884" s="24"/>
      <c r="U884" s="25"/>
      <c r="V884" s="25"/>
      <c r="W884" s="25"/>
    </row>
    <row r="885">
      <c r="B885" s="40"/>
      <c r="C885" s="25"/>
      <c r="D885" s="40"/>
      <c r="E885" s="40"/>
      <c r="F885" s="25"/>
      <c r="G885" s="23"/>
      <c r="H885" s="24"/>
      <c r="I885" s="25"/>
      <c r="J885" s="25"/>
      <c r="K885" s="25"/>
      <c r="L885" s="25"/>
      <c r="M885" s="25"/>
      <c r="N885" s="25"/>
      <c r="O885" s="25"/>
      <c r="P885" s="25"/>
      <c r="Q885" s="25"/>
      <c r="R885" s="25"/>
      <c r="S885" s="23"/>
      <c r="T885" s="24"/>
      <c r="U885" s="25"/>
      <c r="V885" s="25"/>
      <c r="W885" s="25"/>
    </row>
    <row r="886">
      <c r="B886" s="40"/>
      <c r="C886" s="25"/>
      <c r="D886" s="40"/>
      <c r="E886" s="40"/>
      <c r="F886" s="25"/>
      <c r="G886" s="23"/>
      <c r="H886" s="24"/>
      <c r="I886" s="25"/>
      <c r="J886" s="25"/>
      <c r="K886" s="25"/>
      <c r="L886" s="25"/>
      <c r="M886" s="25"/>
      <c r="N886" s="25"/>
      <c r="O886" s="25"/>
      <c r="P886" s="25"/>
      <c r="Q886" s="25"/>
      <c r="R886" s="25"/>
      <c r="S886" s="23"/>
      <c r="T886" s="24"/>
      <c r="U886" s="25"/>
      <c r="V886" s="25"/>
      <c r="W886" s="25"/>
    </row>
    <row r="887">
      <c r="B887" s="40"/>
      <c r="C887" s="25"/>
      <c r="D887" s="40"/>
      <c r="E887" s="40"/>
      <c r="F887" s="25"/>
      <c r="G887" s="23"/>
      <c r="H887" s="24"/>
      <c r="I887" s="25"/>
      <c r="J887" s="25"/>
      <c r="K887" s="25"/>
      <c r="L887" s="25"/>
      <c r="M887" s="25"/>
      <c r="N887" s="25"/>
      <c r="O887" s="25"/>
      <c r="P887" s="25"/>
      <c r="Q887" s="25"/>
      <c r="R887" s="25"/>
      <c r="S887" s="23"/>
      <c r="T887" s="24"/>
      <c r="U887" s="25"/>
      <c r="V887" s="25"/>
      <c r="W887" s="25"/>
    </row>
    <row r="888">
      <c r="B888" s="40"/>
      <c r="C888" s="25"/>
      <c r="D888" s="40"/>
      <c r="E888" s="40"/>
      <c r="F888" s="25"/>
      <c r="G888" s="23"/>
      <c r="H888" s="24"/>
      <c r="I888" s="25"/>
      <c r="J888" s="25"/>
      <c r="K888" s="25"/>
      <c r="L888" s="25"/>
      <c r="M888" s="25"/>
      <c r="N888" s="25"/>
      <c r="O888" s="25"/>
      <c r="P888" s="25"/>
      <c r="Q888" s="25"/>
      <c r="R888" s="25"/>
      <c r="S888" s="23"/>
      <c r="T888" s="24"/>
      <c r="U888" s="25"/>
      <c r="V888" s="25"/>
      <c r="W888" s="25"/>
    </row>
    <row r="889">
      <c r="B889" s="40"/>
      <c r="C889" s="25"/>
      <c r="D889" s="40"/>
      <c r="E889" s="40"/>
      <c r="F889" s="25"/>
      <c r="G889" s="23"/>
      <c r="H889" s="24"/>
      <c r="I889" s="25"/>
      <c r="J889" s="25"/>
      <c r="K889" s="25"/>
      <c r="L889" s="25"/>
      <c r="M889" s="25"/>
      <c r="N889" s="25"/>
      <c r="O889" s="25"/>
      <c r="P889" s="25"/>
      <c r="Q889" s="25"/>
      <c r="R889" s="25"/>
      <c r="S889" s="23"/>
      <c r="T889" s="24"/>
      <c r="U889" s="25"/>
      <c r="V889" s="25"/>
      <c r="W889" s="25"/>
    </row>
    <row r="890">
      <c r="B890" s="40"/>
      <c r="C890" s="25"/>
      <c r="D890" s="40"/>
      <c r="E890" s="40"/>
      <c r="F890" s="25"/>
      <c r="G890" s="23"/>
      <c r="H890" s="24"/>
      <c r="I890" s="25"/>
      <c r="J890" s="25"/>
      <c r="K890" s="25"/>
      <c r="L890" s="25"/>
      <c r="M890" s="25"/>
      <c r="N890" s="25"/>
      <c r="O890" s="25"/>
      <c r="P890" s="25"/>
      <c r="Q890" s="25"/>
      <c r="R890" s="25"/>
      <c r="S890" s="23"/>
      <c r="T890" s="24"/>
      <c r="U890" s="25"/>
      <c r="V890" s="25"/>
      <c r="W890" s="25"/>
    </row>
    <row r="891">
      <c r="B891" s="40"/>
      <c r="C891" s="25"/>
      <c r="D891" s="40"/>
      <c r="E891" s="40"/>
      <c r="F891" s="25"/>
      <c r="G891" s="23"/>
      <c r="H891" s="24"/>
      <c r="I891" s="25"/>
      <c r="J891" s="25"/>
      <c r="K891" s="25"/>
      <c r="L891" s="25"/>
      <c r="M891" s="25"/>
      <c r="N891" s="25"/>
      <c r="O891" s="25"/>
      <c r="P891" s="25"/>
      <c r="Q891" s="25"/>
      <c r="R891" s="25"/>
      <c r="S891" s="23"/>
      <c r="T891" s="24"/>
      <c r="U891" s="25"/>
      <c r="V891" s="25"/>
      <c r="W891" s="25"/>
    </row>
    <row r="892">
      <c r="B892" s="40"/>
      <c r="C892" s="25"/>
      <c r="D892" s="40"/>
      <c r="E892" s="40"/>
      <c r="F892" s="25"/>
      <c r="G892" s="23"/>
      <c r="H892" s="24"/>
      <c r="I892" s="25"/>
      <c r="J892" s="25"/>
      <c r="K892" s="25"/>
      <c r="L892" s="25"/>
      <c r="M892" s="25"/>
      <c r="N892" s="25"/>
      <c r="O892" s="25"/>
      <c r="P892" s="25"/>
      <c r="Q892" s="25"/>
      <c r="R892" s="25"/>
      <c r="S892" s="23"/>
      <c r="T892" s="24"/>
      <c r="U892" s="25"/>
      <c r="V892" s="25"/>
      <c r="W892" s="25"/>
    </row>
    <row r="893">
      <c r="B893" s="40"/>
      <c r="C893" s="25"/>
      <c r="D893" s="40"/>
      <c r="E893" s="40"/>
      <c r="F893" s="25"/>
      <c r="G893" s="23"/>
      <c r="H893" s="24"/>
      <c r="I893" s="25"/>
      <c r="J893" s="25"/>
      <c r="K893" s="25"/>
      <c r="L893" s="25"/>
      <c r="M893" s="25"/>
      <c r="N893" s="25"/>
      <c r="O893" s="25"/>
      <c r="P893" s="25"/>
      <c r="Q893" s="25"/>
      <c r="R893" s="25"/>
      <c r="S893" s="23"/>
      <c r="T893" s="24"/>
      <c r="U893" s="25"/>
      <c r="V893" s="25"/>
      <c r="W893" s="25"/>
    </row>
    <row r="894">
      <c r="B894" s="40"/>
      <c r="C894" s="25"/>
      <c r="D894" s="40"/>
      <c r="E894" s="40"/>
      <c r="F894" s="25"/>
      <c r="G894" s="23"/>
      <c r="H894" s="24"/>
      <c r="I894" s="25"/>
      <c r="J894" s="25"/>
      <c r="K894" s="25"/>
      <c r="L894" s="25"/>
      <c r="M894" s="25"/>
      <c r="N894" s="25"/>
      <c r="O894" s="25"/>
      <c r="P894" s="25"/>
      <c r="Q894" s="25"/>
      <c r="R894" s="25"/>
      <c r="S894" s="23"/>
      <c r="T894" s="24"/>
      <c r="U894" s="25"/>
      <c r="V894" s="25"/>
      <c r="W894" s="25"/>
    </row>
    <row r="895">
      <c r="B895" s="40"/>
      <c r="C895" s="25"/>
      <c r="D895" s="40"/>
      <c r="E895" s="40"/>
      <c r="F895" s="25"/>
      <c r="G895" s="23"/>
      <c r="H895" s="24"/>
      <c r="I895" s="25"/>
      <c r="J895" s="25"/>
      <c r="K895" s="25"/>
      <c r="L895" s="25"/>
      <c r="M895" s="25"/>
      <c r="N895" s="25"/>
      <c r="O895" s="25"/>
      <c r="P895" s="25"/>
      <c r="Q895" s="25"/>
      <c r="R895" s="25"/>
      <c r="S895" s="23"/>
      <c r="T895" s="24"/>
      <c r="U895" s="25"/>
      <c r="V895" s="25"/>
      <c r="W895" s="25"/>
    </row>
    <row r="896">
      <c r="B896" s="40"/>
      <c r="C896" s="25"/>
      <c r="D896" s="40"/>
      <c r="E896" s="40"/>
      <c r="F896" s="25"/>
      <c r="G896" s="23"/>
      <c r="H896" s="24"/>
      <c r="I896" s="25"/>
      <c r="J896" s="25"/>
      <c r="K896" s="25"/>
      <c r="L896" s="25"/>
      <c r="M896" s="25"/>
      <c r="N896" s="25"/>
      <c r="O896" s="25"/>
      <c r="P896" s="25"/>
      <c r="Q896" s="25"/>
      <c r="R896" s="25"/>
      <c r="S896" s="23"/>
      <c r="T896" s="24"/>
      <c r="U896" s="25"/>
      <c r="V896" s="25"/>
      <c r="W896" s="25"/>
    </row>
    <row r="897">
      <c r="B897" s="40"/>
      <c r="C897" s="25"/>
      <c r="D897" s="40"/>
      <c r="E897" s="40"/>
      <c r="F897" s="25"/>
      <c r="G897" s="23"/>
      <c r="H897" s="24"/>
      <c r="I897" s="25"/>
      <c r="J897" s="25"/>
      <c r="K897" s="25"/>
      <c r="L897" s="25"/>
      <c r="M897" s="25"/>
      <c r="N897" s="25"/>
      <c r="O897" s="25"/>
      <c r="P897" s="25"/>
      <c r="Q897" s="25"/>
      <c r="R897" s="25"/>
      <c r="S897" s="23"/>
      <c r="T897" s="24"/>
      <c r="U897" s="25"/>
      <c r="V897" s="25"/>
      <c r="W897" s="25"/>
    </row>
    <row r="898">
      <c r="B898" s="40"/>
      <c r="C898" s="25"/>
      <c r="D898" s="40"/>
      <c r="E898" s="40"/>
      <c r="F898" s="25"/>
      <c r="G898" s="23"/>
      <c r="H898" s="24"/>
      <c r="I898" s="25"/>
      <c r="J898" s="25"/>
      <c r="K898" s="25"/>
      <c r="L898" s="25"/>
      <c r="M898" s="25"/>
      <c r="N898" s="25"/>
      <c r="O898" s="25"/>
      <c r="P898" s="25"/>
      <c r="Q898" s="25"/>
      <c r="R898" s="25"/>
      <c r="S898" s="23"/>
      <c r="T898" s="24"/>
      <c r="U898" s="25"/>
      <c r="V898" s="25"/>
      <c r="W898" s="25"/>
    </row>
    <row r="899">
      <c r="B899" s="40"/>
      <c r="C899" s="25"/>
      <c r="D899" s="40"/>
      <c r="E899" s="40"/>
      <c r="F899" s="25"/>
      <c r="G899" s="23"/>
      <c r="H899" s="24"/>
      <c r="I899" s="25"/>
      <c r="J899" s="25"/>
      <c r="K899" s="25"/>
      <c r="L899" s="25"/>
      <c r="M899" s="25"/>
      <c r="N899" s="25"/>
      <c r="O899" s="25"/>
      <c r="P899" s="25"/>
      <c r="Q899" s="25"/>
      <c r="R899" s="25"/>
      <c r="S899" s="23"/>
      <c r="T899" s="24"/>
      <c r="U899" s="25"/>
      <c r="V899" s="25"/>
      <c r="W899" s="25"/>
    </row>
    <row r="900">
      <c r="B900" s="40"/>
      <c r="C900" s="25"/>
      <c r="D900" s="40"/>
      <c r="E900" s="40"/>
      <c r="F900" s="25"/>
      <c r="G900" s="23"/>
      <c r="H900" s="24"/>
      <c r="I900" s="25"/>
      <c r="J900" s="25"/>
      <c r="K900" s="25"/>
      <c r="L900" s="25"/>
      <c r="M900" s="25"/>
      <c r="N900" s="25"/>
      <c r="O900" s="25"/>
      <c r="P900" s="25"/>
      <c r="Q900" s="25"/>
      <c r="R900" s="25"/>
      <c r="S900" s="23"/>
      <c r="T900" s="24"/>
      <c r="U900" s="25"/>
      <c r="V900" s="25"/>
      <c r="W900" s="25"/>
    </row>
    <row r="901">
      <c r="B901" s="40"/>
      <c r="C901" s="25"/>
      <c r="D901" s="40"/>
      <c r="E901" s="40"/>
      <c r="F901" s="25"/>
      <c r="G901" s="23"/>
      <c r="H901" s="24"/>
      <c r="I901" s="25"/>
      <c r="J901" s="25"/>
      <c r="K901" s="25"/>
      <c r="L901" s="25"/>
      <c r="M901" s="25"/>
      <c r="N901" s="25"/>
      <c r="O901" s="25"/>
      <c r="P901" s="25"/>
      <c r="Q901" s="25"/>
      <c r="R901" s="25"/>
      <c r="S901" s="23"/>
      <c r="T901" s="24"/>
      <c r="U901" s="25"/>
      <c r="V901" s="25"/>
      <c r="W901" s="25"/>
    </row>
    <row r="902">
      <c r="B902" s="40"/>
      <c r="C902" s="25"/>
      <c r="D902" s="40"/>
      <c r="E902" s="40"/>
      <c r="F902" s="25"/>
      <c r="G902" s="23"/>
      <c r="H902" s="24"/>
      <c r="I902" s="25"/>
      <c r="J902" s="25"/>
      <c r="K902" s="25"/>
      <c r="L902" s="25"/>
      <c r="M902" s="25"/>
      <c r="N902" s="25"/>
      <c r="O902" s="25"/>
      <c r="P902" s="25"/>
      <c r="Q902" s="25"/>
      <c r="R902" s="25"/>
      <c r="S902" s="23"/>
      <c r="T902" s="24"/>
      <c r="U902" s="25"/>
      <c r="V902" s="25"/>
      <c r="W902" s="25"/>
    </row>
    <row r="903">
      <c r="B903" s="40"/>
      <c r="C903" s="25"/>
      <c r="D903" s="40"/>
      <c r="E903" s="40"/>
      <c r="F903" s="25"/>
      <c r="G903" s="23"/>
      <c r="H903" s="24"/>
      <c r="I903" s="25"/>
      <c r="J903" s="25"/>
      <c r="K903" s="25"/>
      <c r="L903" s="25"/>
      <c r="M903" s="25"/>
      <c r="N903" s="25"/>
      <c r="O903" s="25"/>
      <c r="P903" s="25"/>
      <c r="Q903" s="25"/>
      <c r="R903" s="25"/>
      <c r="S903" s="23"/>
      <c r="T903" s="24"/>
      <c r="U903" s="25"/>
      <c r="V903" s="25"/>
      <c r="W903" s="25"/>
    </row>
    <row r="904">
      <c r="B904" s="40"/>
      <c r="C904" s="25"/>
      <c r="D904" s="40"/>
      <c r="E904" s="40"/>
      <c r="F904" s="25"/>
      <c r="G904" s="23"/>
      <c r="H904" s="24"/>
      <c r="I904" s="25"/>
      <c r="J904" s="25"/>
      <c r="K904" s="25"/>
      <c r="L904" s="25"/>
      <c r="M904" s="25"/>
      <c r="N904" s="25"/>
      <c r="O904" s="25"/>
      <c r="P904" s="25"/>
      <c r="Q904" s="25"/>
      <c r="R904" s="25"/>
      <c r="S904" s="23"/>
      <c r="T904" s="24"/>
      <c r="U904" s="25"/>
      <c r="V904" s="25"/>
      <c r="W904" s="25"/>
    </row>
    <row r="905">
      <c r="B905" s="40"/>
      <c r="C905" s="25"/>
      <c r="D905" s="40"/>
      <c r="E905" s="40"/>
      <c r="F905" s="25"/>
      <c r="G905" s="23"/>
      <c r="H905" s="24"/>
      <c r="I905" s="25"/>
      <c r="J905" s="25"/>
      <c r="K905" s="25"/>
      <c r="L905" s="25"/>
      <c r="M905" s="25"/>
      <c r="N905" s="25"/>
      <c r="O905" s="25"/>
      <c r="P905" s="25"/>
      <c r="Q905" s="25"/>
      <c r="R905" s="25"/>
      <c r="S905" s="23"/>
      <c r="T905" s="24"/>
      <c r="U905" s="25"/>
      <c r="V905" s="25"/>
      <c r="W905" s="25"/>
    </row>
    <row r="906">
      <c r="B906" s="40"/>
      <c r="C906" s="25"/>
      <c r="D906" s="40"/>
      <c r="E906" s="40"/>
      <c r="F906" s="25"/>
      <c r="G906" s="23"/>
      <c r="H906" s="24"/>
      <c r="I906" s="25"/>
      <c r="J906" s="25"/>
      <c r="K906" s="25"/>
      <c r="L906" s="25"/>
      <c r="M906" s="25"/>
      <c r="N906" s="25"/>
      <c r="O906" s="25"/>
      <c r="P906" s="25"/>
      <c r="Q906" s="25"/>
      <c r="R906" s="25"/>
      <c r="S906" s="23"/>
      <c r="T906" s="24"/>
      <c r="U906" s="25"/>
      <c r="V906" s="25"/>
      <c r="W906" s="25"/>
    </row>
    <row r="907">
      <c r="B907" s="40"/>
      <c r="C907" s="25"/>
      <c r="D907" s="40"/>
      <c r="E907" s="40"/>
      <c r="F907" s="25"/>
      <c r="G907" s="23"/>
      <c r="H907" s="24"/>
      <c r="I907" s="25"/>
      <c r="J907" s="25"/>
      <c r="K907" s="25"/>
      <c r="L907" s="25"/>
      <c r="M907" s="25"/>
      <c r="N907" s="25"/>
      <c r="O907" s="25"/>
      <c r="P907" s="25"/>
      <c r="Q907" s="25"/>
      <c r="R907" s="25"/>
      <c r="S907" s="23"/>
      <c r="T907" s="24"/>
      <c r="U907" s="25"/>
      <c r="V907" s="25"/>
      <c r="W907" s="25"/>
    </row>
    <row r="908">
      <c r="B908" s="40"/>
      <c r="C908" s="25"/>
      <c r="D908" s="40"/>
      <c r="E908" s="40"/>
      <c r="F908" s="25"/>
      <c r="G908" s="23"/>
      <c r="H908" s="24"/>
      <c r="I908" s="25"/>
      <c r="J908" s="25"/>
      <c r="K908" s="25"/>
      <c r="L908" s="25"/>
      <c r="M908" s="25"/>
      <c r="N908" s="25"/>
      <c r="O908" s="25"/>
      <c r="P908" s="25"/>
      <c r="Q908" s="25"/>
      <c r="R908" s="25"/>
      <c r="S908" s="23"/>
      <c r="T908" s="24"/>
      <c r="U908" s="25"/>
      <c r="V908" s="25"/>
      <c r="W908" s="25"/>
    </row>
    <row r="909">
      <c r="B909" s="40"/>
      <c r="C909" s="25"/>
      <c r="D909" s="40"/>
      <c r="E909" s="40"/>
      <c r="F909" s="25"/>
      <c r="G909" s="23"/>
      <c r="H909" s="24"/>
      <c r="I909" s="25"/>
      <c r="J909" s="25"/>
      <c r="K909" s="25"/>
      <c r="L909" s="25"/>
      <c r="M909" s="25"/>
      <c r="N909" s="25"/>
      <c r="O909" s="25"/>
      <c r="P909" s="25"/>
      <c r="Q909" s="25"/>
      <c r="R909" s="25"/>
      <c r="S909" s="23"/>
      <c r="T909" s="24"/>
      <c r="U909" s="25"/>
      <c r="V909" s="25"/>
      <c r="W909" s="25"/>
    </row>
    <row r="910">
      <c r="B910" s="40"/>
      <c r="C910" s="25"/>
      <c r="D910" s="40"/>
      <c r="E910" s="40"/>
      <c r="F910" s="25"/>
      <c r="G910" s="23"/>
      <c r="H910" s="24"/>
      <c r="I910" s="25"/>
      <c r="J910" s="25"/>
      <c r="K910" s="25"/>
      <c r="L910" s="25"/>
      <c r="M910" s="25"/>
      <c r="N910" s="25"/>
      <c r="O910" s="25"/>
      <c r="P910" s="25"/>
      <c r="Q910" s="25"/>
      <c r="R910" s="25"/>
      <c r="S910" s="23"/>
      <c r="T910" s="24"/>
      <c r="U910" s="25"/>
      <c r="V910" s="25"/>
      <c r="W910" s="25"/>
    </row>
    <row r="911">
      <c r="B911" s="40"/>
      <c r="C911" s="25"/>
      <c r="D911" s="40"/>
      <c r="E911" s="40"/>
      <c r="F911" s="25"/>
      <c r="G911" s="23"/>
      <c r="H911" s="24"/>
      <c r="I911" s="25"/>
      <c r="J911" s="25"/>
      <c r="K911" s="25"/>
      <c r="L911" s="25"/>
      <c r="M911" s="25"/>
      <c r="N911" s="25"/>
      <c r="O911" s="25"/>
      <c r="P911" s="25"/>
      <c r="Q911" s="25"/>
      <c r="R911" s="25"/>
      <c r="S911" s="23"/>
      <c r="T911" s="24"/>
      <c r="U911" s="25"/>
      <c r="V911" s="25"/>
      <c r="W911" s="25"/>
    </row>
    <row r="912">
      <c r="B912" s="40"/>
      <c r="C912" s="25"/>
      <c r="D912" s="40"/>
      <c r="E912" s="40"/>
      <c r="F912" s="25"/>
      <c r="G912" s="23"/>
      <c r="H912" s="24"/>
      <c r="I912" s="25"/>
      <c r="J912" s="25"/>
      <c r="K912" s="25"/>
      <c r="L912" s="25"/>
      <c r="M912" s="25"/>
      <c r="N912" s="25"/>
      <c r="O912" s="25"/>
      <c r="P912" s="25"/>
      <c r="Q912" s="25"/>
      <c r="R912" s="25"/>
      <c r="S912" s="23"/>
      <c r="T912" s="24"/>
      <c r="U912" s="25"/>
      <c r="V912" s="25"/>
      <c r="W912" s="25"/>
    </row>
    <row r="913">
      <c r="B913" s="40"/>
      <c r="C913" s="25"/>
      <c r="D913" s="40"/>
      <c r="E913" s="40"/>
      <c r="F913" s="25"/>
      <c r="G913" s="23"/>
      <c r="H913" s="24"/>
      <c r="I913" s="25"/>
      <c r="J913" s="25"/>
      <c r="K913" s="25"/>
      <c r="L913" s="25"/>
      <c r="M913" s="25"/>
      <c r="N913" s="25"/>
      <c r="O913" s="25"/>
      <c r="P913" s="25"/>
      <c r="Q913" s="25"/>
      <c r="R913" s="25"/>
      <c r="S913" s="23"/>
      <c r="T913" s="24"/>
      <c r="U913" s="25"/>
      <c r="V913" s="25"/>
      <c r="W913" s="25"/>
    </row>
    <row r="914">
      <c r="B914" s="40"/>
      <c r="C914" s="25"/>
      <c r="D914" s="40"/>
      <c r="E914" s="40"/>
      <c r="F914" s="25"/>
      <c r="G914" s="23"/>
      <c r="H914" s="24"/>
      <c r="I914" s="25"/>
      <c r="J914" s="25"/>
      <c r="K914" s="25"/>
      <c r="L914" s="25"/>
      <c r="M914" s="25"/>
      <c r="N914" s="25"/>
      <c r="O914" s="25"/>
      <c r="P914" s="25"/>
      <c r="Q914" s="25"/>
      <c r="R914" s="25"/>
      <c r="S914" s="23"/>
      <c r="T914" s="24"/>
      <c r="U914" s="25"/>
      <c r="V914" s="25"/>
      <c r="W914" s="25"/>
    </row>
    <row r="915">
      <c r="B915" s="40"/>
      <c r="C915" s="25"/>
      <c r="D915" s="40"/>
      <c r="E915" s="40"/>
      <c r="F915" s="25"/>
      <c r="G915" s="23"/>
      <c r="H915" s="24"/>
      <c r="I915" s="25"/>
      <c r="J915" s="25"/>
      <c r="K915" s="25"/>
      <c r="L915" s="25"/>
      <c r="M915" s="25"/>
      <c r="N915" s="25"/>
      <c r="O915" s="25"/>
      <c r="P915" s="25"/>
      <c r="Q915" s="25"/>
      <c r="R915" s="25"/>
      <c r="S915" s="23"/>
      <c r="T915" s="24"/>
      <c r="U915" s="25"/>
      <c r="V915" s="25"/>
      <c r="W915" s="25"/>
    </row>
    <row r="916">
      <c r="B916" s="40"/>
      <c r="C916" s="25"/>
      <c r="D916" s="40"/>
      <c r="E916" s="40"/>
      <c r="F916" s="25"/>
      <c r="G916" s="23"/>
      <c r="H916" s="24"/>
      <c r="I916" s="25"/>
      <c r="J916" s="25"/>
      <c r="K916" s="25"/>
      <c r="L916" s="25"/>
      <c r="M916" s="25"/>
      <c r="N916" s="25"/>
      <c r="O916" s="25"/>
      <c r="P916" s="25"/>
      <c r="Q916" s="25"/>
      <c r="R916" s="25"/>
      <c r="S916" s="23"/>
      <c r="T916" s="24"/>
      <c r="U916" s="25"/>
      <c r="V916" s="25"/>
      <c r="W916" s="25"/>
    </row>
    <row r="917">
      <c r="B917" s="40"/>
      <c r="C917" s="25"/>
      <c r="D917" s="40"/>
      <c r="E917" s="40"/>
      <c r="F917" s="25"/>
      <c r="G917" s="23"/>
      <c r="H917" s="24"/>
      <c r="I917" s="25"/>
      <c r="J917" s="25"/>
      <c r="K917" s="25"/>
      <c r="L917" s="25"/>
      <c r="M917" s="25"/>
      <c r="N917" s="25"/>
      <c r="O917" s="25"/>
      <c r="P917" s="25"/>
      <c r="Q917" s="25"/>
      <c r="R917" s="25"/>
      <c r="S917" s="23"/>
      <c r="T917" s="24"/>
      <c r="U917" s="25"/>
      <c r="V917" s="25"/>
      <c r="W917" s="25"/>
    </row>
    <row r="918">
      <c r="B918" s="40"/>
      <c r="C918" s="25"/>
      <c r="D918" s="40"/>
      <c r="E918" s="40"/>
      <c r="F918" s="25"/>
      <c r="G918" s="23"/>
      <c r="H918" s="24"/>
      <c r="I918" s="25"/>
      <c r="J918" s="25"/>
      <c r="K918" s="25"/>
      <c r="L918" s="25"/>
      <c r="M918" s="25"/>
      <c r="N918" s="25"/>
      <c r="O918" s="25"/>
      <c r="P918" s="25"/>
      <c r="Q918" s="25"/>
      <c r="R918" s="25"/>
      <c r="S918" s="23"/>
      <c r="T918" s="24"/>
      <c r="U918" s="25"/>
      <c r="V918" s="25"/>
      <c r="W918" s="25"/>
    </row>
    <row r="919">
      <c r="B919" s="40"/>
      <c r="C919" s="25"/>
      <c r="D919" s="40"/>
      <c r="E919" s="40"/>
      <c r="F919" s="25"/>
      <c r="G919" s="23"/>
      <c r="H919" s="24"/>
      <c r="I919" s="25"/>
      <c r="J919" s="25"/>
      <c r="K919" s="25"/>
      <c r="L919" s="25"/>
      <c r="M919" s="25"/>
      <c r="N919" s="25"/>
      <c r="O919" s="25"/>
      <c r="P919" s="25"/>
      <c r="Q919" s="25"/>
      <c r="R919" s="25"/>
      <c r="S919" s="23"/>
      <c r="T919" s="24"/>
      <c r="U919" s="25"/>
      <c r="V919" s="25"/>
      <c r="W919" s="25"/>
    </row>
    <row r="920">
      <c r="B920" s="40"/>
      <c r="C920" s="25"/>
      <c r="D920" s="40"/>
      <c r="E920" s="40"/>
      <c r="F920" s="25"/>
      <c r="G920" s="23"/>
      <c r="H920" s="24"/>
      <c r="I920" s="25"/>
      <c r="J920" s="25"/>
      <c r="K920" s="25"/>
      <c r="L920" s="25"/>
      <c r="M920" s="25"/>
      <c r="N920" s="25"/>
      <c r="O920" s="25"/>
      <c r="P920" s="25"/>
      <c r="Q920" s="25"/>
      <c r="R920" s="25"/>
      <c r="S920" s="23"/>
      <c r="T920" s="24"/>
      <c r="U920" s="25"/>
      <c r="V920" s="25"/>
      <c r="W920" s="25"/>
    </row>
    <row r="921">
      <c r="B921" s="40"/>
      <c r="C921" s="25"/>
      <c r="D921" s="40"/>
      <c r="E921" s="40"/>
      <c r="F921" s="25"/>
      <c r="G921" s="23"/>
      <c r="H921" s="24"/>
      <c r="I921" s="25"/>
      <c r="J921" s="25"/>
      <c r="K921" s="25"/>
      <c r="L921" s="25"/>
      <c r="M921" s="25"/>
      <c r="N921" s="25"/>
      <c r="O921" s="25"/>
      <c r="P921" s="25"/>
      <c r="Q921" s="25"/>
      <c r="R921" s="25"/>
      <c r="S921" s="23"/>
      <c r="T921" s="24"/>
      <c r="U921" s="25"/>
      <c r="V921" s="25"/>
      <c r="W921" s="25"/>
    </row>
    <row r="922">
      <c r="B922" s="40"/>
      <c r="C922" s="25"/>
      <c r="D922" s="40"/>
      <c r="E922" s="40"/>
      <c r="F922" s="25"/>
      <c r="G922" s="23"/>
      <c r="H922" s="24"/>
      <c r="I922" s="25"/>
      <c r="J922" s="25"/>
      <c r="K922" s="25"/>
      <c r="L922" s="25"/>
      <c r="M922" s="25"/>
      <c r="N922" s="25"/>
      <c r="O922" s="25"/>
      <c r="P922" s="25"/>
      <c r="Q922" s="25"/>
      <c r="R922" s="25"/>
      <c r="S922" s="23"/>
      <c r="T922" s="24"/>
      <c r="U922" s="25"/>
      <c r="V922" s="25"/>
      <c r="W922" s="25"/>
    </row>
    <row r="923">
      <c r="B923" s="40"/>
      <c r="C923" s="25"/>
      <c r="D923" s="40"/>
      <c r="E923" s="40"/>
      <c r="F923" s="25"/>
      <c r="G923" s="23"/>
      <c r="H923" s="24"/>
      <c r="I923" s="25"/>
      <c r="J923" s="25"/>
      <c r="K923" s="25"/>
      <c r="L923" s="25"/>
      <c r="M923" s="25"/>
      <c r="N923" s="25"/>
      <c r="O923" s="25"/>
      <c r="P923" s="25"/>
      <c r="Q923" s="25"/>
      <c r="R923" s="25"/>
      <c r="S923" s="23"/>
      <c r="T923" s="24"/>
      <c r="U923" s="25"/>
      <c r="V923" s="25"/>
      <c r="W923" s="25"/>
    </row>
    <row r="924">
      <c r="B924" s="40"/>
      <c r="C924" s="25"/>
      <c r="D924" s="40"/>
      <c r="E924" s="40"/>
      <c r="F924" s="25"/>
      <c r="G924" s="23"/>
      <c r="H924" s="24"/>
      <c r="I924" s="25"/>
      <c r="J924" s="25"/>
      <c r="K924" s="25"/>
      <c r="L924" s="25"/>
      <c r="M924" s="25"/>
      <c r="N924" s="25"/>
      <c r="O924" s="25"/>
      <c r="P924" s="25"/>
      <c r="Q924" s="25"/>
      <c r="R924" s="25"/>
      <c r="S924" s="23"/>
      <c r="T924" s="24"/>
      <c r="U924" s="25"/>
      <c r="V924" s="25"/>
      <c r="W924" s="25"/>
    </row>
    <row r="925">
      <c r="B925" s="40"/>
      <c r="C925" s="25"/>
      <c r="D925" s="40"/>
      <c r="E925" s="40"/>
      <c r="F925" s="25"/>
      <c r="G925" s="23"/>
      <c r="H925" s="24"/>
      <c r="I925" s="25"/>
      <c r="J925" s="25"/>
      <c r="K925" s="25"/>
      <c r="L925" s="25"/>
      <c r="M925" s="25"/>
      <c r="N925" s="25"/>
      <c r="O925" s="25"/>
      <c r="P925" s="25"/>
      <c r="Q925" s="25"/>
      <c r="R925" s="25"/>
      <c r="S925" s="23"/>
      <c r="T925" s="24"/>
      <c r="U925" s="25"/>
      <c r="V925" s="25"/>
      <c r="W925" s="25"/>
    </row>
    <row r="926">
      <c r="B926" s="40"/>
      <c r="C926" s="25"/>
      <c r="D926" s="40"/>
      <c r="E926" s="40"/>
      <c r="F926" s="25"/>
      <c r="G926" s="23"/>
      <c r="H926" s="24"/>
      <c r="I926" s="25"/>
      <c r="J926" s="25"/>
      <c r="K926" s="25"/>
      <c r="L926" s="25"/>
      <c r="M926" s="25"/>
      <c r="N926" s="25"/>
      <c r="O926" s="25"/>
      <c r="P926" s="25"/>
      <c r="Q926" s="25"/>
      <c r="R926" s="25"/>
      <c r="S926" s="23"/>
      <c r="T926" s="24"/>
      <c r="U926" s="25"/>
      <c r="V926" s="25"/>
      <c r="W926" s="25"/>
    </row>
    <row r="927">
      <c r="B927" s="40"/>
      <c r="C927" s="25"/>
      <c r="D927" s="40"/>
      <c r="E927" s="40"/>
      <c r="F927" s="25"/>
      <c r="G927" s="23"/>
      <c r="H927" s="24"/>
      <c r="I927" s="25"/>
      <c r="J927" s="25"/>
      <c r="K927" s="25"/>
      <c r="L927" s="25"/>
      <c r="M927" s="25"/>
      <c r="N927" s="25"/>
      <c r="O927" s="25"/>
      <c r="P927" s="25"/>
      <c r="Q927" s="25"/>
      <c r="R927" s="25"/>
      <c r="S927" s="23"/>
      <c r="T927" s="24"/>
      <c r="U927" s="25"/>
      <c r="V927" s="25"/>
      <c r="W927" s="25"/>
    </row>
    <row r="928">
      <c r="B928" s="40"/>
      <c r="C928" s="25"/>
      <c r="D928" s="40"/>
      <c r="E928" s="40"/>
      <c r="F928" s="25"/>
      <c r="G928" s="23"/>
      <c r="H928" s="24"/>
      <c r="I928" s="25"/>
      <c r="J928" s="25"/>
      <c r="K928" s="25"/>
      <c r="L928" s="25"/>
      <c r="M928" s="25"/>
      <c r="N928" s="25"/>
      <c r="O928" s="25"/>
      <c r="P928" s="25"/>
      <c r="Q928" s="25"/>
      <c r="R928" s="25"/>
      <c r="S928" s="23"/>
      <c r="T928" s="24"/>
      <c r="U928" s="25"/>
      <c r="V928" s="25"/>
      <c r="W928" s="25"/>
    </row>
    <row r="929">
      <c r="B929" s="40"/>
      <c r="C929" s="25"/>
      <c r="D929" s="40"/>
      <c r="E929" s="40"/>
      <c r="F929" s="25"/>
      <c r="G929" s="23"/>
      <c r="H929" s="24"/>
      <c r="I929" s="25"/>
      <c r="J929" s="25"/>
      <c r="K929" s="25"/>
      <c r="L929" s="25"/>
      <c r="M929" s="25"/>
      <c r="N929" s="25"/>
      <c r="O929" s="25"/>
      <c r="P929" s="25"/>
      <c r="Q929" s="25"/>
      <c r="R929" s="25"/>
      <c r="S929" s="23"/>
      <c r="T929" s="24"/>
      <c r="U929" s="25"/>
      <c r="V929" s="25"/>
      <c r="W929" s="25"/>
    </row>
    <row r="930">
      <c r="B930" s="40"/>
      <c r="C930" s="25"/>
      <c r="D930" s="40"/>
      <c r="E930" s="40"/>
      <c r="F930" s="25"/>
      <c r="G930" s="23"/>
      <c r="H930" s="24"/>
      <c r="I930" s="25"/>
      <c r="J930" s="25"/>
      <c r="K930" s="25"/>
      <c r="L930" s="25"/>
      <c r="M930" s="25"/>
      <c r="N930" s="25"/>
      <c r="O930" s="25"/>
      <c r="P930" s="25"/>
      <c r="Q930" s="25"/>
      <c r="R930" s="25"/>
      <c r="S930" s="23"/>
      <c r="T930" s="24"/>
      <c r="U930" s="25"/>
      <c r="V930" s="25"/>
      <c r="W930" s="25"/>
    </row>
    <row r="931">
      <c r="B931" s="40"/>
      <c r="C931" s="25"/>
      <c r="D931" s="40"/>
      <c r="E931" s="40"/>
      <c r="F931" s="25"/>
      <c r="G931" s="23"/>
      <c r="H931" s="24"/>
      <c r="I931" s="25"/>
      <c r="J931" s="25"/>
      <c r="K931" s="25"/>
      <c r="L931" s="25"/>
      <c r="M931" s="25"/>
      <c r="N931" s="25"/>
      <c r="O931" s="25"/>
      <c r="P931" s="25"/>
      <c r="Q931" s="25"/>
      <c r="R931" s="25"/>
      <c r="S931" s="23"/>
      <c r="T931" s="24"/>
      <c r="U931" s="25"/>
      <c r="V931" s="25"/>
      <c r="W931" s="25"/>
    </row>
    <row r="932">
      <c r="B932" s="40"/>
      <c r="C932" s="25"/>
      <c r="D932" s="40"/>
      <c r="E932" s="40"/>
      <c r="F932" s="25"/>
      <c r="G932" s="23"/>
      <c r="H932" s="24"/>
      <c r="I932" s="25"/>
      <c r="J932" s="25"/>
      <c r="K932" s="25"/>
      <c r="L932" s="25"/>
      <c r="M932" s="25"/>
      <c r="N932" s="25"/>
      <c r="O932" s="25"/>
      <c r="P932" s="25"/>
      <c r="Q932" s="25"/>
      <c r="R932" s="25"/>
      <c r="S932" s="23"/>
      <c r="T932" s="24"/>
      <c r="U932" s="25"/>
      <c r="V932" s="25"/>
      <c r="W932" s="25"/>
    </row>
    <row r="933">
      <c r="B933" s="40"/>
      <c r="C933" s="25"/>
      <c r="D933" s="40"/>
      <c r="E933" s="40"/>
      <c r="F933" s="25"/>
      <c r="G933" s="23"/>
      <c r="H933" s="24"/>
      <c r="I933" s="25"/>
      <c r="J933" s="25"/>
      <c r="K933" s="25"/>
      <c r="L933" s="25"/>
      <c r="M933" s="25"/>
      <c r="N933" s="25"/>
      <c r="O933" s="25"/>
      <c r="P933" s="25"/>
      <c r="Q933" s="25"/>
      <c r="R933" s="25"/>
      <c r="S933" s="23"/>
      <c r="T933" s="24"/>
      <c r="U933" s="25"/>
      <c r="V933" s="25"/>
      <c r="W933" s="25"/>
    </row>
    <row r="934">
      <c r="B934" s="40"/>
      <c r="C934" s="25"/>
      <c r="D934" s="40"/>
      <c r="E934" s="40"/>
      <c r="F934" s="25"/>
      <c r="G934" s="23"/>
      <c r="H934" s="24"/>
      <c r="I934" s="25"/>
      <c r="J934" s="25"/>
      <c r="K934" s="25"/>
      <c r="L934" s="25"/>
      <c r="M934" s="25"/>
      <c r="N934" s="25"/>
      <c r="O934" s="25"/>
      <c r="P934" s="25"/>
      <c r="Q934" s="25"/>
      <c r="R934" s="25"/>
      <c r="S934" s="23"/>
      <c r="T934" s="24"/>
      <c r="U934" s="25"/>
      <c r="V934" s="25"/>
      <c r="W934" s="25"/>
    </row>
    <row r="935">
      <c r="B935" s="40"/>
      <c r="C935" s="25"/>
      <c r="D935" s="40"/>
      <c r="E935" s="40"/>
      <c r="F935" s="25"/>
      <c r="G935" s="23"/>
      <c r="H935" s="24"/>
      <c r="I935" s="25"/>
      <c r="J935" s="25"/>
      <c r="K935" s="25"/>
      <c r="L935" s="25"/>
      <c r="M935" s="25"/>
      <c r="N935" s="25"/>
      <c r="O935" s="25"/>
      <c r="P935" s="25"/>
      <c r="Q935" s="25"/>
      <c r="R935" s="25"/>
      <c r="S935" s="23"/>
      <c r="T935" s="24"/>
      <c r="U935" s="25"/>
      <c r="V935" s="25"/>
      <c r="W935" s="25"/>
    </row>
    <row r="936">
      <c r="B936" s="40"/>
      <c r="C936" s="25"/>
      <c r="D936" s="40"/>
      <c r="E936" s="40"/>
      <c r="F936" s="25"/>
      <c r="G936" s="23"/>
      <c r="H936" s="24"/>
      <c r="I936" s="25"/>
      <c r="J936" s="25"/>
      <c r="K936" s="25"/>
      <c r="L936" s="25"/>
      <c r="M936" s="25"/>
      <c r="N936" s="25"/>
      <c r="O936" s="25"/>
      <c r="P936" s="25"/>
      <c r="Q936" s="25"/>
      <c r="R936" s="25"/>
      <c r="S936" s="23"/>
      <c r="T936" s="24"/>
      <c r="U936" s="25"/>
      <c r="V936" s="25"/>
      <c r="W936" s="25"/>
    </row>
    <row r="937">
      <c r="B937" s="40"/>
      <c r="C937" s="25"/>
      <c r="D937" s="40"/>
      <c r="E937" s="40"/>
      <c r="F937" s="25"/>
      <c r="G937" s="23"/>
      <c r="H937" s="24"/>
      <c r="I937" s="25"/>
      <c r="J937" s="25"/>
      <c r="K937" s="25"/>
      <c r="L937" s="25"/>
      <c r="M937" s="25"/>
      <c r="N937" s="25"/>
      <c r="O937" s="25"/>
      <c r="P937" s="25"/>
      <c r="Q937" s="25"/>
      <c r="R937" s="25"/>
      <c r="S937" s="23"/>
      <c r="T937" s="24"/>
      <c r="U937" s="25"/>
      <c r="V937" s="25"/>
      <c r="W937" s="25"/>
    </row>
    <row r="938">
      <c r="B938" s="40"/>
      <c r="C938" s="25"/>
      <c r="D938" s="40"/>
      <c r="E938" s="40"/>
      <c r="F938" s="25"/>
      <c r="G938" s="23"/>
      <c r="H938" s="24"/>
      <c r="I938" s="25"/>
      <c r="J938" s="25"/>
      <c r="K938" s="25"/>
      <c r="L938" s="25"/>
      <c r="M938" s="25"/>
      <c r="N938" s="25"/>
      <c r="O938" s="25"/>
      <c r="P938" s="25"/>
      <c r="Q938" s="25"/>
      <c r="R938" s="25"/>
      <c r="S938" s="23"/>
      <c r="T938" s="24"/>
      <c r="U938" s="25"/>
      <c r="V938" s="25"/>
      <c r="W938" s="25"/>
    </row>
    <row r="939">
      <c r="B939" s="40"/>
      <c r="C939" s="25"/>
      <c r="D939" s="40"/>
      <c r="E939" s="40"/>
      <c r="F939" s="25"/>
      <c r="G939" s="23"/>
      <c r="H939" s="24"/>
      <c r="I939" s="25"/>
      <c r="J939" s="25"/>
      <c r="K939" s="25"/>
      <c r="L939" s="25"/>
      <c r="M939" s="25"/>
      <c r="N939" s="25"/>
      <c r="O939" s="25"/>
      <c r="P939" s="25"/>
      <c r="Q939" s="25"/>
      <c r="R939" s="25"/>
      <c r="S939" s="23"/>
      <c r="T939" s="24"/>
      <c r="U939" s="25"/>
      <c r="V939" s="25"/>
      <c r="W939" s="25"/>
    </row>
    <row r="940">
      <c r="B940" s="40"/>
      <c r="C940" s="25"/>
      <c r="D940" s="40"/>
      <c r="E940" s="40"/>
      <c r="F940" s="25"/>
      <c r="G940" s="23"/>
      <c r="H940" s="24"/>
      <c r="I940" s="25"/>
      <c r="J940" s="25"/>
      <c r="K940" s="25"/>
      <c r="L940" s="25"/>
      <c r="M940" s="25"/>
      <c r="N940" s="25"/>
      <c r="O940" s="25"/>
      <c r="P940" s="25"/>
      <c r="Q940" s="25"/>
      <c r="R940" s="25"/>
      <c r="S940" s="23"/>
      <c r="T940" s="24"/>
      <c r="U940" s="25"/>
      <c r="V940" s="25"/>
      <c r="W940" s="25"/>
    </row>
    <row r="941">
      <c r="B941" s="40"/>
      <c r="C941" s="25"/>
      <c r="D941" s="40"/>
      <c r="E941" s="40"/>
      <c r="F941" s="25"/>
      <c r="G941" s="23"/>
      <c r="H941" s="24"/>
      <c r="I941" s="25"/>
      <c r="J941" s="25"/>
      <c r="K941" s="25"/>
      <c r="L941" s="25"/>
      <c r="M941" s="25"/>
      <c r="N941" s="25"/>
      <c r="O941" s="25"/>
      <c r="P941" s="25"/>
      <c r="Q941" s="25"/>
      <c r="R941" s="25"/>
      <c r="S941" s="23"/>
      <c r="T941" s="24"/>
      <c r="U941" s="25"/>
      <c r="V941" s="25"/>
      <c r="W941" s="25"/>
    </row>
    <row r="942">
      <c r="B942" s="40"/>
      <c r="C942" s="25"/>
      <c r="D942" s="40"/>
      <c r="E942" s="40"/>
      <c r="F942" s="25"/>
      <c r="G942" s="23"/>
      <c r="H942" s="24"/>
      <c r="I942" s="25"/>
      <c r="J942" s="25"/>
      <c r="K942" s="25"/>
      <c r="L942" s="25"/>
      <c r="M942" s="25"/>
      <c r="N942" s="25"/>
      <c r="O942" s="25"/>
      <c r="P942" s="25"/>
      <c r="Q942" s="25"/>
      <c r="R942" s="25"/>
      <c r="S942" s="23"/>
      <c r="T942" s="24"/>
      <c r="U942" s="25"/>
      <c r="V942" s="25"/>
      <c r="W942" s="25"/>
    </row>
    <row r="943">
      <c r="B943" s="40"/>
      <c r="C943" s="25"/>
      <c r="D943" s="40"/>
      <c r="E943" s="40"/>
      <c r="F943" s="25"/>
      <c r="G943" s="23"/>
      <c r="H943" s="24"/>
      <c r="I943" s="25"/>
      <c r="J943" s="25"/>
      <c r="K943" s="25"/>
      <c r="L943" s="25"/>
      <c r="M943" s="25"/>
      <c r="N943" s="25"/>
      <c r="O943" s="25"/>
      <c r="P943" s="25"/>
      <c r="Q943" s="25"/>
      <c r="R943" s="25"/>
      <c r="S943" s="23"/>
      <c r="T943" s="24"/>
      <c r="U943" s="25"/>
      <c r="V943" s="25"/>
      <c r="W943" s="25"/>
    </row>
    <row r="944">
      <c r="B944" s="40"/>
      <c r="C944" s="25"/>
      <c r="D944" s="40"/>
      <c r="E944" s="40"/>
      <c r="F944" s="25"/>
      <c r="G944" s="23"/>
      <c r="H944" s="24"/>
      <c r="I944" s="25"/>
      <c r="J944" s="25"/>
      <c r="K944" s="25"/>
      <c r="L944" s="25"/>
      <c r="M944" s="25"/>
      <c r="N944" s="25"/>
      <c r="O944" s="25"/>
      <c r="P944" s="25"/>
      <c r="Q944" s="25"/>
      <c r="R944" s="25"/>
      <c r="S944" s="23"/>
      <c r="T944" s="24"/>
      <c r="U944" s="25"/>
      <c r="V944" s="25"/>
      <c r="W944" s="25"/>
    </row>
    <row r="945">
      <c r="B945" s="40"/>
      <c r="C945" s="25"/>
      <c r="D945" s="40"/>
      <c r="E945" s="40"/>
      <c r="F945" s="25"/>
      <c r="G945" s="23"/>
      <c r="H945" s="24"/>
      <c r="I945" s="25"/>
      <c r="J945" s="25"/>
      <c r="K945" s="25"/>
      <c r="L945" s="25"/>
      <c r="M945" s="25"/>
      <c r="N945" s="25"/>
      <c r="O945" s="25"/>
      <c r="P945" s="25"/>
      <c r="Q945" s="25"/>
      <c r="R945" s="25"/>
      <c r="S945" s="23"/>
      <c r="T945" s="24"/>
      <c r="U945" s="25"/>
      <c r="V945" s="25"/>
      <c r="W945" s="25"/>
    </row>
    <row r="946">
      <c r="B946" s="40"/>
      <c r="C946" s="25"/>
      <c r="D946" s="40"/>
      <c r="E946" s="40"/>
      <c r="F946" s="25"/>
      <c r="G946" s="23"/>
      <c r="H946" s="24"/>
      <c r="I946" s="25"/>
      <c r="J946" s="25"/>
      <c r="K946" s="25"/>
      <c r="L946" s="25"/>
      <c r="M946" s="25"/>
      <c r="N946" s="25"/>
      <c r="O946" s="25"/>
      <c r="P946" s="25"/>
      <c r="Q946" s="25"/>
      <c r="R946" s="25"/>
      <c r="S946" s="23"/>
      <c r="T946" s="24"/>
      <c r="U946" s="25"/>
      <c r="V946" s="25"/>
      <c r="W946" s="25"/>
    </row>
    <row r="947">
      <c r="B947" s="40"/>
      <c r="C947" s="25"/>
      <c r="D947" s="40"/>
      <c r="E947" s="40"/>
      <c r="F947" s="25"/>
      <c r="G947" s="23"/>
      <c r="H947" s="24"/>
      <c r="I947" s="25"/>
      <c r="J947" s="25"/>
      <c r="K947" s="25"/>
      <c r="L947" s="25"/>
      <c r="M947" s="25"/>
      <c r="N947" s="25"/>
      <c r="O947" s="25"/>
      <c r="P947" s="25"/>
      <c r="Q947" s="25"/>
      <c r="R947" s="25"/>
      <c r="S947" s="23"/>
      <c r="T947" s="24"/>
      <c r="U947" s="25"/>
      <c r="V947" s="25"/>
      <c r="W947" s="25"/>
    </row>
    <row r="948">
      <c r="B948" s="40"/>
      <c r="C948" s="25"/>
      <c r="D948" s="40"/>
      <c r="E948" s="40"/>
      <c r="F948" s="25"/>
      <c r="G948" s="23"/>
      <c r="H948" s="24"/>
      <c r="I948" s="25"/>
      <c r="J948" s="25"/>
      <c r="K948" s="25"/>
      <c r="L948" s="25"/>
      <c r="M948" s="25"/>
      <c r="N948" s="25"/>
      <c r="O948" s="25"/>
      <c r="P948" s="25"/>
      <c r="Q948" s="25"/>
      <c r="R948" s="25"/>
      <c r="S948" s="23"/>
      <c r="T948" s="24"/>
      <c r="U948" s="25"/>
      <c r="V948" s="25"/>
      <c r="W948" s="25"/>
    </row>
    <row r="949">
      <c r="B949" s="40"/>
      <c r="C949" s="25"/>
      <c r="D949" s="40"/>
      <c r="E949" s="40"/>
      <c r="F949" s="25"/>
      <c r="G949" s="23"/>
      <c r="H949" s="24"/>
      <c r="I949" s="25"/>
      <c r="J949" s="25"/>
      <c r="K949" s="25"/>
      <c r="L949" s="25"/>
      <c r="M949" s="25"/>
      <c r="N949" s="25"/>
      <c r="O949" s="25"/>
      <c r="P949" s="25"/>
      <c r="Q949" s="25"/>
      <c r="R949" s="25"/>
      <c r="S949" s="23"/>
      <c r="T949" s="24"/>
      <c r="U949" s="25"/>
      <c r="V949" s="25"/>
      <c r="W949" s="25"/>
    </row>
    <row r="950">
      <c r="B950" s="40"/>
      <c r="C950" s="25"/>
      <c r="D950" s="40"/>
      <c r="E950" s="40"/>
      <c r="F950" s="25"/>
      <c r="G950" s="23"/>
      <c r="H950" s="24"/>
      <c r="I950" s="25"/>
      <c r="J950" s="25"/>
      <c r="K950" s="25"/>
      <c r="L950" s="25"/>
      <c r="M950" s="25"/>
      <c r="N950" s="25"/>
      <c r="O950" s="25"/>
      <c r="P950" s="25"/>
      <c r="Q950" s="25"/>
      <c r="R950" s="25"/>
      <c r="S950" s="23"/>
      <c r="T950" s="24"/>
      <c r="U950" s="25"/>
      <c r="V950" s="25"/>
      <c r="W950" s="25"/>
    </row>
    <row r="951">
      <c r="B951" s="40"/>
      <c r="C951" s="25"/>
      <c r="D951" s="40"/>
      <c r="E951" s="40"/>
      <c r="F951" s="25"/>
      <c r="G951" s="23"/>
      <c r="H951" s="24"/>
      <c r="I951" s="25"/>
      <c r="J951" s="25"/>
      <c r="K951" s="25"/>
      <c r="L951" s="25"/>
      <c r="M951" s="25"/>
      <c r="N951" s="25"/>
      <c r="O951" s="25"/>
      <c r="P951" s="25"/>
      <c r="Q951" s="25"/>
      <c r="R951" s="25"/>
      <c r="S951" s="23"/>
      <c r="T951" s="24"/>
      <c r="U951" s="25"/>
      <c r="V951" s="25"/>
      <c r="W951" s="25"/>
    </row>
    <row r="952">
      <c r="B952" s="40"/>
      <c r="C952" s="25"/>
      <c r="D952" s="40"/>
      <c r="E952" s="40"/>
      <c r="F952" s="25"/>
      <c r="G952" s="23"/>
      <c r="H952" s="24"/>
      <c r="I952" s="25"/>
      <c r="J952" s="25"/>
      <c r="K952" s="25"/>
      <c r="L952" s="25"/>
      <c r="M952" s="25"/>
      <c r="N952" s="25"/>
      <c r="O952" s="25"/>
      <c r="P952" s="25"/>
      <c r="Q952" s="25"/>
      <c r="R952" s="25"/>
      <c r="S952" s="23"/>
      <c r="T952" s="24"/>
      <c r="U952" s="25"/>
      <c r="V952" s="25"/>
      <c r="W952" s="25"/>
    </row>
    <row r="953">
      <c r="B953" s="40"/>
      <c r="C953" s="25"/>
      <c r="D953" s="40"/>
      <c r="E953" s="40"/>
      <c r="F953" s="25"/>
      <c r="G953" s="23"/>
      <c r="H953" s="24"/>
      <c r="I953" s="25"/>
      <c r="J953" s="25"/>
      <c r="K953" s="25"/>
      <c r="L953" s="25"/>
      <c r="M953" s="25"/>
      <c r="N953" s="25"/>
      <c r="O953" s="25"/>
      <c r="P953" s="25"/>
      <c r="Q953" s="25"/>
      <c r="R953" s="25"/>
      <c r="S953" s="23"/>
      <c r="T953" s="24"/>
      <c r="U953" s="25"/>
      <c r="V953" s="25"/>
      <c r="W953" s="25"/>
    </row>
    <row r="954">
      <c r="B954" s="40"/>
      <c r="C954" s="25"/>
      <c r="D954" s="40"/>
      <c r="E954" s="40"/>
      <c r="F954" s="25"/>
      <c r="G954" s="23"/>
      <c r="H954" s="24"/>
      <c r="I954" s="25"/>
      <c r="J954" s="25"/>
      <c r="K954" s="25"/>
      <c r="L954" s="25"/>
      <c r="M954" s="25"/>
      <c r="N954" s="25"/>
      <c r="O954" s="25"/>
      <c r="P954" s="25"/>
      <c r="Q954" s="25"/>
      <c r="R954" s="25"/>
      <c r="S954" s="23"/>
      <c r="T954" s="24"/>
      <c r="U954" s="25"/>
      <c r="V954" s="25"/>
      <c r="W954" s="25"/>
    </row>
    <row r="955">
      <c r="B955" s="40"/>
      <c r="C955" s="25"/>
      <c r="D955" s="40"/>
      <c r="E955" s="40"/>
      <c r="F955" s="25"/>
      <c r="G955" s="23"/>
      <c r="H955" s="24"/>
      <c r="I955" s="25"/>
      <c r="J955" s="25"/>
      <c r="K955" s="25"/>
      <c r="L955" s="25"/>
      <c r="M955" s="25"/>
      <c r="N955" s="25"/>
      <c r="O955" s="25"/>
      <c r="P955" s="25"/>
      <c r="Q955" s="25"/>
      <c r="R955" s="25"/>
      <c r="S955" s="23"/>
      <c r="T955" s="24"/>
      <c r="U955" s="25"/>
      <c r="V955" s="25"/>
      <c r="W955" s="25"/>
    </row>
    <row r="956">
      <c r="B956" s="40"/>
      <c r="C956" s="25"/>
      <c r="D956" s="40"/>
      <c r="E956" s="40"/>
      <c r="F956" s="25"/>
      <c r="G956" s="23"/>
      <c r="H956" s="24"/>
      <c r="I956" s="25"/>
      <c r="J956" s="25"/>
      <c r="K956" s="25"/>
      <c r="L956" s="25"/>
      <c r="M956" s="25"/>
      <c r="N956" s="25"/>
      <c r="O956" s="25"/>
      <c r="P956" s="25"/>
      <c r="Q956" s="25"/>
      <c r="R956" s="25"/>
      <c r="S956" s="23"/>
      <c r="T956" s="24"/>
      <c r="U956" s="25"/>
      <c r="V956" s="25"/>
      <c r="W956" s="25"/>
    </row>
    <row r="957">
      <c r="B957" s="40"/>
      <c r="C957" s="25"/>
      <c r="D957" s="40"/>
      <c r="E957" s="40"/>
      <c r="F957" s="25"/>
      <c r="G957" s="23"/>
      <c r="H957" s="24"/>
      <c r="I957" s="25"/>
      <c r="J957" s="25"/>
      <c r="K957" s="25"/>
      <c r="L957" s="25"/>
      <c r="M957" s="25"/>
      <c r="N957" s="25"/>
      <c r="O957" s="25"/>
      <c r="P957" s="25"/>
      <c r="Q957" s="25"/>
      <c r="R957" s="25"/>
      <c r="S957" s="23"/>
      <c r="T957" s="24"/>
      <c r="U957" s="25"/>
      <c r="V957" s="25"/>
      <c r="W957" s="25"/>
    </row>
    <row r="958">
      <c r="B958" s="40"/>
      <c r="C958" s="25"/>
      <c r="D958" s="40"/>
      <c r="E958" s="40"/>
      <c r="F958" s="25"/>
      <c r="G958" s="23"/>
      <c r="H958" s="24"/>
      <c r="I958" s="25"/>
      <c r="J958" s="25"/>
      <c r="K958" s="25"/>
      <c r="L958" s="25"/>
      <c r="M958" s="25"/>
      <c r="N958" s="25"/>
      <c r="O958" s="25"/>
      <c r="P958" s="25"/>
      <c r="Q958" s="25"/>
      <c r="R958" s="25"/>
      <c r="S958" s="23"/>
      <c r="T958" s="24"/>
      <c r="U958" s="25"/>
      <c r="V958" s="25"/>
      <c r="W958" s="25"/>
    </row>
    <row r="959">
      <c r="B959" s="40"/>
      <c r="C959" s="25"/>
      <c r="D959" s="40"/>
      <c r="E959" s="40"/>
      <c r="F959" s="25"/>
      <c r="G959" s="23"/>
      <c r="H959" s="24"/>
      <c r="I959" s="25"/>
      <c r="J959" s="25"/>
      <c r="K959" s="25"/>
      <c r="L959" s="25"/>
      <c r="M959" s="25"/>
      <c r="N959" s="25"/>
      <c r="O959" s="25"/>
      <c r="P959" s="25"/>
      <c r="Q959" s="25"/>
      <c r="R959" s="25"/>
      <c r="S959" s="23"/>
      <c r="T959" s="24"/>
      <c r="U959" s="25"/>
      <c r="V959" s="25"/>
      <c r="W959" s="25"/>
    </row>
    <row r="960">
      <c r="B960" s="40"/>
      <c r="C960" s="25"/>
      <c r="D960" s="40"/>
      <c r="E960" s="40"/>
      <c r="F960" s="25"/>
      <c r="G960" s="23"/>
      <c r="H960" s="24"/>
      <c r="I960" s="25"/>
      <c r="J960" s="25"/>
      <c r="K960" s="25"/>
      <c r="L960" s="25"/>
      <c r="M960" s="25"/>
      <c r="N960" s="25"/>
      <c r="O960" s="25"/>
      <c r="P960" s="25"/>
      <c r="Q960" s="25"/>
      <c r="R960" s="25"/>
      <c r="S960" s="23"/>
      <c r="T960" s="24"/>
      <c r="U960" s="25"/>
      <c r="V960" s="25"/>
      <c r="W960" s="25"/>
    </row>
    <row r="961">
      <c r="B961" s="40"/>
      <c r="C961" s="25"/>
      <c r="D961" s="40"/>
      <c r="E961" s="40"/>
      <c r="F961" s="25"/>
      <c r="G961" s="23"/>
      <c r="H961" s="24"/>
      <c r="I961" s="25"/>
      <c r="J961" s="25"/>
      <c r="K961" s="25"/>
      <c r="L961" s="25"/>
      <c r="M961" s="25"/>
      <c r="N961" s="25"/>
      <c r="O961" s="25"/>
      <c r="P961" s="25"/>
      <c r="Q961" s="25"/>
      <c r="R961" s="25"/>
      <c r="S961" s="23"/>
      <c r="T961" s="24"/>
      <c r="U961" s="25"/>
      <c r="V961" s="25"/>
      <c r="W961" s="25"/>
    </row>
    <row r="962">
      <c r="B962" s="40"/>
      <c r="C962" s="25"/>
      <c r="D962" s="40"/>
      <c r="E962" s="40"/>
      <c r="F962" s="25"/>
      <c r="G962" s="23"/>
      <c r="H962" s="24"/>
      <c r="I962" s="25"/>
      <c r="J962" s="25"/>
      <c r="K962" s="25"/>
      <c r="L962" s="25"/>
      <c r="M962" s="25"/>
      <c r="N962" s="25"/>
      <c r="O962" s="25"/>
      <c r="P962" s="25"/>
      <c r="Q962" s="25"/>
      <c r="R962" s="25"/>
      <c r="S962" s="23"/>
      <c r="T962" s="24"/>
      <c r="U962" s="25"/>
      <c r="V962" s="25"/>
      <c r="W962" s="25"/>
    </row>
    <row r="963">
      <c r="B963" s="40"/>
      <c r="C963" s="25"/>
      <c r="D963" s="40"/>
      <c r="E963" s="40"/>
      <c r="F963" s="25"/>
      <c r="G963" s="23"/>
      <c r="H963" s="24"/>
      <c r="I963" s="25"/>
      <c r="J963" s="25"/>
      <c r="K963" s="25"/>
      <c r="L963" s="25"/>
      <c r="M963" s="25"/>
      <c r="N963" s="25"/>
      <c r="O963" s="25"/>
      <c r="P963" s="25"/>
      <c r="Q963" s="25"/>
      <c r="R963" s="25"/>
      <c r="S963" s="23"/>
      <c r="T963" s="24"/>
      <c r="U963" s="25"/>
      <c r="V963" s="25"/>
      <c r="W963" s="25"/>
    </row>
    <row r="964">
      <c r="B964" s="40"/>
      <c r="C964" s="25"/>
      <c r="D964" s="40"/>
      <c r="E964" s="40"/>
      <c r="F964" s="25"/>
      <c r="G964" s="23"/>
      <c r="H964" s="24"/>
      <c r="I964" s="25"/>
      <c r="J964" s="25"/>
      <c r="K964" s="25"/>
      <c r="L964" s="25"/>
      <c r="M964" s="25"/>
      <c r="N964" s="25"/>
      <c r="O964" s="25"/>
      <c r="P964" s="25"/>
      <c r="Q964" s="25"/>
      <c r="R964" s="25"/>
      <c r="S964" s="23"/>
      <c r="T964" s="24"/>
      <c r="U964" s="25"/>
      <c r="V964" s="25"/>
      <c r="W964" s="25"/>
    </row>
    <row r="965">
      <c r="B965" s="40"/>
      <c r="C965" s="25"/>
      <c r="D965" s="40"/>
      <c r="E965" s="40"/>
      <c r="F965" s="25"/>
      <c r="G965" s="23"/>
      <c r="H965" s="24"/>
      <c r="I965" s="25"/>
      <c r="J965" s="25"/>
      <c r="K965" s="25"/>
      <c r="L965" s="25"/>
      <c r="M965" s="25"/>
      <c r="N965" s="25"/>
      <c r="O965" s="25"/>
      <c r="P965" s="25"/>
      <c r="Q965" s="25"/>
      <c r="R965" s="25"/>
      <c r="S965" s="23"/>
      <c r="T965" s="24"/>
      <c r="U965" s="25"/>
      <c r="V965" s="25"/>
      <c r="W965" s="25"/>
    </row>
    <row r="966">
      <c r="B966" s="40"/>
      <c r="C966" s="25"/>
      <c r="D966" s="40"/>
      <c r="E966" s="40"/>
      <c r="F966" s="25"/>
      <c r="G966" s="23"/>
      <c r="H966" s="24"/>
      <c r="I966" s="25"/>
      <c r="J966" s="25"/>
      <c r="K966" s="25"/>
      <c r="L966" s="25"/>
      <c r="M966" s="25"/>
      <c r="N966" s="25"/>
      <c r="O966" s="25"/>
      <c r="P966" s="25"/>
      <c r="Q966" s="25"/>
      <c r="R966" s="25"/>
      <c r="S966" s="23"/>
      <c r="T966" s="24"/>
      <c r="U966" s="25"/>
      <c r="V966" s="25"/>
      <c r="W966" s="25"/>
    </row>
    <row r="967">
      <c r="B967" s="40"/>
      <c r="C967" s="25"/>
      <c r="D967" s="40"/>
      <c r="E967" s="40"/>
      <c r="F967" s="25"/>
      <c r="G967" s="23"/>
      <c r="H967" s="24"/>
      <c r="I967" s="25"/>
      <c r="J967" s="25"/>
      <c r="K967" s="25"/>
      <c r="L967" s="25"/>
      <c r="M967" s="25"/>
      <c r="N967" s="25"/>
      <c r="O967" s="25"/>
      <c r="P967" s="25"/>
      <c r="Q967" s="25"/>
      <c r="R967" s="25"/>
      <c r="S967" s="23"/>
      <c r="T967" s="24"/>
      <c r="U967" s="25"/>
      <c r="V967" s="25"/>
      <c r="W967" s="25"/>
    </row>
    <row r="968">
      <c r="B968" s="40"/>
      <c r="C968" s="25"/>
      <c r="D968" s="40"/>
      <c r="E968" s="40"/>
      <c r="F968" s="25"/>
      <c r="G968" s="23"/>
      <c r="H968" s="24"/>
      <c r="I968" s="25"/>
      <c r="J968" s="25"/>
      <c r="K968" s="25"/>
      <c r="L968" s="25"/>
      <c r="M968" s="25"/>
      <c r="N968" s="25"/>
      <c r="O968" s="25"/>
      <c r="P968" s="25"/>
      <c r="Q968" s="25"/>
      <c r="R968" s="25"/>
      <c r="S968" s="23"/>
      <c r="T968" s="24"/>
      <c r="U968" s="25"/>
      <c r="V968" s="25"/>
      <c r="W968" s="25"/>
    </row>
    <row r="969">
      <c r="B969" s="40"/>
      <c r="C969" s="25"/>
      <c r="D969" s="40"/>
      <c r="E969" s="40"/>
      <c r="F969" s="25"/>
      <c r="G969" s="23"/>
      <c r="H969" s="24"/>
      <c r="I969" s="25"/>
      <c r="J969" s="25"/>
      <c r="K969" s="25"/>
      <c r="L969" s="25"/>
      <c r="M969" s="25"/>
      <c r="N969" s="25"/>
      <c r="O969" s="25"/>
      <c r="P969" s="25"/>
      <c r="Q969" s="25"/>
      <c r="R969" s="25"/>
      <c r="S969" s="23"/>
      <c r="T969" s="24"/>
      <c r="U969" s="25"/>
      <c r="V969" s="25"/>
      <c r="W969" s="25"/>
    </row>
    <row r="970">
      <c r="B970" s="40"/>
      <c r="C970" s="25"/>
      <c r="D970" s="40"/>
      <c r="E970" s="40"/>
      <c r="F970" s="25"/>
      <c r="G970" s="23"/>
      <c r="H970" s="24"/>
      <c r="I970" s="25"/>
      <c r="J970" s="25"/>
      <c r="K970" s="25"/>
      <c r="L970" s="25"/>
      <c r="M970" s="25"/>
      <c r="N970" s="25"/>
      <c r="O970" s="25"/>
      <c r="P970" s="25"/>
      <c r="Q970" s="25"/>
      <c r="R970" s="25"/>
      <c r="S970" s="23"/>
      <c r="T970" s="24"/>
      <c r="U970" s="25"/>
      <c r="V970" s="25"/>
      <c r="W970" s="25"/>
    </row>
    <row r="971">
      <c r="B971" s="40"/>
      <c r="C971" s="25"/>
      <c r="D971" s="40"/>
      <c r="E971" s="40"/>
      <c r="F971" s="25"/>
      <c r="G971" s="23"/>
      <c r="H971" s="24"/>
      <c r="I971" s="25"/>
      <c r="J971" s="25"/>
      <c r="K971" s="25"/>
      <c r="L971" s="25"/>
      <c r="M971" s="25"/>
      <c r="N971" s="25"/>
      <c r="O971" s="25"/>
      <c r="P971" s="25"/>
      <c r="Q971" s="25"/>
      <c r="R971" s="25"/>
      <c r="S971" s="23"/>
      <c r="T971" s="24"/>
      <c r="U971" s="25"/>
      <c r="V971" s="25"/>
      <c r="W971" s="25"/>
    </row>
    <row r="972">
      <c r="B972" s="40"/>
      <c r="C972" s="25"/>
      <c r="D972" s="40"/>
      <c r="E972" s="40"/>
      <c r="F972" s="25"/>
      <c r="G972" s="23"/>
      <c r="H972" s="24"/>
      <c r="I972" s="25"/>
      <c r="J972" s="25"/>
      <c r="K972" s="25"/>
      <c r="L972" s="25"/>
      <c r="M972" s="25"/>
      <c r="N972" s="25"/>
      <c r="O972" s="25"/>
      <c r="P972" s="25"/>
      <c r="Q972" s="25"/>
      <c r="R972" s="25"/>
      <c r="S972" s="23"/>
      <c r="T972" s="24"/>
      <c r="U972" s="25"/>
      <c r="V972" s="25"/>
      <c r="W972" s="25"/>
    </row>
    <row r="973">
      <c r="B973" s="40"/>
      <c r="C973" s="25"/>
      <c r="D973" s="40"/>
      <c r="E973" s="40"/>
      <c r="F973" s="25"/>
      <c r="G973" s="23"/>
      <c r="H973" s="24"/>
      <c r="I973" s="25"/>
      <c r="J973" s="25"/>
      <c r="K973" s="25"/>
      <c r="L973" s="25"/>
      <c r="M973" s="25"/>
      <c r="N973" s="25"/>
      <c r="O973" s="25"/>
      <c r="P973" s="25"/>
      <c r="Q973" s="25"/>
      <c r="R973" s="25"/>
      <c r="S973" s="23"/>
      <c r="T973" s="24"/>
      <c r="U973" s="25"/>
      <c r="V973" s="25"/>
      <c r="W973" s="25"/>
    </row>
    <row r="974">
      <c r="B974" s="40"/>
      <c r="C974" s="25"/>
      <c r="D974" s="40"/>
      <c r="E974" s="40"/>
      <c r="F974" s="25"/>
      <c r="G974" s="23"/>
      <c r="H974" s="24"/>
      <c r="I974" s="25"/>
      <c r="J974" s="25"/>
      <c r="K974" s="25"/>
      <c r="L974" s="25"/>
      <c r="M974" s="25"/>
      <c r="N974" s="25"/>
      <c r="O974" s="25"/>
      <c r="P974" s="25"/>
      <c r="Q974" s="25"/>
      <c r="R974" s="25"/>
      <c r="S974" s="23"/>
      <c r="T974" s="24"/>
      <c r="U974" s="25"/>
      <c r="V974" s="25"/>
      <c r="W974" s="25"/>
    </row>
    <row r="975">
      <c r="B975" s="40"/>
      <c r="C975" s="25"/>
      <c r="D975" s="40"/>
      <c r="E975" s="40"/>
      <c r="F975" s="25"/>
      <c r="G975" s="23"/>
      <c r="H975" s="24"/>
      <c r="I975" s="25"/>
      <c r="J975" s="25"/>
      <c r="K975" s="25"/>
      <c r="L975" s="25"/>
      <c r="M975" s="25"/>
      <c r="N975" s="25"/>
      <c r="O975" s="25"/>
      <c r="P975" s="25"/>
      <c r="Q975" s="25"/>
      <c r="R975" s="25"/>
      <c r="S975" s="23"/>
      <c r="T975" s="24"/>
      <c r="U975" s="25"/>
      <c r="V975" s="25"/>
      <c r="W975" s="25"/>
    </row>
    <row r="976">
      <c r="B976" s="40"/>
      <c r="C976" s="25"/>
      <c r="D976" s="40"/>
      <c r="E976" s="40"/>
      <c r="F976" s="25"/>
      <c r="G976" s="23"/>
      <c r="H976" s="24"/>
      <c r="I976" s="25"/>
      <c r="J976" s="25"/>
      <c r="K976" s="25"/>
      <c r="L976" s="25"/>
      <c r="M976" s="25"/>
      <c r="N976" s="25"/>
      <c r="O976" s="25"/>
      <c r="P976" s="25"/>
      <c r="Q976" s="25"/>
      <c r="R976" s="25"/>
      <c r="S976" s="23"/>
      <c r="T976" s="24"/>
      <c r="U976" s="25"/>
      <c r="V976" s="25"/>
      <c r="W976" s="25"/>
    </row>
    <row r="977">
      <c r="B977" s="40"/>
      <c r="C977" s="25"/>
      <c r="D977" s="40"/>
      <c r="E977" s="40"/>
      <c r="F977" s="25"/>
      <c r="G977" s="23"/>
      <c r="H977" s="24"/>
      <c r="I977" s="25"/>
      <c r="J977" s="25"/>
      <c r="K977" s="25"/>
      <c r="L977" s="25"/>
      <c r="M977" s="25"/>
      <c r="N977" s="25"/>
      <c r="O977" s="25"/>
      <c r="P977" s="25"/>
      <c r="Q977" s="25"/>
      <c r="R977" s="25"/>
      <c r="S977" s="23"/>
      <c r="T977" s="24"/>
      <c r="U977" s="25"/>
      <c r="V977" s="25"/>
      <c r="W977" s="25"/>
    </row>
    <row r="978">
      <c r="B978" s="40"/>
      <c r="C978" s="25"/>
      <c r="D978" s="40"/>
      <c r="E978" s="40"/>
      <c r="F978" s="25"/>
      <c r="G978" s="23"/>
      <c r="H978" s="24"/>
      <c r="I978" s="25"/>
      <c r="J978" s="25"/>
      <c r="K978" s="25"/>
      <c r="L978" s="25"/>
      <c r="M978" s="25"/>
      <c r="N978" s="25"/>
      <c r="O978" s="25"/>
      <c r="P978" s="25"/>
      <c r="Q978" s="25"/>
      <c r="R978" s="25"/>
      <c r="S978" s="23"/>
      <c r="T978" s="24"/>
      <c r="U978" s="25"/>
      <c r="V978" s="25"/>
      <c r="W978" s="25"/>
    </row>
    <row r="979">
      <c r="B979" s="40"/>
      <c r="C979" s="25"/>
      <c r="D979" s="40"/>
      <c r="E979" s="40"/>
      <c r="F979" s="25"/>
      <c r="G979" s="23"/>
      <c r="H979" s="24"/>
      <c r="I979" s="25"/>
      <c r="J979" s="25"/>
      <c r="K979" s="25"/>
      <c r="L979" s="25"/>
      <c r="M979" s="25"/>
      <c r="N979" s="25"/>
      <c r="O979" s="25"/>
      <c r="P979" s="25"/>
      <c r="Q979" s="25"/>
      <c r="R979" s="25"/>
      <c r="S979" s="23"/>
      <c r="T979" s="24"/>
      <c r="U979" s="25"/>
      <c r="V979" s="25"/>
      <c r="W979" s="25"/>
    </row>
    <row r="980">
      <c r="B980" s="40"/>
      <c r="C980" s="25"/>
      <c r="D980" s="40"/>
      <c r="E980" s="40"/>
      <c r="F980" s="25"/>
      <c r="G980" s="23"/>
      <c r="H980" s="24"/>
      <c r="I980" s="25"/>
      <c r="J980" s="25"/>
      <c r="K980" s="25"/>
      <c r="L980" s="25"/>
      <c r="M980" s="25"/>
      <c r="N980" s="25"/>
      <c r="O980" s="25"/>
      <c r="P980" s="25"/>
      <c r="Q980" s="25"/>
      <c r="R980" s="25"/>
      <c r="S980" s="23"/>
      <c r="T980" s="24"/>
      <c r="U980" s="25"/>
      <c r="V980" s="25"/>
      <c r="W980" s="25"/>
    </row>
    <row r="981">
      <c r="B981" s="40"/>
      <c r="C981" s="25"/>
      <c r="D981" s="40"/>
      <c r="E981" s="40"/>
      <c r="F981" s="25"/>
      <c r="G981" s="23"/>
      <c r="H981" s="24"/>
      <c r="I981" s="25"/>
      <c r="J981" s="25"/>
      <c r="K981" s="25"/>
      <c r="L981" s="25"/>
      <c r="M981" s="25"/>
      <c r="N981" s="25"/>
      <c r="O981" s="25"/>
      <c r="P981" s="25"/>
      <c r="Q981" s="25"/>
      <c r="R981" s="25"/>
      <c r="S981" s="23"/>
      <c r="T981" s="24"/>
      <c r="U981" s="25"/>
      <c r="V981" s="25"/>
      <c r="W981" s="25"/>
    </row>
    <row r="982">
      <c r="B982" s="40"/>
      <c r="C982" s="25"/>
      <c r="D982" s="40"/>
      <c r="E982" s="40"/>
      <c r="F982" s="25"/>
      <c r="G982" s="23"/>
      <c r="H982" s="24"/>
      <c r="I982" s="25"/>
      <c r="J982" s="25"/>
      <c r="K982" s="25"/>
      <c r="L982" s="25"/>
      <c r="M982" s="25"/>
      <c r="N982" s="25"/>
      <c r="O982" s="25"/>
      <c r="P982" s="25"/>
      <c r="Q982" s="25"/>
      <c r="R982" s="25"/>
      <c r="S982" s="23"/>
      <c r="T982" s="24"/>
      <c r="U982" s="25"/>
      <c r="V982" s="25"/>
      <c r="W982" s="25"/>
    </row>
    <row r="983">
      <c r="B983" s="40"/>
      <c r="C983" s="25"/>
      <c r="D983" s="40"/>
      <c r="E983" s="40"/>
      <c r="F983" s="25"/>
      <c r="G983" s="23"/>
      <c r="H983" s="24"/>
      <c r="I983" s="25"/>
      <c r="J983" s="25"/>
      <c r="K983" s="25"/>
      <c r="L983" s="25"/>
      <c r="M983" s="25"/>
      <c r="N983" s="25"/>
      <c r="O983" s="25"/>
      <c r="P983" s="25"/>
      <c r="Q983" s="25"/>
      <c r="R983" s="25"/>
      <c r="S983" s="23"/>
      <c r="T983" s="24"/>
      <c r="U983" s="25"/>
      <c r="V983" s="25"/>
      <c r="W983" s="25"/>
    </row>
    <row r="984">
      <c r="B984" s="40"/>
      <c r="C984" s="25"/>
      <c r="D984" s="40"/>
      <c r="E984" s="40"/>
      <c r="F984" s="25"/>
      <c r="G984" s="23"/>
      <c r="H984" s="24"/>
      <c r="I984" s="25"/>
      <c r="J984" s="25"/>
      <c r="K984" s="25"/>
      <c r="L984" s="25"/>
      <c r="M984" s="25"/>
      <c r="N984" s="25"/>
      <c r="O984" s="25"/>
      <c r="P984" s="25"/>
      <c r="Q984" s="25"/>
      <c r="R984" s="25"/>
      <c r="S984" s="23"/>
      <c r="T984" s="24"/>
      <c r="U984" s="25"/>
      <c r="V984" s="25"/>
      <c r="W984" s="25"/>
    </row>
    <row r="985">
      <c r="B985" s="40"/>
      <c r="C985" s="25"/>
      <c r="D985" s="40"/>
      <c r="E985" s="40"/>
      <c r="F985" s="25"/>
      <c r="G985" s="23"/>
      <c r="H985" s="24"/>
      <c r="I985" s="25"/>
      <c r="J985" s="25"/>
      <c r="K985" s="25"/>
      <c r="L985" s="25"/>
      <c r="M985" s="25"/>
      <c r="N985" s="25"/>
      <c r="O985" s="25"/>
      <c r="P985" s="25"/>
      <c r="Q985" s="25"/>
      <c r="R985" s="25"/>
      <c r="S985" s="23"/>
      <c r="T985" s="24"/>
      <c r="U985" s="25"/>
      <c r="V985" s="25"/>
      <c r="W985" s="25"/>
    </row>
    <row r="986">
      <c r="B986" s="40"/>
      <c r="C986" s="25"/>
      <c r="D986" s="40"/>
      <c r="E986" s="40"/>
      <c r="F986" s="25"/>
      <c r="G986" s="23"/>
      <c r="H986" s="24"/>
      <c r="I986" s="25"/>
      <c r="J986" s="25"/>
      <c r="K986" s="25"/>
      <c r="L986" s="25"/>
      <c r="M986" s="25"/>
      <c r="N986" s="25"/>
      <c r="O986" s="25"/>
      <c r="P986" s="25"/>
      <c r="Q986" s="25"/>
      <c r="R986" s="25"/>
      <c r="S986" s="23"/>
      <c r="T986" s="24"/>
      <c r="U986" s="25"/>
      <c r="V986" s="25"/>
      <c r="W986" s="25"/>
    </row>
    <row r="987">
      <c r="B987" s="40"/>
      <c r="C987" s="25"/>
      <c r="D987" s="40"/>
      <c r="E987" s="40"/>
      <c r="F987" s="25"/>
      <c r="G987" s="23"/>
      <c r="H987" s="24"/>
      <c r="I987" s="25"/>
      <c r="J987" s="25"/>
      <c r="K987" s="25"/>
      <c r="L987" s="25"/>
      <c r="M987" s="25"/>
      <c r="N987" s="25"/>
      <c r="O987" s="25"/>
      <c r="P987" s="25"/>
      <c r="Q987" s="25"/>
      <c r="R987" s="25"/>
      <c r="S987" s="23"/>
      <c r="T987" s="24"/>
      <c r="U987" s="25"/>
      <c r="V987" s="25"/>
      <c r="W987" s="25"/>
    </row>
    <row r="988">
      <c r="B988" s="40"/>
      <c r="C988" s="25"/>
      <c r="D988" s="40"/>
      <c r="E988" s="40"/>
      <c r="F988" s="25"/>
      <c r="G988" s="23"/>
      <c r="H988" s="24"/>
      <c r="I988" s="25"/>
      <c r="J988" s="25"/>
      <c r="K988" s="25"/>
      <c r="L988" s="25"/>
      <c r="M988" s="25"/>
      <c r="N988" s="25"/>
      <c r="O988" s="25"/>
      <c r="P988" s="25"/>
      <c r="Q988" s="25"/>
      <c r="R988" s="25"/>
      <c r="S988" s="23"/>
      <c r="T988" s="24"/>
      <c r="U988" s="25"/>
      <c r="V988" s="25"/>
      <c r="W988" s="25"/>
    </row>
    <row r="989">
      <c r="B989" s="40"/>
      <c r="C989" s="25"/>
      <c r="D989" s="40"/>
      <c r="E989" s="40"/>
      <c r="F989" s="25"/>
      <c r="G989" s="23"/>
      <c r="H989" s="24"/>
      <c r="I989" s="25"/>
      <c r="J989" s="25"/>
      <c r="K989" s="25"/>
      <c r="L989" s="25"/>
      <c r="M989" s="25"/>
      <c r="N989" s="25"/>
      <c r="O989" s="25"/>
      <c r="P989" s="25"/>
      <c r="Q989" s="25"/>
      <c r="R989" s="25"/>
      <c r="S989" s="23"/>
      <c r="T989" s="24"/>
      <c r="U989" s="25"/>
      <c r="V989" s="25"/>
      <c r="W989" s="25"/>
    </row>
    <row r="990">
      <c r="B990" s="40"/>
      <c r="C990" s="25"/>
      <c r="D990" s="40"/>
      <c r="E990" s="40"/>
      <c r="F990" s="25"/>
      <c r="G990" s="23"/>
      <c r="H990" s="24"/>
      <c r="I990" s="25"/>
      <c r="J990" s="25"/>
      <c r="K990" s="25"/>
      <c r="L990" s="25"/>
      <c r="M990" s="25"/>
      <c r="N990" s="25"/>
      <c r="O990" s="25"/>
      <c r="P990" s="25"/>
      <c r="Q990" s="25"/>
      <c r="R990" s="25"/>
      <c r="S990" s="23"/>
      <c r="T990" s="24"/>
      <c r="U990" s="25"/>
      <c r="V990" s="25"/>
      <c r="W990" s="25"/>
    </row>
    <row r="991">
      <c r="B991" s="40"/>
      <c r="C991" s="25"/>
      <c r="D991" s="40"/>
      <c r="E991" s="40"/>
      <c r="F991" s="25"/>
      <c r="G991" s="23"/>
      <c r="H991" s="24"/>
      <c r="I991" s="25"/>
      <c r="J991" s="25"/>
      <c r="K991" s="25"/>
      <c r="L991" s="25"/>
      <c r="M991" s="25"/>
      <c r="N991" s="25"/>
      <c r="O991" s="25"/>
      <c r="P991" s="25"/>
      <c r="Q991" s="25"/>
      <c r="R991" s="25"/>
      <c r="S991" s="23"/>
      <c r="T991" s="24"/>
      <c r="U991" s="25"/>
      <c r="V991" s="25"/>
      <c r="W991" s="25"/>
    </row>
    <row r="992">
      <c r="B992" s="40"/>
      <c r="C992" s="25"/>
      <c r="D992" s="40"/>
      <c r="E992" s="40"/>
      <c r="F992" s="25"/>
      <c r="G992" s="23"/>
      <c r="H992" s="24"/>
      <c r="I992" s="25"/>
      <c r="J992" s="25"/>
      <c r="K992" s="25"/>
      <c r="L992" s="25"/>
      <c r="M992" s="25"/>
      <c r="N992" s="25"/>
      <c r="O992" s="25"/>
      <c r="P992" s="25"/>
      <c r="Q992" s="25"/>
      <c r="R992" s="25"/>
      <c r="S992" s="23"/>
      <c r="T992" s="24"/>
      <c r="U992" s="25"/>
      <c r="V992" s="25"/>
      <c r="W992" s="25"/>
    </row>
    <row r="993">
      <c r="B993" s="40"/>
      <c r="C993" s="25"/>
      <c r="D993" s="40"/>
      <c r="E993" s="40"/>
      <c r="F993" s="25"/>
      <c r="G993" s="23"/>
      <c r="H993" s="24"/>
      <c r="I993" s="25"/>
      <c r="J993" s="25"/>
      <c r="K993" s="25"/>
      <c r="L993" s="25"/>
      <c r="M993" s="25"/>
      <c r="N993" s="25"/>
      <c r="O993" s="25"/>
      <c r="P993" s="25"/>
      <c r="Q993" s="25"/>
      <c r="R993" s="25"/>
      <c r="S993" s="23"/>
      <c r="T993" s="24"/>
      <c r="U993" s="25"/>
      <c r="V993" s="25"/>
      <c r="W993" s="25"/>
    </row>
    <row r="994">
      <c r="B994" s="40"/>
      <c r="C994" s="25"/>
      <c r="D994" s="40"/>
      <c r="E994" s="40"/>
      <c r="F994" s="25"/>
      <c r="G994" s="23"/>
      <c r="H994" s="24"/>
      <c r="I994" s="25"/>
      <c r="J994" s="25"/>
      <c r="K994" s="25"/>
      <c r="L994" s="25"/>
      <c r="M994" s="25"/>
      <c r="N994" s="25"/>
      <c r="O994" s="25"/>
      <c r="P994" s="25"/>
      <c r="Q994" s="25"/>
      <c r="R994" s="25"/>
      <c r="S994" s="23"/>
      <c r="T994" s="24"/>
      <c r="U994" s="25"/>
      <c r="V994" s="25"/>
      <c r="W994" s="25"/>
    </row>
    <row r="995">
      <c r="B995" s="40"/>
      <c r="C995" s="25"/>
      <c r="D995" s="40"/>
      <c r="E995" s="40"/>
      <c r="F995" s="25"/>
      <c r="G995" s="23"/>
      <c r="H995" s="24"/>
      <c r="I995" s="25"/>
      <c r="J995" s="25"/>
      <c r="K995" s="25"/>
      <c r="L995" s="25"/>
      <c r="M995" s="25"/>
      <c r="N995" s="25"/>
      <c r="O995" s="25"/>
      <c r="P995" s="25"/>
      <c r="Q995" s="25"/>
      <c r="R995" s="25"/>
      <c r="S995" s="23"/>
      <c r="T995" s="24"/>
      <c r="U995" s="25"/>
      <c r="V995" s="25"/>
      <c r="W995" s="25"/>
    </row>
    <row r="996">
      <c r="B996" s="40"/>
      <c r="C996" s="25"/>
      <c r="D996" s="40"/>
      <c r="E996" s="40"/>
      <c r="F996" s="25"/>
      <c r="G996" s="23"/>
      <c r="H996" s="24"/>
      <c r="I996" s="25"/>
      <c r="J996" s="25"/>
      <c r="K996" s="25"/>
      <c r="L996" s="25"/>
      <c r="M996" s="25"/>
      <c r="N996" s="25"/>
      <c r="O996" s="25"/>
      <c r="P996" s="25"/>
      <c r="Q996" s="25"/>
      <c r="R996" s="25"/>
      <c r="S996" s="23"/>
      <c r="T996" s="24"/>
      <c r="U996" s="25"/>
      <c r="V996" s="25"/>
      <c r="W996" s="25"/>
    </row>
    <row r="997">
      <c r="B997" s="40"/>
      <c r="C997" s="25"/>
      <c r="D997" s="40"/>
      <c r="E997" s="40"/>
      <c r="F997" s="25"/>
      <c r="G997" s="23"/>
      <c r="H997" s="24"/>
      <c r="I997" s="25"/>
      <c r="J997" s="25"/>
      <c r="K997" s="25"/>
      <c r="L997" s="25"/>
      <c r="M997" s="25"/>
      <c r="N997" s="25"/>
      <c r="O997" s="25"/>
      <c r="P997" s="25"/>
      <c r="Q997" s="25"/>
      <c r="R997" s="25"/>
      <c r="S997" s="23"/>
      <c r="T997" s="24"/>
      <c r="U997" s="25"/>
      <c r="V997" s="25"/>
      <c r="W997" s="25"/>
    </row>
    <row r="998">
      <c r="B998" s="40"/>
      <c r="C998" s="25"/>
      <c r="D998" s="40"/>
      <c r="E998" s="40"/>
      <c r="F998" s="25"/>
      <c r="G998" s="23"/>
      <c r="H998" s="24"/>
      <c r="I998" s="25"/>
      <c r="J998" s="25"/>
      <c r="K998" s="25"/>
      <c r="L998" s="25"/>
      <c r="M998" s="25"/>
      <c r="N998" s="25"/>
      <c r="O998" s="25"/>
      <c r="P998" s="25"/>
      <c r="Q998" s="25"/>
      <c r="R998" s="25"/>
      <c r="S998" s="23"/>
      <c r="T998" s="24"/>
      <c r="U998" s="25"/>
      <c r="V998" s="25"/>
      <c r="W998" s="25"/>
    </row>
    <row r="999">
      <c r="B999" s="40"/>
      <c r="C999" s="25"/>
      <c r="D999" s="40"/>
      <c r="E999" s="40"/>
      <c r="F999" s="25"/>
      <c r="G999" s="23"/>
      <c r="H999" s="24"/>
      <c r="I999" s="25"/>
      <c r="J999" s="25"/>
      <c r="K999" s="25"/>
      <c r="L999" s="25"/>
      <c r="M999" s="25"/>
      <c r="N999" s="25"/>
      <c r="O999" s="25"/>
      <c r="P999" s="25"/>
      <c r="Q999" s="25"/>
      <c r="R999" s="25"/>
      <c r="S999" s="23"/>
      <c r="T999" s="24"/>
      <c r="U999" s="25"/>
      <c r="V999" s="25"/>
      <c r="W999" s="25"/>
    </row>
    <row r="1000">
      <c r="B1000" s="40"/>
      <c r="C1000" s="25"/>
      <c r="D1000" s="40"/>
      <c r="E1000" s="40"/>
      <c r="F1000" s="25"/>
      <c r="G1000" s="23"/>
      <c r="H1000" s="24"/>
      <c r="I1000" s="25"/>
      <c r="J1000" s="25"/>
      <c r="K1000" s="25"/>
      <c r="L1000" s="25"/>
      <c r="M1000" s="25"/>
      <c r="N1000" s="25"/>
      <c r="O1000" s="25"/>
      <c r="P1000" s="25"/>
      <c r="Q1000" s="25"/>
      <c r="R1000" s="25"/>
      <c r="S1000" s="23"/>
      <c r="T1000" s="24"/>
      <c r="U1000" s="25"/>
      <c r="V1000" s="25"/>
      <c r="W1000" s="25"/>
    </row>
    <row r="1001">
      <c r="B1001" s="40"/>
      <c r="C1001" s="25"/>
      <c r="D1001" s="40"/>
      <c r="E1001" s="40"/>
      <c r="F1001" s="25"/>
      <c r="G1001" s="23"/>
      <c r="H1001" s="24"/>
      <c r="I1001" s="25"/>
      <c r="J1001" s="25"/>
      <c r="K1001" s="25"/>
      <c r="L1001" s="25"/>
      <c r="M1001" s="25"/>
      <c r="N1001" s="25"/>
      <c r="O1001" s="25"/>
      <c r="P1001" s="25"/>
      <c r="Q1001" s="25"/>
      <c r="R1001" s="25"/>
      <c r="S1001" s="23"/>
      <c r="T1001" s="24"/>
      <c r="U1001" s="25"/>
      <c r="V1001" s="25"/>
      <c r="W1001" s="25"/>
    </row>
    <row r="1002">
      <c r="B1002" s="40"/>
      <c r="C1002" s="25"/>
      <c r="D1002" s="40"/>
      <c r="E1002" s="40"/>
      <c r="F1002" s="25"/>
      <c r="G1002" s="23"/>
      <c r="H1002" s="24"/>
      <c r="I1002" s="25"/>
      <c r="J1002" s="25"/>
      <c r="K1002" s="25"/>
      <c r="L1002" s="25"/>
      <c r="M1002" s="25"/>
      <c r="N1002" s="25"/>
      <c r="O1002" s="25"/>
      <c r="P1002" s="25"/>
      <c r="Q1002" s="25"/>
      <c r="R1002" s="25"/>
      <c r="S1002" s="23"/>
      <c r="T1002" s="24"/>
      <c r="U1002" s="25"/>
      <c r="V1002" s="25"/>
      <c r="W1002" s="25"/>
    </row>
    <row r="1003">
      <c r="B1003" s="40"/>
      <c r="C1003" s="25"/>
      <c r="D1003" s="40"/>
      <c r="E1003" s="40"/>
      <c r="F1003" s="25"/>
      <c r="G1003" s="23"/>
      <c r="H1003" s="24"/>
      <c r="I1003" s="25"/>
      <c r="J1003" s="25"/>
      <c r="K1003" s="25"/>
      <c r="L1003" s="25"/>
      <c r="M1003" s="25"/>
      <c r="N1003" s="25"/>
      <c r="O1003" s="25"/>
      <c r="P1003" s="25"/>
      <c r="Q1003" s="25"/>
      <c r="R1003" s="25"/>
      <c r="S1003" s="23"/>
      <c r="T1003" s="24"/>
      <c r="U1003" s="25"/>
      <c r="V1003" s="25"/>
      <c r="W1003" s="25"/>
    </row>
    <row r="1004">
      <c r="B1004" s="40"/>
      <c r="C1004" s="25"/>
      <c r="D1004" s="40"/>
      <c r="E1004" s="40"/>
      <c r="F1004" s="25"/>
      <c r="G1004" s="23"/>
      <c r="H1004" s="24"/>
      <c r="I1004" s="25"/>
      <c r="J1004" s="25"/>
      <c r="K1004" s="25"/>
      <c r="L1004" s="25"/>
      <c r="M1004" s="25"/>
      <c r="N1004" s="25"/>
      <c r="O1004" s="25"/>
      <c r="P1004" s="25"/>
      <c r="Q1004" s="25"/>
      <c r="R1004" s="25"/>
      <c r="S1004" s="23"/>
      <c r="T1004" s="24"/>
      <c r="U1004" s="25"/>
      <c r="V1004" s="25"/>
      <c r="W1004" s="25"/>
    </row>
    <row r="1005">
      <c r="B1005" s="40"/>
      <c r="C1005" s="25"/>
      <c r="D1005" s="40"/>
      <c r="E1005" s="40"/>
      <c r="F1005" s="25"/>
      <c r="G1005" s="23"/>
      <c r="H1005" s="24"/>
      <c r="I1005" s="25"/>
      <c r="J1005" s="25"/>
      <c r="K1005" s="25"/>
      <c r="L1005" s="25"/>
      <c r="M1005" s="25"/>
      <c r="N1005" s="25"/>
      <c r="O1005" s="25"/>
      <c r="P1005" s="25"/>
      <c r="Q1005" s="25"/>
      <c r="R1005" s="25"/>
      <c r="S1005" s="23"/>
      <c r="T1005" s="24"/>
      <c r="U1005" s="25"/>
      <c r="V1005" s="25"/>
      <c r="W1005" s="25"/>
    </row>
    <row r="1006">
      <c r="B1006" s="40"/>
      <c r="C1006" s="25"/>
      <c r="D1006" s="40"/>
      <c r="E1006" s="40"/>
      <c r="F1006" s="25"/>
      <c r="G1006" s="23"/>
      <c r="H1006" s="24"/>
      <c r="I1006" s="25"/>
      <c r="J1006" s="25"/>
      <c r="K1006" s="25"/>
      <c r="L1006" s="25"/>
      <c r="M1006" s="25"/>
      <c r="N1006" s="25"/>
      <c r="O1006" s="25"/>
      <c r="P1006" s="25"/>
      <c r="Q1006" s="25"/>
      <c r="R1006" s="25"/>
      <c r="S1006" s="23"/>
      <c r="T1006" s="24"/>
      <c r="U1006" s="25"/>
      <c r="V1006" s="25"/>
      <c r="W1006" s="25"/>
    </row>
    <row r="1007">
      <c r="B1007" s="40"/>
      <c r="C1007" s="25"/>
      <c r="D1007" s="40"/>
      <c r="E1007" s="40"/>
      <c r="F1007" s="25"/>
      <c r="G1007" s="23"/>
      <c r="H1007" s="24"/>
      <c r="I1007" s="25"/>
      <c r="J1007" s="25"/>
      <c r="K1007" s="25"/>
      <c r="L1007" s="25"/>
      <c r="M1007" s="25"/>
      <c r="N1007" s="25"/>
      <c r="O1007" s="25"/>
      <c r="P1007" s="25"/>
      <c r="Q1007" s="25"/>
      <c r="R1007" s="25"/>
      <c r="S1007" s="23"/>
      <c r="T1007" s="24"/>
      <c r="U1007" s="25"/>
      <c r="V1007" s="25"/>
      <c r="W1007" s="25"/>
    </row>
    <row r="1008">
      <c r="B1008" s="40"/>
      <c r="C1008" s="25"/>
      <c r="D1008" s="40"/>
      <c r="E1008" s="40"/>
      <c r="F1008" s="25"/>
      <c r="G1008" s="23"/>
      <c r="H1008" s="24"/>
      <c r="I1008" s="25"/>
      <c r="J1008" s="25"/>
      <c r="K1008" s="25"/>
      <c r="L1008" s="25"/>
      <c r="M1008" s="25"/>
      <c r="N1008" s="25"/>
      <c r="O1008" s="25"/>
      <c r="P1008" s="25"/>
      <c r="Q1008" s="25"/>
      <c r="R1008" s="25"/>
      <c r="S1008" s="23"/>
      <c r="T1008" s="24"/>
      <c r="U1008" s="25"/>
      <c r="V1008" s="25"/>
      <c r="W1008" s="25"/>
    </row>
    <row r="1009">
      <c r="B1009" s="40"/>
      <c r="C1009" s="25"/>
      <c r="D1009" s="40"/>
      <c r="E1009" s="40"/>
      <c r="F1009" s="25"/>
      <c r="G1009" s="23"/>
      <c r="H1009" s="24"/>
      <c r="I1009" s="25"/>
      <c r="J1009" s="25"/>
      <c r="K1009" s="25"/>
      <c r="L1009" s="25"/>
      <c r="M1009" s="25"/>
      <c r="N1009" s="25"/>
      <c r="O1009" s="25"/>
      <c r="P1009" s="25"/>
      <c r="Q1009" s="25"/>
      <c r="R1009" s="25"/>
      <c r="S1009" s="23"/>
      <c r="T1009" s="24"/>
      <c r="U1009" s="25"/>
      <c r="V1009" s="25"/>
      <c r="W1009" s="25"/>
    </row>
    <row r="1010">
      <c r="B1010" s="40"/>
      <c r="C1010" s="25"/>
      <c r="D1010" s="40"/>
      <c r="E1010" s="40"/>
      <c r="F1010" s="25"/>
      <c r="G1010" s="23"/>
      <c r="H1010" s="24"/>
      <c r="I1010" s="25"/>
      <c r="J1010" s="25"/>
      <c r="K1010" s="25"/>
      <c r="L1010" s="25"/>
      <c r="M1010" s="25"/>
      <c r="N1010" s="25"/>
      <c r="O1010" s="25"/>
      <c r="P1010" s="25"/>
      <c r="Q1010" s="25"/>
      <c r="R1010" s="25"/>
      <c r="S1010" s="23"/>
      <c r="T1010" s="24"/>
      <c r="U1010" s="25"/>
      <c r="V1010" s="25"/>
      <c r="W1010" s="25"/>
    </row>
    <row r="1011">
      <c r="B1011" s="40"/>
      <c r="C1011" s="25"/>
      <c r="D1011" s="40"/>
      <c r="E1011" s="40"/>
      <c r="F1011" s="25"/>
      <c r="G1011" s="23"/>
      <c r="H1011" s="24"/>
      <c r="I1011" s="25"/>
      <c r="J1011" s="25"/>
      <c r="K1011" s="25"/>
      <c r="L1011" s="25"/>
      <c r="M1011" s="25"/>
      <c r="N1011" s="25"/>
      <c r="O1011" s="25"/>
      <c r="P1011" s="25"/>
      <c r="Q1011" s="25"/>
      <c r="R1011" s="25"/>
      <c r="S1011" s="23"/>
      <c r="T1011" s="24"/>
      <c r="U1011" s="25"/>
      <c r="V1011" s="25"/>
      <c r="W1011" s="25"/>
    </row>
    <row r="1012">
      <c r="B1012" s="40"/>
      <c r="C1012" s="25"/>
      <c r="D1012" s="40"/>
      <c r="E1012" s="40"/>
      <c r="F1012" s="25"/>
      <c r="G1012" s="23"/>
      <c r="H1012" s="24"/>
      <c r="I1012" s="25"/>
      <c r="J1012" s="25"/>
      <c r="K1012" s="25"/>
      <c r="L1012" s="25"/>
      <c r="M1012" s="25"/>
      <c r="N1012" s="25"/>
      <c r="O1012" s="25"/>
      <c r="P1012" s="25"/>
      <c r="Q1012" s="25"/>
      <c r="R1012" s="25"/>
      <c r="S1012" s="23"/>
      <c r="T1012" s="24"/>
      <c r="U1012" s="25"/>
      <c r="V1012" s="25"/>
      <c r="W1012" s="25"/>
    </row>
    <row r="1013">
      <c r="B1013" s="40"/>
      <c r="C1013" s="25"/>
      <c r="D1013" s="40"/>
      <c r="E1013" s="40"/>
      <c r="F1013" s="25"/>
      <c r="G1013" s="23"/>
      <c r="H1013" s="24"/>
      <c r="I1013" s="25"/>
      <c r="J1013" s="25"/>
      <c r="K1013" s="25"/>
      <c r="L1013" s="25"/>
      <c r="M1013" s="25"/>
      <c r="N1013" s="25"/>
      <c r="O1013" s="25"/>
      <c r="P1013" s="25"/>
      <c r="Q1013" s="25"/>
      <c r="R1013" s="25"/>
      <c r="S1013" s="23"/>
      <c r="T1013" s="24"/>
      <c r="U1013" s="25"/>
      <c r="V1013" s="25"/>
      <c r="W1013" s="25"/>
    </row>
    <row r="1014">
      <c r="B1014" s="40"/>
      <c r="C1014" s="25"/>
      <c r="D1014" s="40"/>
      <c r="E1014" s="40"/>
      <c r="F1014" s="25"/>
      <c r="G1014" s="23"/>
      <c r="H1014" s="24"/>
      <c r="I1014" s="25"/>
      <c r="J1014" s="25"/>
      <c r="K1014" s="25"/>
      <c r="L1014" s="25"/>
      <c r="M1014" s="25"/>
      <c r="N1014" s="25"/>
      <c r="O1014" s="25"/>
      <c r="P1014" s="25"/>
      <c r="Q1014" s="25"/>
      <c r="R1014" s="25"/>
      <c r="S1014" s="23"/>
      <c r="T1014" s="24"/>
      <c r="U1014" s="25"/>
      <c r="V1014" s="25"/>
      <c r="W1014" s="25"/>
    </row>
    <row r="1015">
      <c r="B1015" s="40"/>
      <c r="C1015" s="25"/>
      <c r="D1015" s="40"/>
      <c r="E1015" s="40"/>
      <c r="F1015" s="25"/>
      <c r="G1015" s="23"/>
      <c r="H1015" s="24"/>
      <c r="I1015" s="25"/>
      <c r="J1015" s="25"/>
      <c r="K1015" s="25"/>
      <c r="L1015" s="25"/>
      <c r="M1015" s="25"/>
      <c r="N1015" s="25"/>
      <c r="O1015" s="25"/>
      <c r="P1015" s="25"/>
      <c r="Q1015" s="25"/>
      <c r="R1015" s="25"/>
      <c r="S1015" s="23"/>
      <c r="T1015" s="24"/>
      <c r="U1015" s="25"/>
      <c r="V1015" s="25"/>
      <c r="W1015" s="25"/>
    </row>
    <row r="1016">
      <c r="B1016" s="40"/>
      <c r="C1016" s="25"/>
      <c r="D1016" s="40"/>
      <c r="E1016" s="40"/>
      <c r="F1016" s="25"/>
      <c r="G1016" s="23"/>
      <c r="H1016" s="24"/>
      <c r="I1016" s="25"/>
      <c r="J1016" s="25"/>
      <c r="K1016" s="25"/>
      <c r="L1016" s="25"/>
      <c r="M1016" s="25"/>
      <c r="N1016" s="25"/>
      <c r="O1016" s="25"/>
      <c r="P1016" s="25"/>
      <c r="Q1016" s="25"/>
      <c r="R1016" s="25"/>
      <c r="S1016" s="23"/>
      <c r="T1016" s="24"/>
      <c r="U1016" s="25"/>
      <c r="V1016" s="25"/>
      <c r="W1016" s="25"/>
    </row>
    <row r="1017">
      <c r="B1017" s="40"/>
      <c r="C1017" s="25"/>
      <c r="D1017" s="40"/>
      <c r="E1017" s="40"/>
      <c r="F1017" s="25"/>
      <c r="G1017" s="23"/>
      <c r="H1017" s="24"/>
      <c r="I1017" s="25"/>
      <c r="J1017" s="25"/>
      <c r="K1017" s="25"/>
      <c r="L1017" s="25"/>
      <c r="M1017" s="25"/>
      <c r="N1017" s="25"/>
      <c r="O1017" s="25"/>
      <c r="P1017" s="25"/>
      <c r="Q1017" s="25"/>
      <c r="R1017" s="25"/>
      <c r="S1017" s="23"/>
      <c r="T1017" s="24"/>
      <c r="U1017" s="25"/>
      <c r="V1017" s="25"/>
      <c r="W1017" s="25"/>
    </row>
    <row r="1018">
      <c r="B1018" s="40"/>
      <c r="C1018" s="25"/>
      <c r="D1018" s="40"/>
      <c r="E1018" s="40"/>
      <c r="F1018" s="25"/>
      <c r="G1018" s="23"/>
      <c r="H1018" s="24"/>
      <c r="I1018" s="25"/>
      <c r="J1018" s="25"/>
      <c r="K1018" s="25"/>
      <c r="L1018" s="25"/>
      <c r="M1018" s="25"/>
      <c r="N1018" s="25"/>
      <c r="O1018" s="25"/>
      <c r="P1018" s="25"/>
      <c r="Q1018" s="25"/>
      <c r="R1018" s="25"/>
      <c r="S1018" s="23"/>
      <c r="T1018" s="24"/>
      <c r="U1018" s="25"/>
      <c r="V1018" s="25"/>
      <c r="W1018" s="25"/>
    </row>
    <row r="1019">
      <c r="B1019" s="40"/>
      <c r="C1019" s="25"/>
      <c r="D1019" s="40"/>
      <c r="E1019" s="40"/>
      <c r="F1019" s="25"/>
      <c r="G1019" s="23"/>
      <c r="H1019" s="24"/>
      <c r="I1019" s="25"/>
      <c r="J1019" s="25"/>
      <c r="K1019" s="25"/>
      <c r="L1019" s="25"/>
      <c r="M1019" s="25"/>
      <c r="N1019" s="25"/>
      <c r="O1019" s="25"/>
      <c r="P1019" s="25"/>
      <c r="Q1019" s="25"/>
      <c r="R1019" s="25"/>
      <c r="S1019" s="23"/>
      <c r="T1019" s="24"/>
      <c r="U1019" s="25"/>
      <c r="V1019" s="25"/>
      <c r="W1019" s="25"/>
    </row>
    <row r="1020">
      <c r="B1020" s="40"/>
      <c r="C1020" s="25"/>
      <c r="D1020" s="40"/>
      <c r="E1020" s="40"/>
      <c r="F1020" s="25"/>
      <c r="G1020" s="23"/>
      <c r="H1020" s="24"/>
      <c r="I1020" s="25"/>
      <c r="J1020" s="25"/>
      <c r="K1020" s="25"/>
      <c r="L1020" s="25"/>
      <c r="M1020" s="25"/>
      <c r="N1020" s="25"/>
      <c r="O1020" s="25"/>
      <c r="P1020" s="25"/>
      <c r="Q1020" s="25"/>
      <c r="R1020" s="25"/>
      <c r="S1020" s="23"/>
      <c r="T1020" s="24"/>
      <c r="U1020" s="25"/>
      <c r="V1020" s="25"/>
      <c r="W1020" s="25"/>
    </row>
    <row r="1021">
      <c r="B1021" s="40"/>
      <c r="C1021" s="25"/>
      <c r="D1021" s="40"/>
      <c r="E1021" s="40"/>
      <c r="F1021" s="25"/>
      <c r="G1021" s="23"/>
      <c r="H1021" s="24"/>
      <c r="I1021" s="25"/>
      <c r="J1021" s="25"/>
      <c r="K1021" s="25"/>
      <c r="L1021" s="25"/>
      <c r="M1021" s="25"/>
      <c r="N1021" s="25"/>
      <c r="O1021" s="25"/>
      <c r="P1021" s="25"/>
      <c r="Q1021" s="25"/>
      <c r="R1021" s="25"/>
      <c r="S1021" s="23"/>
      <c r="T1021" s="24"/>
      <c r="U1021" s="25"/>
      <c r="V1021" s="25"/>
      <c r="W1021" s="25"/>
    </row>
    <row r="1022">
      <c r="B1022" s="40"/>
      <c r="C1022" s="25"/>
      <c r="D1022" s="40"/>
      <c r="E1022" s="40"/>
      <c r="F1022" s="25"/>
      <c r="G1022" s="23"/>
      <c r="H1022" s="24"/>
      <c r="I1022" s="25"/>
      <c r="J1022" s="25"/>
      <c r="K1022" s="25"/>
      <c r="L1022" s="25"/>
      <c r="M1022" s="25"/>
      <c r="N1022" s="25"/>
      <c r="O1022" s="25"/>
      <c r="P1022" s="25"/>
      <c r="Q1022" s="25"/>
      <c r="R1022" s="25"/>
      <c r="S1022" s="23"/>
      <c r="T1022" s="24"/>
      <c r="U1022" s="25"/>
      <c r="V1022" s="25"/>
      <c r="W1022" s="25"/>
    </row>
    <row r="1023">
      <c r="B1023" s="40"/>
      <c r="C1023" s="25"/>
      <c r="D1023" s="40"/>
      <c r="E1023" s="40"/>
      <c r="F1023" s="25"/>
      <c r="G1023" s="23"/>
      <c r="H1023" s="24"/>
      <c r="I1023" s="25"/>
      <c r="J1023" s="25"/>
      <c r="K1023" s="25"/>
      <c r="L1023" s="25"/>
      <c r="M1023" s="25"/>
      <c r="N1023" s="25"/>
      <c r="O1023" s="25"/>
      <c r="P1023" s="25"/>
      <c r="Q1023" s="25"/>
      <c r="R1023" s="25"/>
      <c r="S1023" s="23"/>
      <c r="T1023" s="24"/>
      <c r="U1023" s="25"/>
      <c r="V1023" s="25"/>
      <c r="W1023" s="25"/>
    </row>
    <row r="1024">
      <c r="B1024" s="40"/>
      <c r="C1024" s="25"/>
      <c r="D1024" s="40"/>
      <c r="E1024" s="40"/>
      <c r="F1024" s="25"/>
      <c r="G1024" s="23"/>
      <c r="H1024" s="24"/>
      <c r="I1024" s="25"/>
      <c r="J1024" s="25"/>
      <c r="K1024" s="25"/>
      <c r="L1024" s="25"/>
      <c r="M1024" s="25"/>
      <c r="N1024" s="25"/>
      <c r="O1024" s="25"/>
      <c r="P1024" s="25"/>
      <c r="Q1024" s="25"/>
      <c r="R1024" s="25"/>
      <c r="S1024" s="23"/>
      <c r="T1024" s="24"/>
      <c r="U1024" s="25"/>
      <c r="V1024" s="25"/>
      <c r="W1024" s="25"/>
    </row>
    <row r="1025">
      <c r="B1025" s="40"/>
      <c r="C1025" s="25"/>
      <c r="D1025" s="40"/>
      <c r="E1025" s="40"/>
      <c r="F1025" s="25"/>
      <c r="G1025" s="23"/>
      <c r="H1025" s="24"/>
      <c r="I1025" s="25"/>
      <c r="J1025" s="25"/>
      <c r="K1025" s="25"/>
      <c r="L1025" s="25"/>
      <c r="M1025" s="25"/>
      <c r="N1025" s="25"/>
      <c r="O1025" s="25"/>
      <c r="P1025" s="25"/>
      <c r="Q1025" s="25"/>
      <c r="R1025" s="25"/>
      <c r="S1025" s="23"/>
      <c r="T1025" s="24"/>
      <c r="U1025" s="25"/>
      <c r="V1025" s="25"/>
      <c r="W1025" s="25"/>
    </row>
    <row r="1026">
      <c r="B1026" s="40"/>
      <c r="C1026" s="25"/>
      <c r="D1026" s="40"/>
      <c r="E1026" s="40"/>
      <c r="F1026" s="25"/>
      <c r="G1026" s="23"/>
      <c r="H1026" s="24"/>
      <c r="I1026" s="25"/>
      <c r="J1026" s="25"/>
      <c r="K1026" s="25"/>
      <c r="L1026" s="25"/>
      <c r="M1026" s="25"/>
      <c r="N1026" s="25"/>
      <c r="O1026" s="25"/>
      <c r="P1026" s="25"/>
      <c r="Q1026" s="25"/>
      <c r="R1026" s="25"/>
      <c r="S1026" s="23"/>
      <c r="T1026" s="24"/>
      <c r="U1026" s="25"/>
      <c r="V1026" s="25"/>
      <c r="W1026" s="25"/>
    </row>
    <row r="1027">
      <c r="B1027" s="40"/>
      <c r="C1027" s="25"/>
      <c r="D1027" s="40"/>
      <c r="E1027" s="40"/>
      <c r="F1027" s="25"/>
      <c r="G1027" s="23"/>
      <c r="H1027" s="24"/>
      <c r="I1027" s="25"/>
      <c r="J1027" s="25"/>
      <c r="K1027" s="25"/>
      <c r="L1027" s="25"/>
      <c r="M1027" s="25"/>
      <c r="N1027" s="25"/>
      <c r="O1027" s="25"/>
      <c r="P1027" s="25"/>
      <c r="Q1027" s="25"/>
      <c r="R1027" s="25"/>
      <c r="S1027" s="23"/>
      <c r="T1027" s="24"/>
      <c r="U1027" s="25"/>
      <c r="V1027" s="25"/>
      <c r="W1027" s="25"/>
    </row>
    <row r="1028">
      <c r="B1028" s="40"/>
      <c r="C1028" s="25"/>
      <c r="D1028" s="40"/>
      <c r="E1028" s="40"/>
      <c r="F1028" s="25"/>
      <c r="G1028" s="23"/>
      <c r="H1028" s="24"/>
      <c r="I1028" s="25"/>
      <c r="J1028" s="25"/>
      <c r="K1028" s="25"/>
      <c r="L1028" s="25"/>
      <c r="M1028" s="25"/>
      <c r="N1028" s="25"/>
      <c r="O1028" s="25"/>
      <c r="P1028" s="25"/>
      <c r="Q1028" s="25"/>
      <c r="R1028" s="25"/>
      <c r="S1028" s="23"/>
      <c r="T1028" s="24"/>
      <c r="U1028" s="25"/>
      <c r="V1028" s="25"/>
      <c r="W1028" s="25"/>
    </row>
    <row r="1029">
      <c r="B1029" s="40"/>
      <c r="C1029" s="25"/>
      <c r="D1029" s="40"/>
      <c r="E1029" s="40"/>
      <c r="F1029" s="25"/>
      <c r="G1029" s="23"/>
      <c r="H1029" s="24"/>
      <c r="I1029" s="25"/>
      <c r="J1029" s="25"/>
      <c r="K1029" s="25"/>
      <c r="L1029" s="25"/>
      <c r="M1029" s="25"/>
      <c r="N1029" s="25"/>
      <c r="O1029" s="25"/>
      <c r="P1029" s="25"/>
      <c r="Q1029" s="25"/>
      <c r="R1029" s="25"/>
      <c r="S1029" s="23"/>
      <c r="T1029" s="24"/>
      <c r="U1029" s="25"/>
      <c r="V1029" s="25"/>
      <c r="W1029" s="25"/>
    </row>
    <row r="1030">
      <c r="B1030" s="40"/>
      <c r="C1030" s="25"/>
      <c r="D1030" s="40"/>
      <c r="E1030" s="40"/>
      <c r="F1030" s="25"/>
      <c r="G1030" s="23"/>
      <c r="H1030" s="24"/>
      <c r="I1030" s="25"/>
      <c r="J1030" s="25"/>
      <c r="K1030" s="25"/>
      <c r="L1030" s="25"/>
      <c r="M1030" s="25"/>
      <c r="N1030" s="25"/>
      <c r="O1030" s="25"/>
      <c r="P1030" s="25"/>
      <c r="Q1030" s="25"/>
      <c r="R1030" s="25"/>
      <c r="S1030" s="23"/>
      <c r="T1030" s="24"/>
      <c r="U1030" s="25"/>
      <c r="V1030" s="25"/>
      <c r="W1030" s="25"/>
    </row>
    <row r="1031">
      <c r="B1031" s="40"/>
      <c r="C1031" s="25"/>
      <c r="D1031" s="40"/>
      <c r="E1031" s="40"/>
      <c r="F1031" s="25"/>
      <c r="G1031" s="23"/>
      <c r="H1031" s="24"/>
      <c r="I1031" s="25"/>
      <c r="J1031" s="25"/>
      <c r="K1031" s="25"/>
      <c r="L1031" s="25"/>
      <c r="M1031" s="25"/>
      <c r="N1031" s="25"/>
      <c r="O1031" s="25"/>
      <c r="P1031" s="25"/>
      <c r="Q1031" s="25"/>
      <c r="R1031" s="25"/>
      <c r="S1031" s="23"/>
      <c r="T1031" s="24"/>
      <c r="U1031" s="25"/>
      <c r="V1031" s="25"/>
      <c r="W1031" s="25"/>
    </row>
    <row r="1032">
      <c r="B1032" s="40"/>
      <c r="C1032" s="25"/>
      <c r="D1032" s="40"/>
      <c r="E1032" s="40"/>
      <c r="F1032" s="25"/>
      <c r="G1032" s="23"/>
      <c r="H1032" s="24"/>
      <c r="I1032" s="25"/>
      <c r="J1032" s="25"/>
      <c r="K1032" s="25"/>
      <c r="L1032" s="25"/>
      <c r="M1032" s="25"/>
      <c r="N1032" s="25"/>
      <c r="O1032" s="25"/>
      <c r="P1032" s="25"/>
      <c r="Q1032" s="25"/>
      <c r="R1032" s="25"/>
      <c r="S1032" s="23"/>
      <c r="T1032" s="24"/>
      <c r="U1032" s="25"/>
      <c r="V1032" s="25"/>
      <c r="W1032" s="25"/>
    </row>
    <row r="1033">
      <c r="B1033" s="40"/>
      <c r="C1033" s="25"/>
      <c r="D1033" s="40"/>
      <c r="E1033" s="40"/>
      <c r="F1033" s="25"/>
      <c r="G1033" s="23"/>
      <c r="H1033" s="24"/>
      <c r="I1033" s="25"/>
      <c r="J1033" s="25"/>
      <c r="K1033" s="25"/>
      <c r="L1033" s="25"/>
      <c r="M1033" s="25"/>
      <c r="N1033" s="25"/>
      <c r="O1033" s="25"/>
      <c r="P1033" s="25"/>
      <c r="Q1033" s="25"/>
      <c r="R1033" s="25"/>
      <c r="S1033" s="23"/>
      <c r="T1033" s="24"/>
      <c r="U1033" s="25"/>
      <c r="V1033" s="25"/>
      <c r="W1033" s="25"/>
    </row>
    <row r="1034">
      <c r="B1034" s="40"/>
      <c r="C1034" s="25"/>
      <c r="D1034" s="40"/>
      <c r="E1034" s="40"/>
      <c r="F1034" s="25"/>
      <c r="G1034" s="23"/>
      <c r="H1034" s="24"/>
      <c r="I1034" s="25"/>
      <c r="J1034" s="25"/>
      <c r="K1034" s="25"/>
      <c r="L1034" s="25"/>
      <c r="M1034" s="25"/>
      <c r="N1034" s="25"/>
      <c r="O1034" s="25"/>
      <c r="P1034" s="25"/>
      <c r="Q1034" s="25"/>
      <c r="R1034" s="25"/>
      <c r="S1034" s="23"/>
      <c r="T1034" s="24"/>
      <c r="U1034" s="25"/>
      <c r="V1034" s="25"/>
      <c r="W1034" s="25"/>
    </row>
    <row r="1035">
      <c r="B1035" s="40"/>
      <c r="C1035" s="25"/>
      <c r="D1035" s="40"/>
      <c r="E1035" s="40"/>
      <c r="F1035" s="25"/>
      <c r="G1035" s="23"/>
      <c r="H1035" s="24"/>
      <c r="I1035" s="25"/>
      <c r="J1035" s="25"/>
      <c r="K1035" s="25"/>
      <c r="L1035" s="25"/>
      <c r="M1035" s="25"/>
      <c r="N1035" s="25"/>
      <c r="O1035" s="25"/>
      <c r="P1035" s="25"/>
      <c r="Q1035" s="25"/>
      <c r="R1035" s="25"/>
      <c r="S1035" s="23"/>
      <c r="T1035" s="24"/>
      <c r="U1035" s="25"/>
      <c r="V1035" s="25"/>
      <c r="W1035" s="25"/>
    </row>
    <row r="1036">
      <c r="B1036" s="40"/>
      <c r="C1036" s="25"/>
      <c r="D1036" s="40"/>
      <c r="E1036" s="40"/>
      <c r="F1036" s="25"/>
      <c r="G1036" s="23"/>
      <c r="H1036" s="24"/>
      <c r="I1036" s="25"/>
      <c r="J1036" s="25"/>
      <c r="K1036" s="25"/>
      <c r="L1036" s="25"/>
      <c r="M1036" s="25"/>
      <c r="N1036" s="25"/>
      <c r="O1036" s="25"/>
      <c r="P1036" s="25"/>
      <c r="Q1036" s="25"/>
      <c r="R1036" s="25"/>
      <c r="S1036" s="23"/>
      <c r="T1036" s="24"/>
      <c r="U1036" s="25"/>
      <c r="V1036" s="25"/>
      <c r="W1036" s="25"/>
    </row>
    <row r="1037">
      <c r="B1037" s="40"/>
      <c r="C1037" s="25"/>
      <c r="D1037" s="40"/>
      <c r="E1037" s="40"/>
      <c r="F1037" s="25"/>
      <c r="G1037" s="23"/>
      <c r="H1037" s="24"/>
      <c r="I1037" s="25"/>
      <c r="J1037" s="25"/>
      <c r="K1037" s="25"/>
      <c r="L1037" s="25"/>
      <c r="M1037" s="25"/>
      <c r="N1037" s="25"/>
      <c r="O1037" s="25"/>
      <c r="P1037" s="25"/>
      <c r="Q1037" s="25"/>
      <c r="R1037" s="25"/>
      <c r="S1037" s="23"/>
      <c r="T1037" s="24"/>
      <c r="U1037" s="25"/>
      <c r="V1037" s="25"/>
      <c r="W1037" s="25"/>
    </row>
    <row r="1038">
      <c r="B1038" s="40"/>
      <c r="C1038" s="25"/>
      <c r="D1038" s="40"/>
      <c r="E1038" s="40"/>
      <c r="F1038" s="25"/>
      <c r="G1038" s="23"/>
      <c r="H1038" s="24"/>
      <c r="I1038" s="25"/>
      <c r="J1038" s="25"/>
      <c r="K1038" s="25"/>
      <c r="L1038" s="25"/>
      <c r="M1038" s="25"/>
      <c r="N1038" s="25"/>
      <c r="O1038" s="25"/>
      <c r="P1038" s="25"/>
      <c r="Q1038" s="25"/>
      <c r="R1038" s="25"/>
      <c r="S1038" s="23"/>
      <c r="T1038" s="24"/>
      <c r="U1038" s="25"/>
      <c r="V1038" s="25"/>
      <c r="W1038" s="25"/>
    </row>
    <row r="1039">
      <c r="B1039" s="40"/>
      <c r="C1039" s="25"/>
      <c r="D1039" s="40"/>
      <c r="E1039" s="40"/>
      <c r="F1039" s="25"/>
      <c r="G1039" s="23"/>
      <c r="H1039" s="24"/>
      <c r="I1039" s="25"/>
      <c r="J1039" s="25"/>
      <c r="K1039" s="25"/>
      <c r="L1039" s="25"/>
      <c r="M1039" s="25"/>
      <c r="N1039" s="25"/>
      <c r="O1039" s="25"/>
      <c r="P1039" s="25"/>
      <c r="Q1039" s="25"/>
      <c r="R1039" s="25"/>
      <c r="S1039" s="23"/>
      <c r="T1039" s="24"/>
      <c r="U1039" s="25"/>
      <c r="V1039" s="25"/>
      <c r="W1039" s="25"/>
    </row>
    <row r="1040">
      <c r="B1040" s="40"/>
      <c r="C1040" s="25"/>
      <c r="D1040" s="40"/>
      <c r="E1040" s="40"/>
      <c r="F1040" s="25"/>
      <c r="G1040" s="23"/>
      <c r="H1040" s="24"/>
      <c r="I1040" s="25"/>
      <c r="J1040" s="25"/>
      <c r="K1040" s="25"/>
      <c r="L1040" s="25"/>
      <c r="M1040" s="25"/>
      <c r="N1040" s="25"/>
      <c r="O1040" s="25"/>
      <c r="P1040" s="25"/>
      <c r="Q1040" s="25"/>
      <c r="R1040" s="25"/>
      <c r="S1040" s="23"/>
      <c r="T1040" s="24"/>
      <c r="U1040" s="25"/>
      <c r="V1040" s="25"/>
      <c r="W1040" s="25"/>
    </row>
    <row r="1041">
      <c r="B1041" s="40"/>
      <c r="C1041" s="25"/>
      <c r="D1041" s="40"/>
      <c r="E1041" s="40"/>
      <c r="F1041" s="25"/>
      <c r="G1041" s="23"/>
      <c r="H1041" s="24"/>
      <c r="I1041" s="25"/>
      <c r="J1041" s="25"/>
      <c r="K1041" s="25"/>
      <c r="L1041" s="25"/>
      <c r="M1041" s="25"/>
      <c r="N1041" s="25"/>
      <c r="O1041" s="25"/>
      <c r="P1041" s="25"/>
      <c r="Q1041" s="25"/>
      <c r="R1041" s="25"/>
      <c r="S1041" s="23"/>
      <c r="T1041" s="24"/>
      <c r="U1041" s="25"/>
      <c r="V1041" s="25"/>
      <c r="W1041" s="25"/>
    </row>
    <row r="1042">
      <c r="B1042" s="40"/>
      <c r="C1042" s="25"/>
      <c r="D1042" s="40"/>
      <c r="E1042" s="40"/>
      <c r="F1042" s="25"/>
      <c r="G1042" s="23"/>
      <c r="H1042" s="24"/>
      <c r="I1042" s="25"/>
      <c r="J1042" s="25"/>
      <c r="K1042" s="25"/>
      <c r="L1042" s="25"/>
      <c r="M1042" s="25"/>
      <c r="N1042" s="25"/>
      <c r="O1042" s="25"/>
      <c r="P1042" s="25"/>
      <c r="Q1042" s="25"/>
      <c r="R1042" s="25"/>
      <c r="S1042" s="23"/>
      <c r="T1042" s="24"/>
      <c r="U1042" s="25"/>
      <c r="V1042" s="25"/>
      <c r="W1042" s="25"/>
    </row>
    <row r="1043">
      <c r="B1043" s="40"/>
      <c r="C1043" s="25"/>
      <c r="D1043" s="40"/>
      <c r="E1043" s="40"/>
      <c r="F1043" s="25"/>
      <c r="G1043" s="23"/>
      <c r="H1043" s="24"/>
      <c r="I1043" s="25"/>
      <c r="J1043" s="25"/>
      <c r="K1043" s="25"/>
      <c r="L1043" s="25"/>
      <c r="M1043" s="25"/>
      <c r="N1043" s="25"/>
      <c r="O1043" s="25"/>
      <c r="P1043" s="25"/>
      <c r="Q1043" s="25"/>
      <c r="R1043" s="25"/>
      <c r="S1043" s="23"/>
      <c r="T1043" s="24"/>
      <c r="U1043" s="25"/>
      <c r="V1043" s="25"/>
      <c r="W1043" s="25"/>
    </row>
    <row r="1044">
      <c r="B1044" s="40"/>
      <c r="C1044" s="25"/>
      <c r="D1044" s="40"/>
      <c r="E1044" s="40"/>
      <c r="F1044" s="25"/>
      <c r="G1044" s="23"/>
      <c r="H1044" s="24"/>
      <c r="I1044" s="25"/>
      <c r="J1044" s="25"/>
      <c r="K1044" s="25"/>
      <c r="L1044" s="25"/>
      <c r="M1044" s="25"/>
      <c r="N1044" s="25"/>
      <c r="O1044" s="25"/>
      <c r="P1044" s="25"/>
      <c r="Q1044" s="25"/>
      <c r="R1044" s="25"/>
      <c r="S1044" s="23"/>
      <c r="T1044" s="24"/>
      <c r="U1044" s="25"/>
      <c r="V1044" s="25"/>
      <c r="W1044" s="25"/>
    </row>
    <row r="1045">
      <c r="B1045" s="40"/>
      <c r="C1045" s="25"/>
      <c r="D1045" s="40"/>
      <c r="E1045" s="40"/>
      <c r="F1045" s="25"/>
      <c r="G1045" s="23"/>
      <c r="H1045" s="24"/>
      <c r="I1045" s="25"/>
      <c r="J1045" s="25"/>
      <c r="K1045" s="25"/>
      <c r="L1045" s="25"/>
      <c r="M1045" s="25"/>
      <c r="N1045" s="25"/>
      <c r="O1045" s="25"/>
      <c r="P1045" s="25"/>
      <c r="Q1045" s="25"/>
      <c r="R1045" s="25"/>
      <c r="S1045" s="23"/>
      <c r="T1045" s="24"/>
      <c r="U1045" s="25"/>
      <c r="V1045" s="25"/>
      <c r="W1045" s="25"/>
    </row>
    <row r="1046">
      <c r="B1046" s="40"/>
      <c r="C1046" s="25"/>
      <c r="D1046" s="40"/>
      <c r="E1046" s="40"/>
      <c r="F1046" s="25"/>
      <c r="G1046" s="23"/>
      <c r="H1046" s="24"/>
      <c r="I1046" s="25"/>
      <c r="J1046" s="25"/>
      <c r="K1046" s="25"/>
      <c r="L1046" s="25"/>
      <c r="M1046" s="25"/>
      <c r="N1046" s="25"/>
      <c r="O1046" s="25"/>
      <c r="P1046" s="25"/>
      <c r="Q1046" s="25"/>
      <c r="R1046" s="25"/>
      <c r="S1046" s="23"/>
      <c r="T1046" s="24"/>
      <c r="U1046" s="25"/>
      <c r="V1046" s="25"/>
      <c r="W1046" s="25"/>
    </row>
    <row r="1047">
      <c r="B1047" s="40"/>
      <c r="C1047" s="25"/>
      <c r="D1047" s="40"/>
      <c r="E1047" s="40"/>
      <c r="F1047" s="25"/>
      <c r="G1047" s="23"/>
      <c r="H1047" s="24"/>
      <c r="I1047" s="25"/>
      <c r="J1047" s="25"/>
      <c r="K1047" s="25"/>
      <c r="L1047" s="25"/>
      <c r="M1047" s="25"/>
      <c r="N1047" s="25"/>
      <c r="O1047" s="25"/>
      <c r="P1047" s="25"/>
      <c r="Q1047" s="25"/>
      <c r="R1047" s="25"/>
      <c r="S1047" s="23"/>
      <c r="T1047" s="24"/>
      <c r="U1047" s="25"/>
      <c r="V1047" s="25"/>
      <c r="W1047" s="25"/>
    </row>
    <row r="1048">
      <c r="B1048" s="40"/>
      <c r="C1048" s="25"/>
      <c r="D1048" s="40"/>
      <c r="E1048" s="40"/>
      <c r="F1048" s="25"/>
      <c r="G1048" s="23"/>
      <c r="H1048" s="24"/>
      <c r="I1048" s="25"/>
      <c r="J1048" s="25"/>
      <c r="K1048" s="25"/>
      <c r="L1048" s="25"/>
      <c r="M1048" s="25"/>
      <c r="N1048" s="25"/>
      <c r="O1048" s="25"/>
      <c r="P1048" s="25"/>
      <c r="Q1048" s="25"/>
      <c r="R1048" s="25"/>
      <c r="S1048" s="23"/>
      <c r="T1048" s="24"/>
      <c r="U1048" s="25"/>
      <c r="V1048" s="25"/>
      <c r="W1048" s="25"/>
    </row>
    <row r="1049">
      <c r="B1049" s="40"/>
      <c r="C1049" s="25"/>
      <c r="D1049" s="40"/>
      <c r="E1049" s="40"/>
      <c r="F1049" s="25"/>
      <c r="G1049" s="23"/>
      <c r="H1049" s="24"/>
      <c r="I1049" s="25"/>
      <c r="J1049" s="25"/>
      <c r="K1049" s="25"/>
      <c r="L1049" s="25"/>
      <c r="M1049" s="25"/>
      <c r="N1049" s="25"/>
      <c r="O1049" s="25"/>
      <c r="P1049" s="25"/>
      <c r="Q1049" s="25"/>
      <c r="R1049" s="25"/>
      <c r="S1049" s="23"/>
      <c r="T1049" s="24"/>
      <c r="U1049" s="25"/>
      <c r="V1049" s="25"/>
      <c r="W1049" s="25"/>
    </row>
    <row r="1050">
      <c r="B1050" s="40"/>
      <c r="C1050" s="25"/>
      <c r="D1050" s="40"/>
      <c r="E1050" s="40"/>
      <c r="F1050" s="25"/>
      <c r="G1050" s="23"/>
      <c r="H1050" s="24"/>
      <c r="I1050" s="25"/>
      <c r="J1050" s="25"/>
      <c r="K1050" s="25"/>
      <c r="L1050" s="25"/>
      <c r="M1050" s="25"/>
      <c r="N1050" s="25"/>
      <c r="O1050" s="25"/>
      <c r="P1050" s="25"/>
      <c r="Q1050" s="25"/>
      <c r="R1050" s="25"/>
      <c r="S1050" s="23"/>
      <c r="T1050" s="24"/>
      <c r="U1050" s="25"/>
      <c r="V1050" s="25"/>
      <c r="W1050" s="25"/>
    </row>
    <row r="1051">
      <c r="B1051" s="40"/>
      <c r="C1051" s="25"/>
      <c r="D1051" s="40"/>
      <c r="E1051" s="40"/>
      <c r="F1051" s="25"/>
      <c r="G1051" s="23"/>
      <c r="H1051" s="24"/>
      <c r="I1051" s="25"/>
      <c r="J1051" s="25"/>
      <c r="K1051" s="25"/>
      <c r="L1051" s="25"/>
      <c r="M1051" s="25"/>
      <c r="N1051" s="25"/>
      <c r="O1051" s="25"/>
      <c r="P1051" s="25"/>
      <c r="Q1051" s="25"/>
      <c r="R1051" s="25"/>
      <c r="S1051" s="23"/>
      <c r="T1051" s="24"/>
      <c r="U1051" s="25"/>
      <c r="V1051" s="25"/>
      <c r="W1051" s="25"/>
    </row>
    <row r="1052">
      <c r="B1052" s="40"/>
      <c r="C1052" s="25"/>
      <c r="D1052" s="40"/>
      <c r="E1052" s="40"/>
      <c r="F1052" s="25"/>
      <c r="G1052" s="23"/>
      <c r="H1052" s="24"/>
      <c r="I1052" s="25"/>
      <c r="J1052" s="25"/>
      <c r="K1052" s="25"/>
      <c r="L1052" s="25"/>
      <c r="M1052" s="25"/>
      <c r="N1052" s="25"/>
      <c r="O1052" s="25"/>
      <c r="P1052" s="25"/>
      <c r="Q1052" s="25"/>
      <c r="R1052" s="25"/>
      <c r="S1052" s="23"/>
      <c r="T1052" s="24"/>
      <c r="U1052" s="25"/>
      <c r="V1052" s="25"/>
      <c r="W1052" s="25"/>
    </row>
    <row r="1053">
      <c r="B1053" s="40"/>
      <c r="C1053" s="25"/>
      <c r="D1053" s="40"/>
      <c r="E1053" s="40"/>
      <c r="F1053" s="25"/>
      <c r="G1053" s="23"/>
      <c r="H1053" s="24"/>
      <c r="I1053" s="25"/>
      <c r="J1053" s="25"/>
      <c r="K1053" s="25"/>
      <c r="L1053" s="25"/>
      <c r="M1053" s="25"/>
      <c r="N1053" s="25"/>
      <c r="O1053" s="25"/>
      <c r="P1053" s="25"/>
      <c r="Q1053" s="25"/>
      <c r="R1053" s="25"/>
      <c r="S1053" s="23"/>
      <c r="T1053" s="24"/>
      <c r="U1053" s="25"/>
      <c r="V1053" s="25"/>
      <c r="W1053" s="25"/>
    </row>
    <row r="1054">
      <c r="B1054" s="40"/>
      <c r="C1054" s="25"/>
      <c r="D1054" s="40"/>
      <c r="E1054" s="40"/>
      <c r="F1054" s="25"/>
      <c r="G1054" s="23"/>
      <c r="H1054" s="24"/>
      <c r="I1054" s="25"/>
      <c r="J1054" s="25"/>
      <c r="K1054" s="25"/>
      <c r="L1054" s="25"/>
      <c r="M1054" s="25"/>
      <c r="N1054" s="25"/>
      <c r="O1054" s="25"/>
      <c r="P1054" s="25"/>
      <c r="Q1054" s="25"/>
      <c r="R1054" s="25"/>
      <c r="S1054" s="23"/>
      <c r="T1054" s="24"/>
      <c r="U1054" s="25"/>
      <c r="V1054" s="25"/>
      <c r="W1054" s="25"/>
    </row>
    <row r="1055">
      <c r="B1055" s="40"/>
      <c r="C1055" s="25"/>
      <c r="D1055" s="40"/>
      <c r="E1055" s="40"/>
      <c r="F1055" s="25"/>
      <c r="G1055" s="23"/>
      <c r="H1055" s="24"/>
      <c r="I1055" s="25"/>
      <c r="J1055" s="25"/>
      <c r="K1055" s="25"/>
      <c r="L1055" s="25"/>
      <c r="M1055" s="25"/>
      <c r="N1055" s="25"/>
      <c r="O1055" s="25"/>
      <c r="P1055" s="25"/>
      <c r="Q1055" s="25"/>
      <c r="R1055" s="25"/>
      <c r="S1055" s="23"/>
      <c r="T1055" s="24"/>
      <c r="U1055" s="25"/>
      <c r="V1055" s="25"/>
      <c r="W1055" s="25"/>
    </row>
    <row r="1056">
      <c r="B1056" s="40"/>
      <c r="C1056" s="25"/>
      <c r="D1056" s="40"/>
      <c r="E1056" s="40"/>
      <c r="F1056" s="25"/>
      <c r="G1056" s="23"/>
      <c r="H1056" s="24"/>
      <c r="I1056" s="25"/>
      <c r="J1056" s="25"/>
      <c r="K1056" s="25"/>
      <c r="L1056" s="25"/>
      <c r="M1056" s="25"/>
      <c r="N1056" s="25"/>
      <c r="O1056" s="25"/>
      <c r="P1056" s="25"/>
      <c r="Q1056" s="25"/>
      <c r="R1056" s="25"/>
      <c r="S1056" s="23"/>
      <c r="T1056" s="24"/>
      <c r="U1056" s="25"/>
      <c r="V1056" s="25"/>
      <c r="W1056" s="25"/>
    </row>
    <row r="1057">
      <c r="B1057" s="40"/>
      <c r="C1057" s="25"/>
      <c r="D1057" s="40"/>
      <c r="E1057" s="40"/>
      <c r="F1057" s="25"/>
      <c r="G1057" s="23"/>
      <c r="H1057" s="24"/>
      <c r="I1057" s="25"/>
      <c r="J1057" s="25"/>
      <c r="K1057" s="25"/>
      <c r="L1057" s="25"/>
      <c r="M1057" s="25"/>
      <c r="N1057" s="25"/>
      <c r="O1057" s="25"/>
      <c r="P1057" s="25"/>
      <c r="Q1057" s="25"/>
      <c r="R1057" s="25"/>
      <c r="S1057" s="23"/>
      <c r="T1057" s="24"/>
      <c r="U1057" s="25"/>
      <c r="V1057" s="25"/>
      <c r="W1057" s="25"/>
    </row>
    <row r="1058">
      <c r="B1058" s="40"/>
      <c r="C1058" s="25"/>
      <c r="D1058" s="40"/>
      <c r="E1058" s="40"/>
      <c r="F1058" s="25"/>
      <c r="G1058" s="23"/>
      <c r="H1058" s="24"/>
      <c r="I1058" s="25"/>
      <c r="J1058" s="25"/>
      <c r="K1058" s="25"/>
      <c r="L1058" s="25"/>
      <c r="M1058" s="25"/>
      <c r="N1058" s="25"/>
      <c r="O1058" s="25"/>
      <c r="P1058" s="25"/>
      <c r="Q1058" s="25"/>
      <c r="R1058" s="25"/>
      <c r="S1058" s="23"/>
      <c r="T1058" s="24"/>
      <c r="U1058" s="25"/>
      <c r="V1058" s="25"/>
      <c r="W1058" s="25"/>
    </row>
    <row r="1059">
      <c r="B1059" s="40"/>
      <c r="C1059" s="25"/>
      <c r="D1059" s="40"/>
      <c r="E1059" s="40"/>
      <c r="F1059" s="25"/>
      <c r="G1059" s="23"/>
      <c r="H1059" s="24"/>
      <c r="I1059" s="25"/>
      <c r="J1059" s="25"/>
      <c r="K1059" s="25"/>
      <c r="L1059" s="25"/>
      <c r="M1059" s="25"/>
      <c r="N1059" s="25"/>
      <c r="O1059" s="25"/>
      <c r="P1059" s="25"/>
      <c r="Q1059" s="25"/>
      <c r="R1059" s="25"/>
      <c r="S1059" s="23"/>
      <c r="T1059" s="24"/>
      <c r="U1059" s="25"/>
      <c r="V1059" s="25"/>
      <c r="W1059" s="25"/>
    </row>
    <row r="1060">
      <c r="B1060" s="40"/>
      <c r="C1060" s="25"/>
      <c r="D1060" s="40"/>
      <c r="E1060" s="40"/>
      <c r="F1060" s="25"/>
      <c r="G1060" s="23"/>
      <c r="H1060" s="24"/>
      <c r="I1060" s="25"/>
      <c r="J1060" s="25"/>
      <c r="K1060" s="25"/>
      <c r="L1060" s="25"/>
      <c r="M1060" s="25"/>
      <c r="N1060" s="25"/>
      <c r="O1060" s="25"/>
      <c r="P1060" s="25"/>
      <c r="Q1060" s="25"/>
      <c r="R1060" s="25"/>
      <c r="S1060" s="23"/>
      <c r="T1060" s="24"/>
      <c r="U1060" s="25"/>
      <c r="V1060" s="25"/>
      <c r="W1060" s="25"/>
    </row>
    <row r="1061">
      <c r="B1061" s="40"/>
      <c r="C1061" s="25"/>
      <c r="D1061" s="40"/>
      <c r="E1061" s="40"/>
      <c r="F1061" s="25"/>
      <c r="G1061" s="23"/>
      <c r="H1061" s="24"/>
      <c r="I1061" s="25"/>
      <c r="J1061" s="25"/>
      <c r="K1061" s="25"/>
      <c r="L1061" s="25"/>
      <c r="M1061" s="25"/>
      <c r="N1061" s="25"/>
      <c r="O1061" s="25"/>
      <c r="P1061" s="25"/>
      <c r="Q1061" s="25"/>
      <c r="R1061" s="25"/>
      <c r="S1061" s="23"/>
      <c r="T1061" s="24"/>
      <c r="U1061" s="25"/>
      <c r="V1061" s="25"/>
      <c r="W1061" s="25"/>
    </row>
    <row r="1062">
      <c r="B1062" s="40"/>
      <c r="C1062" s="25"/>
      <c r="D1062" s="40"/>
      <c r="E1062" s="40"/>
      <c r="F1062" s="25"/>
      <c r="G1062" s="23"/>
      <c r="H1062" s="24"/>
      <c r="I1062" s="25"/>
      <c r="J1062" s="25"/>
      <c r="K1062" s="25"/>
      <c r="L1062" s="25"/>
      <c r="M1062" s="25"/>
      <c r="N1062" s="25"/>
      <c r="O1062" s="25"/>
      <c r="P1062" s="25"/>
      <c r="Q1062" s="25"/>
      <c r="R1062" s="25"/>
      <c r="S1062" s="23"/>
      <c r="T1062" s="24"/>
      <c r="U1062" s="25"/>
      <c r="V1062" s="25"/>
      <c r="W1062" s="25"/>
    </row>
    <row r="1063">
      <c r="B1063" s="40"/>
      <c r="C1063" s="25"/>
      <c r="D1063" s="40"/>
      <c r="E1063" s="40"/>
      <c r="F1063" s="25"/>
      <c r="G1063" s="23"/>
      <c r="H1063" s="24"/>
      <c r="I1063" s="25"/>
      <c r="J1063" s="25"/>
      <c r="K1063" s="25"/>
      <c r="L1063" s="25"/>
      <c r="M1063" s="25"/>
      <c r="N1063" s="25"/>
      <c r="O1063" s="25"/>
      <c r="P1063" s="25"/>
      <c r="Q1063" s="25"/>
      <c r="R1063" s="25"/>
      <c r="S1063" s="23"/>
      <c r="T1063" s="24"/>
      <c r="U1063" s="25"/>
      <c r="V1063" s="25"/>
      <c r="W1063" s="25"/>
    </row>
    <row r="1064">
      <c r="B1064" s="40"/>
      <c r="C1064" s="25"/>
      <c r="D1064" s="40"/>
      <c r="E1064" s="40"/>
      <c r="F1064" s="25"/>
      <c r="G1064" s="23"/>
      <c r="H1064" s="24"/>
      <c r="I1064" s="25"/>
      <c r="J1064" s="25"/>
      <c r="K1064" s="25"/>
      <c r="L1064" s="25"/>
      <c r="M1064" s="25"/>
      <c r="N1064" s="25"/>
      <c r="O1064" s="25"/>
      <c r="P1064" s="25"/>
      <c r="Q1064" s="25"/>
      <c r="R1064" s="25"/>
      <c r="S1064" s="23"/>
      <c r="T1064" s="24"/>
      <c r="U1064" s="25"/>
      <c r="V1064" s="25"/>
      <c r="W1064" s="25"/>
    </row>
    <row r="1065">
      <c r="B1065" s="40"/>
      <c r="C1065" s="25"/>
      <c r="D1065" s="40"/>
      <c r="E1065" s="40"/>
      <c r="F1065" s="25"/>
      <c r="G1065" s="23"/>
      <c r="H1065" s="24"/>
      <c r="I1065" s="25"/>
      <c r="J1065" s="25"/>
      <c r="K1065" s="25"/>
      <c r="L1065" s="25"/>
      <c r="M1065" s="25"/>
      <c r="N1065" s="25"/>
      <c r="O1065" s="25"/>
      <c r="P1065" s="25"/>
      <c r="Q1065" s="25"/>
      <c r="R1065" s="25"/>
      <c r="S1065" s="23"/>
      <c r="T1065" s="24"/>
      <c r="U1065" s="25"/>
      <c r="V1065" s="25"/>
      <c r="W1065" s="25"/>
    </row>
    <row r="1066">
      <c r="B1066" s="40"/>
      <c r="C1066" s="25"/>
      <c r="D1066" s="40"/>
      <c r="E1066" s="40"/>
      <c r="F1066" s="25"/>
      <c r="G1066" s="23"/>
      <c r="H1066" s="24"/>
      <c r="I1066" s="25"/>
      <c r="J1066" s="25"/>
      <c r="K1066" s="25"/>
      <c r="L1066" s="25"/>
      <c r="M1066" s="25"/>
      <c r="N1066" s="25"/>
      <c r="O1066" s="25"/>
      <c r="P1066" s="25"/>
      <c r="Q1066" s="25"/>
      <c r="R1066" s="25"/>
      <c r="S1066" s="23"/>
      <c r="T1066" s="24"/>
      <c r="U1066" s="25"/>
      <c r="V1066" s="25"/>
      <c r="W1066" s="25"/>
    </row>
    <row r="1067">
      <c r="B1067" s="40"/>
      <c r="C1067" s="25"/>
      <c r="D1067" s="40"/>
      <c r="E1067" s="40"/>
      <c r="F1067" s="25"/>
      <c r="G1067" s="23"/>
      <c r="H1067" s="24"/>
      <c r="I1067" s="25"/>
      <c r="J1067" s="25"/>
      <c r="K1067" s="25"/>
      <c r="L1067" s="25"/>
      <c r="M1067" s="25"/>
      <c r="N1067" s="25"/>
      <c r="O1067" s="25"/>
      <c r="P1067" s="25"/>
      <c r="Q1067" s="25"/>
      <c r="R1067" s="25"/>
      <c r="S1067" s="23"/>
      <c r="T1067" s="24"/>
      <c r="U1067" s="25"/>
      <c r="V1067" s="25"/>
      <c r="W1067" s="25"/>
    </row>
    <row r="1068">
      <c r="B1068" s="40"/>
      <c r="C1068" s="25"/>
      <c r="D1068" s="40"/>
      <c r="E1068" s="40"/>
      <c r="F1068" s="25"/>
      <c r="G1068" s="23"/>
      <c r="H1068" s="24"/>
      <c r="I1068" s="25"/>
      <c r="J1068" s="25"/>
      <c r="K1068" s="25"/>
      <c r="L1068" s="25"/>
      <c r="M1068" s="25"/>
      <c r="N1068" s="25"/>
      <c r="O1068" s="25"/>
      <c r="P1068" s="25"/>
      <c r="Q1068" s="25"/>
      <c r="R1068" s="25"/>
      <c r="S1068" s="23"/>
      <c r="T1068" s="24"/>
      <c r="U1068" s="25"/>
      <c r="V1068" s="25"/>
      <c r="W1068" s="25"/>
    </row>
    <row r="1069">
      <c r="B1069" s="40"/>
      <c r="C1069" s="25"/>
      <c r="D1069" s="40"/>
      <c r="E1069" s="40"/>
      <c r="F1069" s="25"/>
      <c r="G1069" s="23"/>
      <c r="H1069" s="24"/>
      <c r="I1069" s="25"/>
      <c r="J1069" s="25"/>
      <c r="K1069" s="25"/>
      <c r="L1069" s="25"/>
      <c r="M1069" s="25"/>
      <c r="N1069" s="25"/>
      <c r="O1069" s="25"/>
      <c r="P1069" s="25"/>
      <c r="Q1069" s="25"/>
      <c r="R1069" s="25"/>
      <c r="S1069" s="23"/>
      <c r="T1069" s="24"/>
      <c r="U1069" s="25"/>
      <c r="V1069" s="25"/>
      <c r="W1069" s="25"/>
    </row>
    <row r="1070">
      <c r="B1070" s="40"/>
      <c r="C1070" s="25"/>
      <c r="D1070" s="40"/>
      <c r="E1070" s="40"/>
      <c r="F1070" s="25"/>
      <c r="G1070" s="23"/>
      <c r="H1070" s="24"/>
      <c r="I1070" s="25"/>
      <c r="J1070" s="25"/>
      <c r="K1070" s="25"/>
      <c r="L1070" s="25"/>
      <c r="M1070" s="25"/>
      <c r="N1070" s="25"/>
      <c r="O1070" s="25"/>
      <c r="P1070" s="25"/>
      <c r="Q1070" s="25"/>
      <c r="R1070" s="25"/>
      <c r="S1070" s="23"/>
      <c r="T1070" s="24"/>
      <c r="U1070" s="25"/>
      <c r="V1070" s="25"/>
      <c r="W1070" s="25"/>
    </row>
    <row r="1071">
      <c r="B1071" s="40"/>
      <c r="C1071" s="25"/>
      <c r="D1071" s="40"/>
      <c r="E1071" s="40"/>
      <c r="F1071" s="25"/>
      <c r="G1071" s="23"/>
      <c r="H1071" s="24"/>
      <c r="I1071" s="25"/>
      <c r="J1071" s="25"/>
      <c r="K1071" s="25"/>
      <c r="L1071" s="25"/>
      <c r="M1071" s="25"/>
      <c r="N1071" s="25"/>
      <c r="O1071" s="25"/>
      <c r="P1071" s="25"/>
      <c r="Q1071" s="25"/>
      <c r="R1071" s="25"/>
      <c r="S1071" s="23"/>
      <c r="T1071" s="24"/>
      <c r="U1071" s="25"/>
      <c r="V1071" s="25"/>
      <c r="W1071" s="25"/>
    </row>
    <row r="1072">
      <c r="B1072" s="40"/>
      <c r="C1072" s="25"/>
      <c r="D1072" s="40"/>
      <c r="E1072" s="40"/>
      <c r="F1072" s="25"/>
      <c r="G1072" s="23"/>
      <c r="H1072" s="24"/>
      <c r="I1072" s="25"/>
      <c r="J1072" s="25"/>
      <c r="K1072" s="25"/>
      <c r="L1072" s="25"/>
      <c r="M1072" s="25"/>
      <c r="N1072" s="25"/>
      <c r="O1072" s="25"/>
      <c r="P1072" s="25"/>
      <c r="Q1072" s="25"/>
      <c r="R1072" s="25"/>
      <c r="S1072" s="23"/>
      <c r="T1072" s="24"/>
      <c r="U1072" s="25"/>
      <c r="V1072" s="25"/>
      <c r="W1072" s="25"/>
    </row>
    <row r="1073">
      <c r="B1073" s="40"/>
      <c r="C1073" s="25"/>
      <c r="D1073" s="40"/>
      <c r="E1073" s="40"/>
      <c r="F1073" s="25"/>
      <c r="G1073" s="23"/>
      <c r="H1073" s="24"/>
      <c r="I1073" s="25"/>
      <c r="J1073" s="25"/>
      <c r="K1073" s="25"/>
      <c r="L1073" s="25"/>
      <c r="M1073" s="25"/>
      <c r="N1073" s="25"/>
      <c r="O1073" s="25"/>
      <c r="P1073" s="25"/>
      <c r="Q1073" s="25"/>
      <c r="R1073" s="25"/>
      <c r="S1073" s="23"/>
      <c r="T1073" s="24"/>
      <c r="U1073" s="25"/>
      <c r="V1073" s="25"/>
      <c r="W1073" s="25"/>
    </row>
    <row r="1074">
      <c r="B1074" s="40"/>
      <c r="C1074" s="25"/>
      <c r="D1074" s="40"/>
      <c r="E1074" s="40"/>
      <c r="F1074" s="25"/>
      <c r="G1074" s="23"/>
      <c r="H1074" s="24"/>
      <c r="I1074" s="25"/>
      <c r="J1074" s="25"/>
      <c r="K1074" s="25"/>
      <c r="L1074" s="25"/>
      <c r="M1074" s="25"/>
      <c r="N1074" s="25"/>
      <c r="O1074" s="25"/>
      <c r="P1074" s="25"/>
      <c r="Q1074" s="25"/>
      <c r="R1074" s="25"/>
      <c r="S1074" s="23"/>
      <c r="T1074" s="24"/>
      <c r="U1074" s="25"/>
      <c r="V1074" s="25"/>
      <c r="W1074" s="25"/>
    </row>
    <row r="1075">
      <c r="B1075" s="40"/>
      <c r="C1075" s="25"/>
      <c r="D1075" s="40"/>
      <c r="E1075" s="40"/>
      <c r="F1075" s="25"/>
      <c r="G1075" s="23"/>
      <c r="H1075" s="24"/>
      <c r="I1075" s="25"/>
      <c r="J1075" s="25"/>
      <c r="K1075" s="25"/>
      <c r="L1075" s="25"/>
      <c r="M1075" s="25"/>
      <c r="N1075" s="25"/>
      <c r="O1075" s="25"/>
      <c r="P1075" s="25"/>
      <c r="Q1075" s="25"/>
      <c r="R1075" s="25"/>
      <c r="S1075" s="23"/>
      <c r="T1075" s="24"/>
      <c r="U1075" s="25"/>
      <c r="V1075" s="25"/>
      <c r="W1075" s="25"/>
    </row>
    <row r="1076">
      <c r="B1076" s="40"/>
      <c r="C1076" s="25"/>
      <c r="D1076" s="40"/>
      <c r="E1076" s="40"/>
      <c r="F1076" s="25"/>
      <c r="G1076" s="23"/>
      <c r="H1076" s="24"/>
      <c r="I1076" s="25"/>
      <c r="J1076" s="25"/>
      <c r="K1076" s="25"/>
      <c r="L1076" s="25"/>
      <c r="M1076" s="25"/>
      <c r="N1076" s="25"/>
      <c r="O1076" s="25"/>
      <c r="P1076" s="25"/>
      <c r="Q1076" s="25"/>
      <c r="R1076" s="25"/>
      <c r="S1076" s="23"/>
      <c r="T1076" s="24"/>
      <c r="U1076" s="25"/>
      <c r="V1076" s="25"/>
      <c r="W1076" s="25"/>
    </row>
    <row r="1077">
      <c r="B1077" s="40"/>
      <c r="C1077" s="25"/>
      <c r="D1077" s="40"/>
      <c r="E1077" s="40"/>
      <c r="F1077" s="25"/>
      <c r="G1077" s="23"/>
      <c r="H1077" s="24"/>
      <c r="I1077" s="25"/>
      <c r="J1077" s="25"/>
      <c r="K1077" s="25"/>
      <c r="L1077" s="25"/>
      <c r="M1077" s="25"/>
      <c r="N1077" s="25"/>
      <c r="O1077" s="25"/>
      <c r="P1077" s="25"/>
      <c r="Q1077" s="25"/>
      <c r="R1077" s="25"/>
      <c r="S1077" s="23"/>
      <c r="T1077" s="24"/>
      <c r="U1077" s="25"/>
      <c r="V1077" s="25"/>
      <c r="W1077" s="25"/>
    </row>
    <row r="1078">
      <c r="B1078" s="40"/>
      <c r="C1078" s="25"/>
      <c r="D1078" s="40"/>
      <c r="E1078" s="40"/>
      <c r="F1078" s="25"/>
      <c r="I1078" s="25"/>
      <c r="J1078" s="25"/>
      <c r="K1078" s="25"/>
      <c r="L1078" s="25"/>
      <c r="M1078" s="25"/>
      <c r="N1078" s="25"/>
      <c r="O1078" s="25"/>
      <c r="P1078" s="25"/>
      <c r="Q1078" s="25"/>
      <c r="R1078" s="25"/>
      <c r="U1078" s="25"/>
      <c r="V1078" s="25"/>
      <c r="W1078" s="25"/>
    </row>
    <row r="1079">
      <c r="B1079" s="40"/>
      <c r="C1079" s="25"/>
      <c r="D1079" s="40"/>
      <c r="E1079" s="40"/>
      <c r="F1079" s="25"/>
      <c r="I1079" s="25"/>
      <c r="J1079" s="25"/>
      <c r="K1079" s="25"/>
      <c r="L1079" s="25"/>
      <c r="M1079" s="25"/>
      <c r="N1079" s="25"/>
      <c r="O1079" s="25"/>
      <c r="P1079" s="25"/>
      <c r="Q1079" s="25"/>
      <c r="R1079" s="25"/>
      <c r="U1079" s="25"/>
      <c r="V1079" s="25"/>
      <c r="W1079" s="25"/>
    </row>
    <row r="1080">
      <c r="B1080" s="40"/>
      <c r="C1080" s="25"/>
      <c r="D1080" s="40"/>
      <c r="E1080" s="40"/>
      <c r="F1080" s="25"/>
      <c r="I1080" s="25"/>
      <c r="J1080" s="25"/>
      <c r="K1080" s="25"/>
      <c r="L1080" s="25"/>
      <c r="M1080" s="25"/>
      <c r="N1080" s="25"/>
      <c r="O1080" s="25"/>
      <c r="P1080" s="25"/>
      <c r="Q1080" s="25"/>
      <c r="R1080" s="25"/>
      <c r="U1080" s="25"/>
      <c r="V1080" s="25"/>
      <c r="W1080" s="25"/>
    </row>
    <row r="1081">
      <c r="B1081" s="40"/>
      <c r="C1081" s="25"/>
      <c r="D1081" s="40"/>
      <c r="E1081" s="40"/>
      <c r="F1081" s="25"/>
      <c r="I1081" s="25"/>
      <c r="J1081" s="25"/>
      <c r="K1081" s="25"/>
      <c r="L1081" s="25"/>
      <c r="M1081" s="25"/>
      <c r="N1081" s="25"/>
      <c r="O1081" s="25"/>
      <c r="P1081" s="25"/>
      <c r="Q1081" s="25"/>
      <c r="R1081" s="25"/>
      <c r="U1081" s="25"/>
      <c r="V1081" s="25"/>
      <c r="W1081" s="25"/>
    </row>
    <row r="1082">
      <c r="B1082" s="40"/>
      <c r="C1082" s="25"/>
      <c r="D1082" s="40"/>
      <c r="E1082" s="40"/>
      <c r="F1082" s="25"/>
      <c r="I1082" s="25"/>
      <c r="J1082" s="25"/>
      <c r="K1082" s="25"/>
      <c r="L1082" s="25"/>
      <c r="M1082" s="25"/>
      <c r="N1082" s="25"/>
      <c r="O1082" s="25"/>
      <c r="P1082" s="25"/>
      <c r="Q1082" s="25"/>
      <c r="R1082" s="25"/>
      <c r="U1082" s="25"/>
      <c r="V1082" s="25"/>
      <c r="W1082" s="25"/>
    </row>
    <row r="1083">
      <c r="B1083" s="40"/>
      <c r="C1083" s="25"/>
      <c r="D1083" s="40"/>
      <c r="E1083" s="40"/>
      <c r="F1083" s="25"/>
      <c r="I1083" s="25"/>
      <c r="J1083" s="25"/>
      <c r="K1083" s="25"/>
      <c r="L1083" s="25"/>
      <c r="M1083" s="25"/>
      <c r="N1083" s="25"/>
      <c r="O1083" s="25"/>
      <c r="P1083" s="25"/>
      <c r="Q1083" s="25"/>
      <c r="R1083" s="25"/>
      <c r="U1083" s="25"/>
      <c r="V1083" s="25"/>
      <c r="W1083" s="25"/>
    </row>
    <row r="1084">
      <c r="B1084" s="40"/>
      <c r="C1084" s="25"/>
      <c r="D1084" s="40"/>
      <c r="E1084" s="40"/>
      <c r="F1084" s="25"/>
      <c r="I1084" s="25"/>
      <c r="J1084" s="25"/>
      <c r="K1084" s="25"/>
      <c r="L1084" s="25"/>
      <c r="M1084" s="25"/>
      <c r="N1084" s="25"/>
      <c r="O1084" s="25"/>
      <c r="P1084" s="25"/>
      <c r="Q1084" s="25"/>
      <c r="R1084" s="25"/>
      <c r="U1084" s="25"/>
      <c r="V1084" s="25"/>
      <c r="W1084" s="25"/>
    </row>
    <row r="1085">
      <c r="B1085" s="40"/>
      <c r="C1085" s="25"/>
      <c r="D1085" s="40"/>
      <c r="E1085" s="40"/>
      <c r="F1085" s="25"/>
      <c r="I1085" s="25"/>
      <c r="J1085" s="25"/>
      <c r="K1085" s="25"/>
      <c r="L1085" s="25"/>
      <c r="M1085" s="25"/>
      <c r="N1085" s="25"/>
      <c r="O1085" s="25"/>
      <c r="P1085" s="25"/>
      <c r="Q1085" s="25"/>
      <c r="R1085" s="25"/>
      <c r="U1085" s="25"/>
      <c r="V1085" s="25"/>
      <c r="W1085" s="25"/>
    </row>
    <row r="1086">
      <c r="B1086" s="40"/>
      <c r="C1086" s="25"/>
      <c r="D1086" s="40"/>
      <c r="E1086" s="40"/>
      <c r="F1086" s="25"/>
      <c r="I1086" s="25"/>
      <c r="J1086" s="25"/>
      <c r="K1086" s="25"/>
      <c r="L1086" s="25"/>
      <c r="M1086" s="25"/>
      <c r="N1086" s="25"/>
      <c r="O1086" s="25"/>
      <c r="P1086" s="25"/>
      <c r="Q1086" s="25"/>
      <c r="R1086" s="25"/>
      <c r="U1086" s="25"/>
      <c r="V1086" s="25"/>
      <c r="W1086" s="25"/>
    </row>
    <row r="1087">
      <c r="B1087" s="40"/>
      <c r="C1087" s="25"/>
      <c r="D1087" s="40"/>
      <c r="E1087" s="40"/>
      <c r="F1087" s="25"/>
      <c r="I1087" s="25"/>
      <c r="J1087" s="25"/>
      <c r="K1087" s="25"/>
      <c r="L1087" s="25"/>
      <c r="M1087" s="25"/>
      <c r="N1087" s="25"/>
      <c r="O1087" s="25"/>
      <c r="P1087" s="25"/>
      <c r="Q1087" s="25"/>
      <c r="R1087" s="25"/>
      <c r="U1087" s="25"/>
      <c r="V1087" s="25"/>
      <c r="W1087" s="25"/>
    </row>
    <row r="1088">
      <c r="B1088" s="40"/>
      <c r="C1088" s="25"/>
      <c r="D1088" s="40"/>
      <c r="E1088" s="40"/>
      <c r="F1088" s="25"/>
      <c r="I1088" s="25"/>
      <c r="J1088" s="25"/>
      <c r="K1088" s="25"/>
      <c r="L1088" s="25"/>
      <c r="M1088" s="25"/>
      <c r="N1088" s="25"/>
      <c r="O1088" s="25"/>
      <c r="P1088" s="25"/>
      <c r="Q1088" s="25"/>
      <c r="R1088" s="25"/>
      <c r="U1088" s="25"/>
      <c r="V1088" s="25"/>
      <c r="W1088" s="25"/>
    </row>
    <row r="1089">
      <c r="B1089" s="40"/>
      <c r="C1089" s="25"/>
      <c r="D1089" s="40"/>
      <c r="E1089" s="40"/>
      <c r="F1089" s="25"/>
      <c r="I1089" s="25"/>
      <c r="J1089" s="25"/>
      <c r="K1089" s="25"/>
      <c r="L1089" s="25"/>
      <c r="M1089" s="25"/>
      <c r="N1089" s="25"/>
      <c r="O1089" s="25"/>
      <c r="P1089" s="25"/>
      <c r="Q1089" s="25"/>
      <c r="R1089" s="25"/>
      <c r="U1089" s="25"/>
      <c r="V1089" s="25"/>
      <c r="W1089" s="25"/>
    </row>
    <row r="1090">
      <c r="B1090" s="40"/>
      <c r="C1090" s="25"/>
      <c r="D1090" s="40"/>
      <c r="E1090" s="40"/>
      <c r="F1090" s="25"/>
      <c r="I1090" s="25"/>
      <c r="J1090" s="25"/>
      <c r="K1090" s="25"/>
      <c r="L1090" s="25"/>
      <c r="M1090" s="25"/>
      <c r="N1090" s="25"/>
      <c r="O1090" s="25"/>
      <c r="P1090" s="25"/>
      <c r="Q1090" s="25"/>
      <c r="R1090" s="25"/>
      <c r="U1090" s="25"/>
      <c r="V1090" s="25"/>
      <c r="W1090" s="25"/>
    </row>
    <row r="1091">
      <c r="B1091" s="40"/>
      <c r="C1091" s="25"/>
      <c r="D1091" s="40"/>
      <c r="E1091" s="40"/>
      <c r="F1091" s="25"/>
      <c r="I1091" s="25"/>
      <c r="J1091" s="25"/>
      <c r="K1091" s="25"/>
      <c r="L1091" s="25"/>
      <c r="M1091" s="25"/>
      <c r="N1091" s="25"/>
      <c r="O1091" s="25"/>
      <c r="P1091" s="25"/>
      <c r="Q1091" s="25"/>
      <c r="R1091" s="25"/>
      <c r="U1091" s="25"/>
      <c r="V1091" s="25"/>
      <c r="W1091" s="25"/>
    </row>
    <row r="1092">
      <c r="B1092" s="40"/>
      <c r="C1092" s="25"/>
      <c r="D1092" s="40"/>
      <c r="E1092" s="40"/>
      <c r="F1092" s="25"/>
      <c r="I1092" s="25"/>
      <c r="J1092" s="25"/>
      <c r="K1092" s="25"/>
      <c r="L1092" s="25"/>
      <c r="M1092" s="25"/>
      <c r="N1092" s="25"/>
      <c r="O1092" s="25"/>
      <c r="P1092" s="25"/>
      <c r="Q1092" s="25"/>
      <c r="R1092" s="25"/>
      <c r="U1092" s="25"/>
      <c r="V1092" s="25"/>
      <c r="W1092" s="25"/>
    </row>
    <row r="1093">
      <c r="B1093" s="40"/>
      <c r="C1093" s="25"/>
      <c r="D1093" s="40"/>
      <c r="E1093" s="40"/>
      <c r="F1093" s="25"/>
      <c r="I1093" s="25"/>
      <c r="J1093" s="25"/>
      <c r="K1093" s="25"/>
      <c r="L1093" s="25"/>
      <c r="M1093" s="25"/>
      <c r="N1093" s="25"/>
      <c r="O1093" s="25"/>
      <c r="P1093" s="25"/>
      <c r="Q1093" s="25"/>
      <c r="R1093" s="25"/>
      <c r="U1093" s="25"/>
      <c r="V1093" s="25"/>
      <c r="W1093" s="25"/>
    </row>
    <row r="1094">
      <c r="B1094" s="40"/>
      <c r="C1094" s="25"/>
      <c r="D1094" s="40"/>
      <c r="E1094" s="40"/>
      <c r="F1094" s="25"/>
      <c r="I1094" s="25"/>
      <c r="J1094" s="25"/>
      <c r="K1094" s="25"/>
      <c r="L1094" s="25"/>
      <c r="M1094" s="25"/>
      <c r="N1094" s="25"/>
      <c r="O1094" s="25"/>
      <c r="P1094" s="25"/>
      <c r="Q1094" s="25"/>
      <c r="R1094" s="25"/>
      <c r="U1094" s="25"/>
      <c r="V1094" s="25"/>
      <c r="W1094" s="25"/>
    </row>
    <row r="1095">
      <c r="B1095" s="40"/>
      <c r="C1095" s="25"/>
      <c r="D1095" s="40"/>
      <c r="E1095" s="40"/>
      <c r="F1095" s="25"/>
      <c r="I1095" s="25"/>
      <c r="J1095" s="25"/>
      <c r="K1095" s="25"/>
      <c r="L1095" s="25"/>
      <c r="M1095" s="25"/>
      <c r="N1095" s="25"/>
      <c r="O1095" s="25"/>
      <c r="P1095" s="25"/>
      <c r="Q1095" s="25"/>
      <c r="R1095" s="25"/>
      <c r="U1095" s="25"/>
      <c r="V1095" s="25"/>
      <c r="W1095" s="25"/>
    </row>
    <row r="1096">
      <c r="B1096" s="40"/>
      <c r="C1096" s="25"/>
      <c r="D1096" s="40"/>
      <c r="E1096" s="40"/>
      <c r="F1096" s="25"/>
      <c r="I1096" s="25"/>
      <c r="J1096" s="25"/>
      <c r="K1096" s="25"/>
      <c r="L1096" s="25"/>
      <c r="M1096" s="25"/>
      <c r="N1096" s="25"/>
      <c r="O1096" s="25"/>
      <c r="P1096" s="25"/>
      <c r="Q1096" s="25"/>
      <c r="R1096" s="25"/>
      <c r="U1096" s="25"/>
      <c r="V1096" s="25"/>
      <c r="W1096" s="25"/>
    </row>
    <row r="1097">
      <c r="B1097" s="40"/>
      <c r="C1097" s="25"/>
      <c r="D1097" s="40"/>
      <c r="E1097" s="40"/>
      <c r="F1097" s="25"/>
      <c r="I1097" s="25"/>
      <c r="J1097" s="25"/>
      <c r="K1097" s="25"/>
      <c r="L1097" s="25"/>
      <c r="M1097" s="25"/>
      <c r="N1097" s="25"/>
      <c r="O1097" s="25"/>
      <c r="P1097" s="25"/>
      <c r="Q1097" s="25"/>
      <c r="R1097" s="25"/>
      <c r="U1097" s="25"/>
      <c r="V1097" s="25"/>
      <c r="W1097" s="25"/>
    </row>
    <row r="1098">
      <c r="B1098" s="40"/>
      <c r="C1098" s="25"/>
      <c r="D1098" s="40"/>
      <c r="E1098" s="40"/>
      <c r="F1098" s="25"/>
      <c r="I1098" s="25"/>
      <c r="J1098" s="25"/>
      <c r="K1098" s="25"/>
      <c r="L1098" s="25"/>
      <c r="M1098" s="25"/>
      <c r="N1098" s="25"/>
      <c r="O1098" s="25"/>
      <c r="P1098" s="25"/>
      <c r="Q1098" s="25"/>
      <c r="R1098" s="25"/>
      <c r="U1098" s="25"/>
      <c r="V1098" s="25"/>
      <c r="W1098" s="25"/>
    </row>
    <row r="1099">
      <c r="B1099" s="40"/>
      <c r="C1099" s="25"/>
      <c r="D1099" s="40"/>
      <c r="E1099" s="40"/>
      <c r="F1099" s="25"/>
      <c r="I1099" s="25"/>
      <c r="J1099" s="25"/>
      <c r="K1099" s="25"/>
      <c r="L1099" s="25"/>
      <c r="M1099" s="25"/>
      <c r="N1099" s="25"/>
      <c r="O1099" s="25"/>
      <c r="P1099" s="25"/>
      <c r="Q1099" s="25"/>
      <c r="R1099" s="25"/>
      <c r="U1099" s="25"/>
      <c r="V1099" s="25"/>
      <c r="W1099" s="25"/>
    </row>
    <row r="1100">
      <c r="B1100" s="40"/>
      <c r="C1100" s="25"/>
      <c r="D1100" s="40"/>
      <c r="E1100" s="40"/>
      <c r="F1100" s="25"/>
      <c r="I1100" s="25"/>
      <c r="J1100" s="25"/>
      <c r="K1100" s="25"/>
      <c r="L1100" s="25"/>
      <c r="M1100" s="25"/>
      <c r="N1100" s="25"/>
      <c r="O1100" s="25"/>
      <c r="P1100" s="25"/>
      <c r="Q1100" s="25"/>
      <c r="R1100" s="25"/>
      <c r="U1100" s="25"/>
      <c r="V1100" s="25"/>
      <c r="W1100" s="25"/>
    </row>
    <row r="1101">
      <c r="B1101" s="40"/>
      <c r="C1101" s="25"/>
      <c r="D1101" s="40"/>
      <c r="E1101" s="40"/>
      <c r="F1101" s="25"/>
      <c r="G1101" s="25"/>
      <c r="H1101" s="25"/>
      <c r="I1101" s="25"/>
      <c r="J1101" s="25"/>
      <c r="K1101" s="25"/>
      <c r="L1101" s="25"/>
      <c r="M1101" s="25"/>
      <c r="N1101" s="25"/>
      <c r="O1101" s="25"/>
      <c r="P1101" s="25"/>
      <c r="Q1101" s="25"/>
      <c r="R1101" s="25"/>
      <c r="S1101" s="25"/>
      <c r="T1101" s="25"/>
      <c r="U1101" s="25"/>
      <c r="V1101" s="25"/>
      <c r="W1101" s="25"/>
    </row>
    <row r="1102">
      <c r="B1102" s="40"/>
      <c r="C1102" s="25"/>
      <c r="D1102" s="40"/>
      <c r="E1102" s="40"/>
      <c r="F1102" s="25"/>
      <c r="G1102" s="25"/>
      <c r="H1102" s="25"/>
      <c r="I1102" s="25"/>
      <c r="J1102" s="25"/>
      <c r="K1102" s="25"/>
      <c r="L1102" s="25"/>
      <c r="M1102" s="25"/>
      <c r="N1102" s="25"/>
      <c r="O1102" s="25"/>
      <c r="P1102" s="25"/>
      <c r="Q1102" s="25"/>
      <c r="R1102" s="25"/>
      <c r="S1102" s="25"/>
      <c r="T1102" s="25"/>
      <c r="U1102" s="25"/>
      <c r="V1102" s="25"/>
      <c r="W1102" s="25"/>
    </row>
    <row r="1103">
      <c r="B1103" s="40"/>
      <c r="C1103" s="25"/>
      <c r="D1103" s="40"/>
      <c r="E1103" s="40"/>
      <c r="F1103" s="25"/>
      <c r="G1103" s="25"/>
      <c r="H1103" s="25"/>
      <c r="I1103" s="25"/>
      <c r="J1103" s="25"/>
      <c r="K1103" s="25"/>
      <c r="L1103" s="25"/>
      <c r="M1103" s="25"/>
      <c r="N1103" s="25"/>
      <c r="O1103" s="25"/>
      <c r="P1103" s="25"/>
      <c r="Q1103" s="25"/>
      <c r="R1103" s="25"/>
      <c r="S1103" s="25"/>
      <c r="T1103" s="25"/>
      <c r="U1103" s="25"/>
      <c r="V1103" s="25"/>
      <c r="W1103" s="25"/>
    </row>
    <row r="1104">
      <c r="B1104" s="40"/>
      <c r="C1104" s="25"/>
      <c r="D1104" s="40"/>
      <c r="E1104" s="40"/>
      <c r="F1104" s="25"/>
      <c r="G1104" s="25"/>
      <c r="H1104" s="25"/>
      <c r="I1104" s="25"/>
      <c r="J1104" s="25"/>
      <c r="K1104" s="25"/>
      <c r="L1104" s="25"/>
      <c r="M1104" s="25"/>
      <c r="N1104" s="25"/>
      <c r="O1104" s="25"/>
      <c r="P1104" s="25"/>
      <c r="Q1104" s="25"/>
      <c r="R1104" s="25"/>
      <c r="S1104" s="25"/>
      <c r="T1104" s="25"/>
      <c r="U1104" s="25"/>
      <c r="V1104" s="25"/>
      <c r="W1104" s="25"/>
    </row>
  </sheetData>
  <mergeCells count="47">
    <mergeCell ref="L5:L6"/>
    <mergeCell ref="M5:M6"/>
    <mergeCell ref="N5:N6"/>
    <mergeCell ref="O5:O6"/>
    <mergeCell ref="B5:B6"/>
    <mergeCell ref="D5:D6"/>
    <mergeCell ref="E5:E6"/>
    <mergeCell ref="F5:F6"/>
    <mergeCell ref="I5:I6"/>
    <mergeCell ref="J5:J6"/>
    <mergeCell ref="K5:K6"/>
    <mergeCell ref="L10:L11"/>
    <mergeCell ref="M10:M11"/>
    <mergeCell ref="N10:N11"/>
    <mergeCell ref="O10:O11"/>
    <mergeCell ref="R10:R11"/>
    <mergeCell ref="B10:B11"/>
    <mergeCell ref="D10:D11"/>
    <mergeCell ref="E10:E11"/>
    <mergeCell ref="F10:F11"/>
    <mergeCell ref="I10:I11"/>
    <mergeCell ref="J10:J11"/>
    <mergeCell ref="K10:K11"/>
    <mergeCell ref="K14:K15"/>
    <mergeCell ref="L14:L15"/>
    <mergeCell ref="M14:M15"/>
    <mergeCell ref="N14:N15"/>
    <mergeCell ref="O14:O15"/>
    <mergeCell ref="A14:A15"/>
    <mergeCell ref="B14:B15"/>
    <mergeCell ref="D14:D15"/>
    <mergeCell ref="E14:E15"/>
    <mergeCell ref="F14:F15"/>
    <mergeCell ref="I14:I15"/>
    <mergeCell ref="J14:J15"/>
    <mergeCell ref="K17:K18"/>
    <mergeCell ref="L17:L18"/>
    <mergeCell ref="M17:M18"/>
    <mergeCell ref="N17:N18"/>
    <mergeCell ref="O17:O18"/>
    <mergeCell ref="A17:A18"/>
    <mergeCell ref="B17:B18"/>
    <mergeCell ref="D17:D18"/>
    <mergeCell ref="E17:E18"/>
    <mergeCell ref="F17:F18"/>
    <mergeCell ref="I17:I18"/>
    <mergeCell ref="J17:J18"/>
  </mergeCells>
  <drawing r:id="rId1"/>
</worksheet>
</file>