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 Wheat Acres Planted" sheetId="1" state="visible" r:id="rId2"/>
    <sheet name="Caddo County Wheat Yiel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<sst xmlns="http://schemas.openxmlformats.org/spreadsheetml/2006/main" count="24" uniqueCount="20">
  <si>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Assumption Lake Creek follows Caddo County area of wheat planted </t>
  </si>
  <si>
    <t xml:space="preserve">Year</t>
  </si>
  <si>
    <t xml:space="preserve">Lake Creek Wheat (%)</t>
  </si>
  <si>
    <t xml:space="preserve">Lake Creek CropScape* Wheat (%)</t>
  </si>
  <si>
    <t xml:space="preserve">Lake Creek CropScape* (ha)</t>
  </si>
  <si>
    <t xml:space="preserve">% Lake Creek using Caddo Stats</t>
  </si>
  <si>
    <t xml:space="preserve">% Reduction Caddo County since 2005</t>
  </si>
  <si>
    <t xml:space="preserve">Caddo Estimated Acres</t>
  </si>
  <si>
    <t xml:space="preserve">Caddo Estimated Hectare</t>
  </si>
  <si>
    <t xml:space="preserve">*** 2019</t>
  </si>
  <si>
    <t xml:space="preserve">28 **</t>
  </si>
  <si>
    <t xml:space="preserve">* 2005</t>
  </si>
  <si>
    <t xml:space="preserve">27 ***</t>
  </si>
  <si>
    <t xml:space="preserve">UNAVAILABLE</t>
  </si>
  <si>
    <t xml:space="preserve">** Updated the 2005 (Original 2012 Land-Sat, https://www.mrlc.gov/nlcd11_data.php) map. According to NASS, little change to wheat planted in Caddo County in 2008.(https://quickstats.nass.usda.gov)</t>
  </si>
  <si>
    <t xml:space="preserve">*** Modified 2012 Land-Sat image (https://www.mrlc.gov/nlcd11_data.php). NASS data was used to verify the proportions of major crops grown within the FCREW and clipped to Lake Creek watershed boundary. (https://quickstats.nass.usda.gov)</t>
  </si>
  <si>
    <t xml:space="preserve">*USDA National Agricultural Statistics Service Cropland Data Layer. Available at https://nassgeodata.gmu.edu/CropScape/ USDA-NASS, Washington, DC. </t>
  </si>
  <si>
    <t xml:space="preserve">bu/ac *</t>
  </si>
  <si>
    <t xml:space="preserve">t/ha</t>
  </si>
  <si>
    <t xml:space="preserve">* https://quickstats.nass.usda.gov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</si>
</sst>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10.45"/>
    <col collapsed="false" customWidth="true" hidden="false" outlineLevel="0" max="4" min="3" style="0" width="12.33"/>
    <col collapsed="false" customWidth="true" hidden="false" outlineLevel="0" max="5" min="5" style="0" width="16.78"/>
    <col collapsed="false" customWidth="true" hidden="false" outlineLevel="0" max="6" min="6" style="0" width="15.88"/>
  </cols>
  <sheetData>
    <row r="1" customFormat="false" ht="14.4" hidden="false" customHeight="false" outlineLevel="0" collapsed="false">
      <c r="A1" s="1" t="s">
        <v>0</v>
      </c>
    </row>
    <row r="2" customFormat="false" ht="45.6" hidden="false" customHeight="true" outlineLevel="0" collapsed="false">
      <c r="A2" s="0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4.4" hidden="false" customHeight="false" outlineLevel="0" collapsed="false">
      <c r="A3" s="4" t="n">
        <v>2020</v>
      </c>
      <c r="B3" s="5"/>
      <c r="C3" s="6" t="n">
        <v>34</v>
      </c>
      <c r="D3" s="7" t="n">
        <f aca="false">13643.34*(C3*0.01)</f>
        <v>4638.7356</v>
      </c>
      <c r="E3" s="8" t="n">
        <f aca="false">27-((F3*0.01)*27)</f>
        <v>17.1</v>
      </c>
      <c r="F3" s="8" t="n">
        <v>36.6666666666667</v>
      </c>
      <c r="G3" s="9" t="n">
        <f aca="false">33600*(E3*0.01)</f>
        <v>5745.6</v>
      </c>
      <c r="H3" s="9" t="n">
        <f aca="false">G3/2.47</f>
        <v>2326.15384615385</v>
      </c>
    </row>
    <row r="4" customFormat="false" ht="14.4" hidden="false" customHeight="false" outlineLevel="0" collapsed="false">
      <c r="A4" s="4" t="s">
        <v>9</v>
      </c>
      <c r="C4" s="6" t="n">
        <v>30</v>
      </c>
      <c r="D4" s="7" t="n">
        <f aca="false">13643.34*(C4*0.01)</f>
        <v>4093.002</v>
      </c>
      <c r="E4" s="8" t="n">
        <f aca="false">27-((F4*0.01)*27)</f>
        <v>16.0875</v>
      </c>
      <c r="F4" s="8" t="n">
        <v>40.4166666666667</v>
      </c>
      <c r="G4" s="9" t="n">
        <f aca="false">33600*(E4*0.01)</f>
        <v>5405.4</v>
      </c>
      <c r="H4" s="9" t="n">
        <f aca="false">G4/2.47</f>
        <v>2188.42105263158</v>
      </c>
    </row>
    <row r="5" customFormat="false" ht="14.4" hidden="false" customHeight="false" outlineLevel="0" collapsed="false">
      <c r="A5" s="4" t="n">
        <v>2018</v>
      </c>
      <c r="C5" s="6" t="n">
        <v>31.2</v>
      </c>
      <c r="D5" s="7" t="n">
        <f aca="false">13643.34*(C5*0.01)</f>
        <v>4256.72208</v>
      </c>
      <c r="E5" s="8" t="n">
        <f aca="false">27-((F5*0.01)*27)</f>
        <v>16.25625</v>
      </c>
      <c r="F5" s="8" t="n">
        <v>39.7916666666667</v>
      </c>
      <c r="G5" s="9" t="n">
        <f aca="false">33600*(E5*0.01)</f>
        <v>5462.1</v>
      </c>
      <c r="H5" s="9" t="n">
        <f aca="false">G5/2.47</f>
        <v>2211.37651821862</v>
      </c>
    </row>
    <row r="6" customFormat="false" ht="14.4" hidden="false" customHeight="false" outlineLevel="0" collapsed="false">
      <c r="A6" s="4" t="n">
        <v>2017</v>
      </c>
      <c r="C6" s="6" t="n">
        <v>33.5</v>
      </c>
      <c r="D6" s="7" t="n">
        <f aca="false">13643.34*(C6*0.01)</f>
        <v>4570.5189</v>
      </c>
      <c r="E6" s="8" t="n">
        <f aca="false">27-((F6*0.01)*27)</f>
        <v>18</v>
      </c>
      <c r="F6" s="8" t="n">
        <v>33.3333333333333</v>
      </c>
      <c r="G6" s="9" t="n">
        <f aca="false">33600*(E6*0.01)</f>
        <v>6048</v>
      </c>
      <c r="H6" s="9" t="n">
        <f aca="false">G6/2.47</f>
        <v>2448.58299595142</v>
      </c>
    </row>
    <row r="7" customFormat="false" ht="14.4" hidden="false" customHeight="false" outlineLevel="0" collapsed="false">
      <c r="A7" s="4" t="n">
        <v>2016</v>
      </c>
      <c r="B7" s="10"/>
      <c r="C7" s="11" t="n">
        <v>37.5</v>
      </c>
      <c r="D7" s="7" t="n">
        <f aca="false">13643.34*(C7*0.01)</f>
        <v>5116.2525</v>
      </c>
      <c r="E7" s="8" t="n">
        <f aca="false">27-((F7*0.01)*27)</f>
        <v>19.51875</v>
      </c>
      <c r="F7" s="8" t="n">
        <v>27.7083333333333</v>
      </c>
      <c r="G7" s="9" t="n">
        <f aca="false">33600*(E7*0.01)</f>
        <v>6558.3</v>
      </c>
      <c r="H7" s="9" t="n">
        <f aca="false">G7/2.47</f>
        <v>2655.18218623482</v>
      </c>
    </row>
    <row r="8" customFormat="false" ht="14.4" hidden="false" customHeight="false" outlineLevel="0" collapsed="false">
      <c r="A8" s="4" t="n">
        <v>2015</v>
      </c>
      <c r="C8" s="6" t="n">
        <v>35.5</v>
      </c>
      <c r="D8" s="7" t="n">
        <f aca="false">13643.34*(C8*0.01)</f>
        <v>4843.3857</v>
      </c>
      <c r="E8" s="8" t="n">
        <f aca="false">27-((F8*0.01)*27)</f>
        <v>20.925</v>
      </c>
      <c r="F8" s="8" t="n">
        <v>22.5</v>
      </c>
      <c r="G8" s="9" t="n">
        <f aca="false">33600*(E8*0.01)</f>
        <v>7030.8</v>
      </c>
      <c r="H8" s="9" t="n">
        <f aca="false">G8/2.47</f>
        <v>2846.47773279352</v>
      </c>
    </row>
    <row r="9" customFormat="false" ht="14.4" hidden="false" customHeight="false" outlineLevel="0" collapsed="false">
      <c r="A9" s="4" t="n">
        <v>2014</v>
      </c>
      <c r="C9" s="6" t="n">
        <v>29.9</v>
      </c>
      <c r="D9" s="7" t="n">
        <f aca="false">13643.34*(C9*0.01)</f>
        <v>4079.35866</v>
      </c>
      <c r="E9" s="8" t="n">
        <f aca="false">27-((F9*0.01)*27)</f>
        <v>21.375</v>
      </c>
      <c r="F9" s="8" t="n">
        <v>20.8333333333333</v>
      </c>
      <c r="G9" s="9" t="n">
        <f aca="false">33600*(E9*0.01)</f>
        <v>7182</v>
      </c>
      <c r="H9" s="9" t="n">
        <f aca="false">G9/2.47</f>
        <v>2907.69230769231</v>
      </c>
    </row>
    <row r="10" customFormat="false" ht="14.4" hidden="false" customHeight="false" outlineLevel="0" collapsed="false">
      <c r="A10" s="4" t="n">
        <v>2013</v>
      </c>
      <c r="C10" s="6" t="n">
        <v>32.2</v>
      </c>
      <c r="D10" s="7" t="n">
        <f aca="false">13643.34*(C10*0.01)</f>
        <v>4393.15548</v>
      </c>
      <c r="E10" s="8" t="n">
        <f aca="false">27-((F10*0.01)*27)</f>
        <v>22.5</v>
      </c>
      <c r="F10" s="8" t="n">
        <v>16.6666666666667</v>
      </c>
      <c r="G10" s="9" t="n">
        <f aca="false">33600*(E10*0.01)</f>
        <v>7560</v>
      </c>
      <c r="H10" s="9" t="n">
        <f aca="false">G10/2.47</f>
        <v>3060.72874493927</v>
      </c>
    </row>
    <row r="11" customFormat="false" ht="14.4" hidden="false" customHeight="false" outlineLevel="0" collapsed="false">
      <c r="A11" s="4" t="n">
        <v>2012</v>
      </c>
      <c r="C11" s="6" t="n">
        <v>31.5</v>
      </c>
      <c r="D11" s="7" t="n">
        <f aca="false">13643.34*(C11*0.01)</f>
        <v>4297.6521</v>
      </c>
      <c r="E11" s="8" t="n">
        <f aca="false">27-((F11*0.01)*27)</f>
        <v>20.8125</v>
      </c>
      <c r="F11" s="8" t="n">
        <v>22.9166666666667</v>
      </c>
      <c r="G11" s="9" t="n">
        <f aca="false">33600*(E11*0.01)</f>
        <v>6993</v>
      </c>
      <c r="H11" s="9" t="n">
        <f aca="false">G11/2.47</f>
        <v>2831.17408906883</v>
      </c>
    </row>
    <row r="12" customFormat="false" ht="14.4" hidden="false" customHeight="false" outlineLevel="0" collapsed="false">
      <c r="A12" s="4" t="n">
        <v>2011</v>
      </c>
      <c r="C12" s="6" t="n">
        <v>33.8</v>
      </c>
      <c r="D12" s="7" t="n">
        <f aca="false">13643.34*(C12*0.01)</f>
        <v>4611.44892</v>
      </c>
      <c r="E12" s="8" t="n">
        <f aca="false">27-((F12*0.01)*27)</f>
        <v>20.8125</v>
      </c>
      <c r="F12" s="8" t="n">
        <v>22.9166666666667</v>
      </c>
      <c r="G12" s="9" t="n">
        <f aca="false">33600*(E12*0.01)</f>
        <v>6993</v>
      </c>
      <c r="H12" s="9" t="n">
        <f aca="false">G12/2.47</f>
        <v>2831.17408906883</v>
      </c>
    </row>
    <row r="13" customFormat="false" ht="14.4" hidden="false" customHeight="false" outlineLevel="0" collapsed="false">
      <c r="A13" s="4" t="n">
        <v>2010</v>
      </c>
      <c r="C13" s="6" t="n">
        <v>33.9</v>
      </c>
      <c r="D13" s="7" t="n">
        <f aca="false">13643.34*(C13*0.01)</f>
        <v>4625.09226</v>
      </c>
      <c r="E13" s="8" t="n">
        <f aca="false">27-((F13*0.01)*27)</f>
        <v>21.375</v>
      </c>
      <c r="F13" s="8" t="n">
        <v>20.8333333333333</v>
      </c>
      <c r="G13" s="9" t="n">
        <f aca="false">33600*(E13*0.01)</f>
        <v>7182</v>
      </c>
      <c r="H13" s="9" t="n">
        <f aca="false">G13/2.47</f>
        <v>2907.69230769231</v>
      </c>
    </row>
    <row r="14" customFormat="false" ht="14.4" hidden="false" customHeight="false" outlineLevel="0" collapsed="false">
      <c r="A14" s="4" t="n">
        <v>2009</v>
      </c>
      <c r="C14" s="6" t="n">
        <v>36.3</v>
      </c>
      <c r="D14" s="7" t="n">
        <f aca="false">13643.34*(C14*0.01)</f>
        <v>4952.53242</v>
      </c>
      <c r="E14" s="8" t="n">
        <f aca="false">27-((F14*0.01)*27)</f>
        <v>23.41125</v>
      </c>
      <c r="F14" s="8" t="n">
        <v>13.2916666666667</v>
      </c>
      <c r="G14" s="9" t="n">
        <f aca="false">33600*(E14*0.01)</f>
        <v>7866.18</v>
      </c>
      <c r="H14" s="9" t="n">
        <f aca="false">G14/2.47</f>
        <v>3184.68825910931</v>
      </c>
    </row>
    <row r="15" customFormat="false" ht="14.4" hidden="false" customHeight="false" outlineLevel="0" collapsed="false">
      <c r="A15" s="4" t="n">
        <v>2008</v>
      </c>
      <c r="B15" s="4" t="s">
        <v>10</v>
      </c>
      <c r="C15" s="6" t="n">
        <v>39.3</v>
      </c>
      <c r="D15" s="7" t="n">
        <f aca="false">13643.34*(C15*0.01)</f>
        <v>5361.83262</v>
      </c>
      <c r="E15" s="8" t="n">
        <f aca="false">27-((F15*0.01)*27)</f>
        <v>25.893</v>
      </c>
      <c r="F15" s="8" t="n">
        <v>4.1</v>
      </c>
      <c r="G15" s="9" t="n">
        <f aca="false">33600*(E15*0.01)</f>
        <v>8700.048</v>
      </c>
      <c r="H15" s="9" t="n">
        <f aca="false">G15/2.47</f>
        <v>3522.28663967611</v>
      </c>
    </row>
    <row r="16" customFormat="false" ht="14.4" hidden="false" customHeight="false" outlineLevel="0" collapsed="false">
      <c r="A16" s="4" t="n">
        <v>2007</v>
      </c>
      <c r="B16" s="4"/>
      <c r="C16" s="6" t="n">
        <v>34</v>
      </c>
      <c r="D16" s="7" t="n">
        <f aca="false">13643.34*(C16*0.01)</f>
        <v>4638.7356</v>
      </c>
      <c r="E16" s="8" t="n">
        <f aca="false">27-((F16*0.01)*27)</f>
        <v>25.3125</v>
      </c>
      <c r="F16" s="8" t="n">
        <v>6.25</v>
      </c>
      <c r="G16" s="9" t="n">
        <f aca="false">33600*(E16*0.01)</f>
        <v>8505</v>
      </c>
      <c r="H16" s="9" t="n">
        <f aca="false">G16/2.47</f>
        <v>3443.31983805668</v>
      </c>
    </row>
    <row r="17" customFormat="false" ht="14.4" hidden="false" customHeight="false" outlineLevel="0" collapsed="false">
      <c r="A17" s="4" t="n">
        <v>2006</v>
      </c>
      <c r="B17" s="4"/>
      <c r="C17" s="6" t="n">
        <v>24</v>
      </c>
      <c r="D17" s="7" t="n">
        <f aca="false">13643.34*(C17*0.01)</f>
        <v>3274.4016</v>
      </c>
      <c r="E17" s="8" t="n">
        <f aca="false">27-((F17*0.01)*27)</f>
        <v>25.875</v>
      </c>
      <c r="F17" s="8" t="n">
        <v>4.16666666666666</v>
      </c>
      <c r="G17" s="9" t="n">
        <f aca="false">33600*(E17*0.01)</f>
        <v>8694</v>
      </c>
      <c r="H17" s="9" t="n">
        <f aca="false">G17/2.47</f>
        <v>3519.83805668016</v>
      </c>
    </row>
    <row r="18" customFormat="false" ht="14.4" hidden="false" customHeight="false" outlineLevel="0" collapsed="false">
      <c r="A18" s="12" t="s">
        <v>11</v>
      </c>
      <c r="B18" s="12" t="s">
        <v>12</v>
      </c>
      <c r="C18" s="13" t="s">
        <v>13</v>
      </c>
      <c r="D18" s="13" t="s">
        <v>13</v>
      </c>
      <c r="E18" s="14" t="n">
        <f aca="false">27-((F18*0.01)*27)</f>
        <v>27</v>
      </c>
      <c r="F18" s="15" t="n">
        <v>0</v>
      </c>
      <c r="G18" s="16" t="n">
        <f aca="false">33600*(E18*0.01)</f>
        <v>9072</v>
      </c>
      <c r="H18" s="16" t="n">
        <f aca="false">G18/2.47</f>
        <v>3672.87449392713</v>
      </c>
    </row>
    <row r="20" customFormat="false" ht="14.4" hidden="false" customHeight="false" outlineLevel="0" collapsed="false">
      <c r="A20" s="0" t="s">
        <v>14</v>
      </c>
    </row>
    <row r="22" customFormat="false" ht="14.4" hidden="false" customHeight="false" outlineLevel="0" collapsed="false">
      <c r="A22" s="0" t="s">
        <v>15</v>
      </c>
    </row>
    <row r="24" customFormat="false" ht="14.4" hidden="false" customHeight="false" outlineLevel="0" collapsed="false">
      <c r="A24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875" defaultRowHeight="14.4" zeroHeight="false" outlineLevelRow="0" outlineLevelCol="0"/>
  <cols>
    <col collapsed="false" customWidth="true" hidden="false" outlineLevel="0" max="6" min="1" style="0" width="8.89"/>
  </cols>
  <sheetData>
    <row r="1" customFormat="false" ht="35.05" hidden="false" customHeight="false" outlineLevel="0" collapsed="false">
      <c r="A1" s="0" t="s">
        <v>1</v>
      </c>
      <c r="B1" s="0" t="s">
        <v>17</v>
      </c>
      <c r="C1" s="0" t="s">
        <v>18</v>
      </c>
      <c r="D1" s="2" t="s">
        <v>7</v>
      </c>
      <c r="E1" s="2" t="s">
        <v>8</v>
      </c>
    </row>
    <row r="2" customFormat="false" ht="13.8" hidden="false" customHeight="false" outlineLevel="0" collapsed="false">
      <c r="A2" s="0" t="n">
        <v>2020</v>
      </c>
      <c r="B2" s="0" t="n">
        <v>42.8</v>
      </c>
      <c r="C2" s="17" t="n">
        <f aca="false">B2*0.0673</f>
        <v>2.88044</v>
      </c>
      <c r="D2" s="9" t="n">
        <f aca="false">33600*(B2*0.01)</f>
        <v>14380.8</v>
      </c>
      <c r="E2" s="9" t="n">
        <f aca="false">D2/2.47</f>
        <v>5822.18623481781</v>
      </c>
    </row>
    <row r="3" customFormat="false" ht="13.8" hidden="false" customHeight="false" outlineLevel="0" collapsed="false">
      <c r="A3" s="0" t="n">
        <v>2019</v>
      </c>
      <c r="B3" s="0" t="n">
        <v>40</v>
      </c>
      <c r="C3" s="17" t="n">
        <f aca="false">B3*0.0673</f>
        <v>2.692</v>
      </c>
      <c r="D3" s="9" t="n">
        <f aca="false">33600*(B3*0.01)</f>
        <v>13440</v>
      </c>
      <c r="E3" s="9" t="n">
        <f aca="false">D3/2.47</f>
        <v>5441.2955465587</v>
      </c>
    </row>
    <row r="4" customFormat="false" ht="13.8" hidden="false" customHeight="false" outlineLevel="0" collapsed="false">
      <c r="A4" s="0" t="n">
        <v>2018</v>
      </c>
      <c r="B4" s="0" t="n">
        <v>32.8</v>
      </c>
      <c r="C4" s="17" t="n">
        <f aca="false">B4*0.0673</f>
        <v>2.20744</v>
      </c>
      <c r="D4" s="9" t="n">
        <f aca="false">33600*(B4*0.01)</f>
        <v>11020.8</v>
      </c>
      <c r="E4" s="9" t="n">
        <f aca="false">D4/2.47</f>
        <v>4461.86234817814</v>
      </c>
    </row>
    <row r="5" customFormat="false" ht="13.8" hidden="false" customHeight="false" outlineLevel="0" collapsed="false">
      <c r="A5" s="0" t="n">
        <v>2017</v>
      </c>
      <c r="B5" s="0" t="n">
        <v>29.9</v>
      </c>
      <c r="C5" s="17" t="n">
        <f aca="false">B5*0.0673</f>
        <v>2.01227</v>
      </c>
      <c r="D5" s="9" t="n">
        <f aca="false">33600*(B5*0.01)</f>
        <v>10046.4</v>
      </c>
      <c r="E5" s="9" t="n">
        <f aca="false">D5/2.47</f>
        <v>4067.36842105263</v>
      </c>
    </row>
    <row r="6" customFormat="false" ht="13.8" hidden="false" customHeight="false" outlineLevel="0" collapsed="false">
      <c r="A6" s="0" t="n">
        <v>2016</v>
      </c>
      <c r="B6" s="0" t="n">
        <v>35.3</v>
      </c>
      <c r="C6" s="17" t="n">
        <f aca="false">B6*0.0673</f>
        <v>2.37569</v>
      </c>
      <c r="D6" s="9" t="n">
        <f aca="false">33600*(B6*0.01)</f>
        <v>11860.8</v>
      </c>
      <c r="E6" s="9" t="n">
        <f aca="false">D6/2.47</f>
        <v>4801.94331983806</v>
      </c>
    </row>
    <row r="7" customFormat="false" ht="13.8" hidden="false" customHeight="false" outlineLevel="0" collapsed="false">
      <c r="A7" s="0" t="n">
        <v>2015</v>
      </c>
      <c r="B7" s="0" t="n">
        <v>27.9</v>
      </c>
      <c r="C7" s="17" t="n">
        <f aca="false">B7*0.0673</f>
        <v>1.87767</v>
      </c>
      <c r="D7" s="9" t="n">
        <f aca="false">33600*(B7*0.01)</f>
        <v>9374.4</v>
      </c>
      <c r="E7" s="9" t="n">
        <f aca="false">D7/2.47</f>
        <v>3795.3036437247</v>
      </c>
    </row>
    <row r="8" customFormat="false" ht="13.8" hidden="false" customHeight="false" outlineLevel="0" collapsed="false">
      <c r="A8" s="0" t="n">
        <v>2014</v>
      </c>
      <c r="B8" s="0" t="n">
        <v>23.8</v>
      </c>
      <c r="C8" s="17" t="n">
        <f aca="false">B8*0.0673</f>
        <v>1.60174</v>
      </c>
      <c r="D8" s="9" t="n">
        <f aca="false">33600*(B8*0.01)</f>
        <v>7996.8</v>
      </c>
      <c r="E8" s="9" t="n">
        <f aca="false">D8/2.47</f>
        <v>3237.57085020243</v>
      </c>
    </row>
    <row r="9" customFormat="false" ht="13.8" hidden="false" customHeight="false" outlineLevel="0" collapsed="false">
      <c r="A9" s="0" t="n">
        <v>2013</v>
      </c>
      <c r="B9" s="0" t="n">
        <v>34.8</v>
      </c>
      <c r="C9" s="17" t="n">
        <f aca="false">B9*0.0673</f>
        <v>2.34204</v>
      </c>
      <c r="D9" s="9" t="n">
        <f aca="false">33600*(B9*0.01)</f>
        <v>11692.8</v>
      </c>
      <c r="E9" s="9" t="n">
        <f aca="false">D9/2.47</f>
        <v>4733.92712550607</v>
      </c>
    </row>
    <row r="10" customFormat="false" ht="13.8" hidden="false" customHeight="false" outlineLevel="0" collapsed="false">
      <c r="A10" s="0" t="n">
        <v>2012</v>
      </c>
      <c r="B10" s="0" t="n">
        <v>38.3</v>
      </c>
      <c r="C10" s="17" t="n">
        <f aca="false">B10*0.0673</f>
        <v>2.57759</v>
      </c>
      <c r="D10" s="9" t="n">
        <f aca="false">33600*(B10*0.01)</f>
        <v>12868.8</v>
      </c>
      <c r="E10" s="9" t="n">
        <f aca="false">D10/2.47</f>
        <v>5210.04048582996</v>
      </c>
    </row>
    <row r="11" customFormat="false" ht="13.8" hidden="false" customHeight="false" outlineLevel="0" collapsed="false">
      <c r="A11" s="0" t="n">
        <v>2011</v>
      </c>
      <c r="B11" s="0" t="n">
        <v>20</v>
      </c>
      <c r="C11" s="17" t="n">
        <f aca="false">B11*0.0673</f>
        <v>1.346</v>
      </c>
      <c r="D11" s="9" t="n">
        <f aca="false">33600*(B11*0.01)</f>
        <v>6720</v>
      </c>
      <c r="E11" s="9" t="n">
        <f aca="false">D11/2.47</f>
        <v>2720.64777327935</v>
      </c>
    </row>
    <row r="12" customFormat="false" ht="13.8" hidden="false" customHeight="false" outlineLevel="0" collapsed="false">
      <c r="A12" s="0" t="n">
        <v>2010</v>
      </c>
      <c r="B12" s="0" t="n">
        <v>31.5</v>
      </c>
      <c r="C12" s="17" t="n">
        <f aca="false">B12*0.0673</f>
        <v>2.11995</v>
      </c>
      <c r="D12" s="9" t="n">
        <f aca="false">33600*(B12*0.01)</f>
        <v>10584</v>
      </c>
      <c r="E12" s="9" t="n">
        <f aca="false">D12/2.47</f>
        <v>4285.02024291498</v>
      </c>
    </row>
    <row r="13" customFormat="false" ht="13.8" hidden="false" customHeight="false" outlineLevel="0" collapsed="false">
      <c r="A13" s="0" t="n">
        <v>2009</v>
      </c>
      <c r="B13" s="0" t="n">
        <v>16</v>
      </c>
      <c r="C13" s="17" t="n">
        <f aca="false">B13*0.0673</f>
        <v>1.0768</v>
      </c>
      <c r="D13" s="9" t="n">
        <f aca="false">33600*(B13*0.01)</f>
        <v>5376</v>
      </c>
      <c r="E13" s="9" t="n">
        <f aca="false">D13/2.47</f>
        <v>2176.51821862348</v>
      </c>
    </row>
    <row r="14" customFormat="false" ht="13.8" hidden="false" customHeight="false" outlineLevel="0" collapsed="false">
      <c r="A14" s="0" t="n">
        <v>2008</v>
      </c>
      <c r="B14" s="0" t="n">
        <v>39</v>
      </c>
      <c r="C14" s="17" t="n">
        <f aca="false">B14*0.0673</f>
        <v>2.6247</v>
      </c>
      <c r="D14" s="9" t="n">
        <f aca="false">33600*(B14*0.01)</f>
        <v>13104</v>
      </c>
      <c r="E14" s="9" t="n">
        <f aca="false">D14/2.47</f>
        <v>5305.26315789474</v>
      </c>
    </row>
    <row r="15" customFormat="false" ht="13.8" hidden="false" customHeight="false" outlineLevel="0" collapsed="false">
      <c r="A15" s="0" t="n">
        <v>2007</v>
      </c>
      <c r="B15" s="0" t="n">
        <v>25</v>
      </c>
      <c r="C15" s="17" t="n">
        <f aca="false">B15*0.0673</f>
        <v>1.6825</v>
      </c>
      <c r="D15" s="9" t="n">
        <f aca="false">33600*(B15*0.01)</f>
        <v>8400</v>
      </c>
      <c r="E15" s="9" t="n">
        <f aca="false">D15/2.47</f>
        <v>3400.80971659919</v>
      </c>
    </row>
    <row r="16" customFormat="false" ht="13.8" hidden="false" customHeight="false" outlineLevel="0" collapsed="false">
      <c r="A16" s="0" t="n">
        <v>2006</v>
      </c>
      <c r="B16" s="0" t="n">
        <v>23.6</v>
      </c>
      <c r="C16" s="17" t="n">
        <f aca="false">B16*0.0673</f>
        <v>1.58828</v>
      </c>
      <c r="D16" s="9" t="n">
        <f aca="false">33600*(B16*0.01)</f>
        <v>7929.6</v>
      </c>
      <c r="E16" s="9" t="n">
        <f aca="false">D16/2.47</f>
        <v>3210.36437246964</v>
      </c>
    </row>
    <row r="17" customFormat="false" ht="13.8" hidden="false" customHeight="false" outlineLevel="0" collapsed="false">
      <c r="A17" s="0" t="n">
        <v>2005</v>
      </c>
      <c r="B17" s="0" t="n">
        <v>31.7</v>
      </c>
      <c r="C17" s="17" t="n">
        <f aca="false">B17*0.0673</f>
        <v>2.13341</v>
      </c>
      <c r="D17" s="16" t="n">
        <f aca="false">33600*(B17*0.01)</f>
        <v>10651.2</v>
      </c>
      <c r="E17" s="16" t="n">
        <f aca="false">D17/2.47</f>
        <v>4312.22672064777</v>
      </c>
    </row>
    <row r="18" customFormat="false" ht="14.4" hidden="false" customHeight="false" outlineLevel="0" collapsed="false">
      <c r="B18" s="18"/>
    </row>
    <row r="19" customFormat="false" ht="14.4" hidden="false" customHeight="false" outlineLevel="0" collapsed="false">
      <c r="A19" s="0" t="s">
        <v>19</v>
      </c>
      <c r="B19" s="18"/>
    </row>
    <row r="20" customFormat="false" ht="14.4" hidden="false" customHeight="false" outlineLevel="0" collapsed="false">
      <c r="B20" s="18"/>
    </row>
    <row r="21" customFormat="false" ht="14.4" hidden="false" customHeight="false" outlineLevel="0" collapsed="false">
      <c r="B21" s="18"/>
    </row>
    <row r="22" customFormat="false" ht="14.4" hidden="false" customHeight="false" outlineLevel="0" collapsed="false">
      <c r="B22" s="18"/>
    </row>
    <row r="23" customFormat="false" ht="14.4" hidden="false" customHeight="false" outlineLevel="0" collapsed="false">
      <c r="B23" s="18"/>
    </row>
    <row r="24" customFormat="false" ht="14.4" hidden="false" customHeight="false" outlineLevel="0" collapsed="false">
      <c r="B24" s="18"/>
    </row>
    <row r="25" customFormat="false" ht="14.4" hidden="false" customHeight="false" outlineLevel="0" collapsed="false">
      <c r="B25" s="18"/>
    </row>
    <row r="26" customFormat="false" ht="14.4" hidden="false" customHeight="false" outlineLevel="0" collapsed="false">
      <c r="B26" s="18"/>
    </row>
    <row r="27" customFormat="false" ht="14.4" hidden="false" customHeight="false" outlineLevel="0" collapsed="false">
      <c r="B27" s="18"/>
    </row>
    <row r="28" customFormat="false" ht="14.4" hidden="false" customHeight="false" outlineLevel="0" collapsed="false">
      <c r="B28" s="18"/>
    </row>
    <row r="29" customFormat="false" ht="14.4" hidden="false" customHeight="false" outlineLevel="0" collapsed="false">
      <c r="B29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2021-06-28T20:14:13Z</dcterms:created>
  <dc:creator>Verser, Alan - ARS</dc:creator>
  <dc:description/>
  <dc:language>en-US</dc:language>
  <cp:lastModifiedBy/>
  <dcterms:modified xsi:type="dcterms:W3CDTF">2021-11-03T18:30:34Z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