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508BF68-7E26-4285-B771-16EFF7EA2C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T7" i="1" l="1"/>
  <c r="AT11" i="1"/>
  <c r="AT2" i="1"/>
  <c r="AT12" i="1"/>
  <c r="AT9" i="1"/>
  <c r="AT14" i="1"/>
  <c r="AT13" i="1"/>
  <c r="AT3" i="1"/>
  <c r="AT10" i="1"/>
  <c r="AT15" i="1"/>
  <c r="AT17" i="1"/>
  <c r="AT18" i="1"/>
  <c r="AT4" i="1"/>
  <c r="AT21" i="1"/>
  <c r="AT20" i="1"/>
  <c r="AT22" i="1"/>
  <c r="AT23" i="1"/>
  <c r="AT16" i="1"/>
  <c r="AT25" i="1"/>
  <c r="AT24" i="1"/>
  <c r="AT28" i="1"/>
  <c r="AT19" i="1"/>
  <c r="AT34" i="1"/>
  <c r="AT31" i="1"/>
  <c r="AT29" i="1"/>
  <c r="AT33" i="1"/>
  <c r="AT30" i="1"/>
  <c r="AT32" i="1"/>
  <c r="AT35" i="1"/>
  <c r="AT37" i="1"/>
  <c r="AT26" i="1"/>
  <c r="AT27" i="1"/>
  <c r="AT39" i="1"/>
  <c r="AT41" i="1"/>
  <c r="AT36" i="1"/>
  <c r="AT42" i="1"/>
  <c r="AT40" i="1"/>
  <c r="AT38" i="1"/>
  <c r="AT44" i="1"/>
  <c r="AT46" i="1"/>
  <c r="AT48" i="1"/>
  <c r="AT43" i="1"/>
  <c r="AT49" i="1"/>
  <c r="AT51" i="1"/>
  <c r="AT50" i="1"/>
  <c r="AT52" i="1"/>
  <c r="AT53" i="1"/>
  <c r="AT56" i="1"/>
  <c r="AT55" i="1"/>
  <c r="AT57" i="1"/>
  <c r="AT58" i="1"/>
  <c r="AT47" i="1"/>
  <c r="AT59" i="1"/>
  <c r="AT60" i="1"/>
  <c r="AT63" i="1"/>
  <c r="AT45" i="1"/>
  <c r="AT64" i="1"/>
  <c r="AT65" i="1"/>
  <c r="AT62" i="1"/>
  <c r="AT66" i="1"/>
  <c r="AT67" i="1"/>
  <c r="AT61" i="1"/>
  <c r="AT68" i="1"/>
  <c r="AT70" i="1"/>
  <c r="AT69" i="1"/>
  <c r="AT71" i="1"/>
  <c r="AT72" i="1"/>
  <c r="AT74" i="1"/>
  <c r="AT77" i="1"/>
  <c r="AT78" i="1"/>
  <c r="AT75" i="1"/>
  <c r="AT79" i="1"/>
  <c r="AT76" i="1"/>
  <c r="AT80" i="1"/>
  <c r="AT83" i="1"/>
  <c r="AT85" i="1"/>
  <c r="AT84" i="1"/>
  <c r="AT82" i="1"/>
  <c r="AT73" i="1"/>
  <c r="AT86" i="1"/>
  <c r="AT88" i="1"/>
  <c r="AT90" i="1"/>
  <c r="AT89" i="1"/>
  <c r="AT81" i="1"/>
  <c r="AT91" i="1"/>
  <c r="AT87" i="1"/>
  <c r="AT93" i="1"/>
  <c r="AT95" i="1"/>
  <c r="AT101" i="1"/>
  <c r="AT96" i="1"/>
  <c r="AT94" i="1"/>
  <c r="AT97" i="1"/>
  <c r="AT54" i="1"/>
  <c r="AT98" i="1"/>
  <c r="AT99" i="1"/>
  <c r="AT92" i="1"/>
  <c r="AT100" i="1"/>
  <c r="AT102" i="1"/>
  <c r="AT103" i="1"/>
  <c r="AT104" i="1"/>
  <c r="AT106" i="1"/>
  <c r="AT105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6" i="1"/>
  <c r="AT125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6" i="1"/>
  <c r="AT5" i="1"/>
  <c r="AT8" i="1"/>
  <c r="AO73" i="1"/>
  <c r="AO108" i="1"/>
  <c r="AO113" i="1"/>
  <c r="AO124" i="1"/>
  <c r="AO16" i="1"/>
  <c r="AO80" i="1"/>
  <c r="AO2" i="1"/>
  <c r="AM73" i="1"/>
  <c r="AM108" i="1"/>
  <c r="AM113" i="1"/>
  <c r="AM124" i="1"/>
  <c r="AM16" i="1"/>
  <c r="AM80" i="1"/>
  <c r="AM2" i="1"/>
  <c r="AK73" i="1"/>
  <c r="AK108" i="1"/>
  <c r="AK113" i="1"/>
  <c r="AK124" i="1"/>
  <c r="AK16" i="1"/>
  <c r="AK80" i="1"/>
  <c r="AK2" i="1"/>
  <c r="AI73" i="1"/>
  <c r="AI108" i="1"/>
  <c r="AI113" i="1"/>
  <c r="AI124" i="1"/>
  <c r="AI16" i="1"/>
  <c r="AI80" i="1"/>
  <c r="AI2" i="1"/>
  <c r="AE73" i="1"/>
  <c r="AE108" i="1"/>
  <c r="AE113" i="1"/>
  <c r="AE124" i="1"/>
  <c r="AE16" i="1"/>
  <c r="AE80" i="1"/>
  <c r="AE2" i="1"/>
  <c r="AC73" i="1"/>
  <c r="AC108" i="1"/>
  <c r="AC113" i="1"/>
  <c r="AC124" i="1"/>
  <c r="AC16" i="1"/>
  <c r="AC80" i="1"/>
  <c r="AC2" i="1"/>
  <c r="AA73" i="1"/>
  <c r="AA108" i="1"/>
  <c r="AA113" i="1"/>
  <c r="AA124" i="1"/>
  <c r="AA16" i="1"/>
  <c r="AA80" i="1"/>
  <c r="AA2" i="1"/>
  <c r="Y73" i="1"/>
  <c r="Y108" i="1"/>
  <c r="Y113" i="1"/>
  <c r="Y124" i="1"/>
  <c r="Y16" i="1"/>
  <c r="Y80" i="1"/>
  <c r="Y2" i="1"/>
  <c r="W73" i="1"/>
  <c r="W108" i="1"/>
  <c r="W113" i="1"/>
  <c r="W124" i="1"/>
  <c r="W16" i="1"/>
  <c r="W80" i="1"/>
  <c r="W2" i="1"/>
  <c r="U73" i="1"/>
  <c r="U108" i="1"/>
  <c r="U113" i="1"/>
  <c r="U124" i="1"/>
  <c r="U16" i="1"/>
  <c r="U80" i="1"/>
  <c r="U2" i="1"/>
  <c r="R73" i="1"/>
  <c r="R108" i="1"/>
  <c r="R113" i="1"/>
  <c r="R124" i="1"/>
  <c r="R16" i="1"/>
  <c r="R80" i="1"/>
  <c r="R2" i="1"/>
  <c r="P73" i="1"/>
  <c r="P108" i="1"/>
  <c r="P113" i="1"/>
  <c r="P124" i="1"/>
  <c r="P16" i="1"/>
  <c r="P80" i="1"/>
  <c r="P2" i="1"/>
  <c r="N73" i="1"/>
  <c r="N108" i="1"/>
  <c r="N113" i="1"/>
  <c r="N124" i="1"/>
  <c r="N16" i="1"/>
  <c r="N80" i="1"/>
  <c r="N2" i="1"/>
  <c r="L73" i="1"/>
  <c r="L108" i="1"/>
  <c r="L113" i="1"/>
  <c r="L124" i="1"/>
  <c r="L16" i="1"/>
  <c r="L80" i="1"/>
  <c r="L2" i="1"/>
  <c r="G2" i="1"/>
  <c r="E2" i="1"/>
  <c r="G80" i="1"/>
  <c r="E80" i="1"/>
  <c r="G16" i="1"/>
  <c r="E16" i="1"/>
  <c r="G124" i="1"/>
  <c r="E124" i="1"/>
  <c r="G113" i="1"/>
  <c r="E113" i="1"/>
  <c r="G108" i="1"/>
  <c r="E108" i="1"/>
  <c r="G73" i="1"/>
  <c r="E73" i="1"/>
  <c r="BC63" i="1"/>
  <c r="BC69" i="1"/>
  <c r="BC75" i="1"/>
  <c r="BC79" i="1"/>
  <c r="BC88" i="1"/>
  <c r="BC93" i="1"/>
  <c r="BC95" i="1"/>
  <c r="BC100" i="1"/>
  <c r="BC110" i="1"/>
  <c r="BC111" i="1"/>
  <c r="BC118" i="1"/>
  <c r="BC119" i="1"/>
  <c r="BC128" i="1"/>
  <c r="BC130" i="1"/>
  <c r="BC136" i="1"/>
  <c r="BC137" i="1"/>
  <c r="BC144" i="1"/>
  <c r="BC145" i="1"/>
  <c r="BC151" i="1"/>
  <c r="BC153" i="1"/>
  <c r="BC160" i="1"/>
  <c r="BC161" i="1"/>
  <c r="BC168" i="1"/>
  <c r="BC169" i="1"/>
  <c r="AY52" i="1"/>
  <c r="AY53" i="1"/>
  <c r="AY58" i="1"/>
  <c r="AY56" i="1"/>
  <c r="AY57" i="1"/>
  <c r="AY55" i="1"/>
  <c r="AY47" i="1"/>
  <c r="AY59" i="1"/>
  <c r="AY60" i="1"/>
  <c r="AY63" i="1"/>
  <c r="AY65" i="1"/>
  <c r="AY45" i="1"/>
  <c r="AY66" i="1"/>
  <c r="AY62" i="1"/>
  <c r="AY61" i="1"/>
  <c r="AY70" i="1"/>
  <c r="AY67" i="1"/>
  <c r="AY69" i="1"/>
  <c r="AY71" i="1"/>
  <c r="AY72" i="1"/>
  <c r="AY68" i="1"/>
  <c r="AY78" i="1"/>
  <c r="AY64" i="1"/>
  <c r="AY74" i="1"/>
  <c r="AY77" i="1"/>
  <c r="AY75" i="1"/>
  <c r="AY79" i="1"/>
  <c r="AY76" i="1"/>
  <c r="AY84" i="1"/>
  <c r="AY83" i="1"/>
  <c r="AY86" i="1"/>
  <c r="AY85" i="1"/>
  <c r="AY82" i="1"/>
  <c r="AY90" i="1"/>
  <c r="AY88" i="1"/>
  <c r="AY91" i="1"/>
  <c r="AY89" i="1"/>
  <c r="AY81" i="1"/>
  <c r="AY96" i="1"/>
  <c r="AY101" i="1"/>
  <c r="AY87" i="1"/>
  <c r="AY93" i="1"/>
  <c r="AY95" i="1"/>
  <c r="AY94" i="1"/>
  <c r="AY54" i="1"/>
  <c r="AY97" i="1"/>
  <c r="AY99" i="1"/>
  <c r="AY98" i="1"/>
  <c r="AY92" i="1"/>
  <c r="AY100" i="1"/>
  <c r="AY103" i="1"/>
  <c r="AY104" i="1"/>
  <c r="AY102" i="1"/>
  <c r="AY107" i="1"/>
  <c r="AY105" i="1"/>
  <c r="AY106" i="1"/>
  <c r="AY109" i="1"/>
  <c r="AY110" i="1"/>
  <c r="AY111" i="1"/>
  <c r="AY112" i="1"/>
  <c r="AY115" i="1"/>
  <c r="AY114" i="1"/>
  <c r="AY116" i="1"/>
  <c r="AY117" i="1"/>
  <c r="AY120" i="1"/>
  <c r="AY118" i="1"/>
  <c r="AY119" i="1"/>
  <c r="AY121" i="1"/>
  <c r="AY123" i="1"/>
  <c r="AY122" i="1"/>
  <c r="AY126" i="1"/>
  <c r="AY125" i="1"/>
  <c r="AY127" i="1"/>
  <c r="AY128" i="1"/>
  <c r="AY130" i="1"/>
  <c r="AY129" i="1"/>
  <c r="AY132" i="1"/>
  <c r="AY131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2" i="1"/>
  <c r="AY151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BC67" i="1"/>
  <c r="BC65" i="1"/>
  <c r="BC62" i="1"/>
  <c r="BC55" i="1"/>
  <c r="BC66" i="1"/>
  <c r="BC61" i="1"/>
  <c r="BC60" i="1"/>
  <c r="BC59" i="1"/>
  <c r="BC72" i="1"/>
  <c r="BC103" i="1"/>
  <c r="BC96" i="1"/>
  <c r="BC45" i="1"/>
  <c r="BC47" i="1"/>
  <c r="BC71" i="1"/>
  <c r="BC77" i="1"/>
  <c r="BC68" i="1"/>
  <c r="BC78" i="1"/>
  <c r="BC64" i="1"/>
  <c r="BC74" i="1"/>
  <c r="BC76" i="1"/>
  <c r="BC84" i="1"/>
  <c r="BC85" i="1"/>
  <c r="BC86" i="1"/>
  <c r="BC82" i="1"/>
  <c r="BC83" i="1"/>
  <c r="BC90" i="1"/>
  <c r="BC89" i="1"/>
  <c r="BC91" i="1"/>
  <c r="BC81" i="1"/>
  <c r="BC101" i="1"/>
  <c r="BC87" i="1"/>
  <c r="BC94" i="1"/>
  <c r="BC97" i="1"/>
  <c r="BC54" i="1"/>
  <c r="BC99" i="1"/>
  <c r="BC98" i="1"/>
  <c r="BC92" i="1"/>
  <c r="BC107" i="1"/>
  <c r="BC104" i="1"/>
  <c r="BC102" i="1"/>
  <c r="BC109" i="1"/>
  <c r="BC105" i="1"/>
  <c r="BC106" i="1"/>
  <c r="BC112" i="1"/>
  <c r="BC115" i="1"/>
  <c r="BC114" i="1"/>
  <c r="BC116" i="1"/>
  <c r="BC117" i="1"/>
  <c r="BC120" i="1"/>
  <c r="BC121" i="1"/>
  <c r="BC126" i="1"/>
  <c r="BC122" i="1"/>
  <c r="BC123" i="1"/>
  <c r="BC125" i="1"/>
  <c r="BC127" i="1"/>
  <c r="BC129" i="1"/>
  <c r="BC132" i="1"/>
  <c r="BC133" i="1"/>
  <c r="BC131" i="1"/>
  <c r="BC134" i="1"/>
  <c r="BC135" i="1"/>
  <c r="BC138" i="1"/>
  <c r="BC139" i="1"/>
  <c r="BC140" i="1"/>
  <c r="BC141" i="1"/>
  <c r="BC142" i="1"/>
  <c r="BC143" i="1"/>
  <c r="BC146" i="1"/>
  <c r="BC147" i="1"/>
  <c r="BC148" i="1"/>
  <c r="BC149" i="1"/>
  <c r="BC150" i="1"/>
  <c r="BC152" i="1"/>
  <c r="BC154" i="1"/>
  <c r="BC155" i="1"/>
  <c r="BC156" i="1"/>
  <c r="BC157" i="1"/>
  <c r="BC158" i="1"/>
  <c r="BC159" i="1"/>
  <c r="BC162" i="1"/>
  <c r="BC163" i="1"/>
  <c r="BC164" i="1"/>
  <c r="BC165" i="1"/>
  <c r="BC166" i="1"/>
  <c r="BC167" i="1"/>
  <c r="BC170" i="1"/>
  <c r="BC171" i="1"/>
  <c r="BC172" i="1"/>
  <c r="BC173" i="1"/>
  <c r="BC174" i="1"/>
  <c r="Y85" i="1"/>
  <c r="W85" i="1"/>
  <c r="R56" i="1"/>
  <c r="R131" i="1"/>
  <c r="P56" i="1"/>
  <c r="P131" i="1"/>
  <c r="AO131" i="1"/>
  <c r="AM131" i="1"/>
  <c r="AK131" i="1"/>
  <c r="AI131" i="1"/>
  <c r="AE131" i="1"/>
  <c r="AC131" i="1"/>
  <c r="AA131" i="1"/>
  <c r="Y131" i="1"/>
  <c r="W131" i="1"/>
  <c r="U131" i="1"/>
  <c r="N131" i="1"/>
  <c r="L131" i="1"/>
  <c r="G131" i="1"/>
  <c r="E131" i="1"/>
  <c r="AO56" i="1"/>
  <c r="AM56" i="1"/>
  <c r="AK56" i="1"/>
  <c r="AI56" i="1"/>
  <c r="AE56" i="1"/>
  <c r="AC56" i="1"/>
  <c r="AA56" i="1"/>
  <c r="Y56" i="1"/>
  <c r="W56" i="1"/>
  <c r="U56" i="1"/>
  <c r="N56" i="1"/>
  <c r="L56" i="1"/>
  <c r="G56" i="1"/>
  <c r="E56" i="1"/>
  <c r="AO120" i="1"/>
  <c r="AM120" i="1"/>
  <c r="AK120" i="1"/>
  <c r="AE120" i="1"/>
  <c r="AC120" i="1"/>
  <c r="AA120" i="1"/>
  <c r="Y120" i="1"/>
  <c r="W120" i="1"/>
  <c r="U120" i="1"/>
  <c r="G120" i="1"/>
  <c r="H120" i="1" s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29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29" i="1"/>
  <c r="R145" i="1"/>
  <c r="R114" i="1"/>
  <c r="R117" i="1"/>
  <c r="R116" i="1"/>
  <c r="R118" i="1"/>
  <c r="R4" i="1"/>
  <c r="AO129" i="1"/>
  <c r="AM129" i="1"/>
  <c r="AK129" i="1"/>
  <c r="AI129" i="1"/>
  <c r="AE129" i="1"/>
  <c r="AC129" i="1"/>
  <c r="AA129" i="1"/>
  <c r="Y129" i="1"/>
  <c r="W129" i="1"/>
  <c r="U129" i="1"/>
  <c r="P129" i="1"/>
  <c r="N129" i="1"/>
  <c r="G129" i="1"/>
  <c r="E129" i="1"/>
  <c r="AI20" i="1"/>
  <c r="R20" i="1"/>
  <c r="P20" i="1"/>
  <c r="N20" i="1"/>
  <c r="L20" i="1"/>
  <c r="E20" i="1"/>
  <c r="AI53" i="1"/>
  <c r="AI96" i="1"/>
  <c r="R53" i="1"/>
  <c r="R96" i="1"/>
  <c r="P53" i="1"/>
  <c r="P96" i="1"/>
  <c r="N53" i="1"/>
  <c r="N96" i="1"/>
  <c r="L53" i="1"/>
  <c r="L96" i="1"/>
  <c r="E53" i="1"/>
  <c r="E96" i="1"/>
  <c r="AO82" i="1"/>
  <c r="AM82" i="1"/>
  <c r="AK82" i="1"/>
  <c r="AI82" i="1"/>
  <c r="AE82" i="1"/>
  <c r="AC82" i="1"/>
  <c r="AA82" i="1"/>
  <c r="Y82" i="1"/>
  <c r="W82" i="1"/>
  <c r="U82" i="1"/>
  <c r="R82" i="1"/>
  <c r="P82" i="1"/>
  <c r="N82" i="1"/>
  <c r="L82" i="1"/>
  <c r="G82" i="1"/>
  <c r="E82" i="1"/>
  <c r="AE114" i="1"/>
  <c r="AC114" i="1"/>
  <c r="AA114" i="1"/>
  <c r="Y114" i="1"/>
  <c r="W114" i="1"/>
  <c r="U114" i="1"/>
  <c r="AO114" i="1"/>
  <c r="AM114" i="1"/>
  <c r="AK114" i="1"/>
  <c r="AI114" i="1"/>
  <c r="P114" i="1"/>
  <c r="N114" i="1"/>
  <c r="L114" i="1"/>
  <c r="E114" i="1"/>
  <c r="G114" i="1"/>
  <c r="AO5" i="1"/>
  <c r="AM5" i="1"/>
  <c r="AK5" i="1"/>
  <c r="AI5" i="1"/>
  <c r="AE5" i="1"/>
  <c r="AC5" i="1"/>
  <c r="AA5" i="1"/>
  <c r="Y5" i="1"/>
  <c r="W5" i="1"/>
  <c r="U5" i="1"/>
  <c r="R5" i="1"/>
  <c r="P5" i="1"/>
  <c r="N5" i="1"/>
  <c r="L5" i="1"/>
  <c r="G5" i="1"/>
  <c r="E5" i="1"/>
  <c r="AE9" i="1"/>
  <c r="AE3" i="1"/>
  <c r="AE11" i="1"/>
  <c r="AE6" i="1"/>
  <c r="AE10" i="1"/>
  <c r="AE7" i="1"/>
  <c r="AE21" i="1"/>
  <c r="AE22" i="1"/>
  <c r="AE70" i="1"/>
  <c r="AE12" i="1"/>
  <c r="AE17" i="1"/>
  <c r="AE35" i="1"/>
  <c r="AE33" i="1"/>
  <c r="AE37" i="1"/>
  <c r="AE43" i="1"/>
  <c r="AE19" i="1"/>
  <c r="AE18" i="1"/>
  <c r="AE15" i="1"/>
  <c r="AE36" i="1"/>
  <c r="AE31" i="1"/>
  <c r="AE14" i="1"/>
  <c r="AE26" i="1"/>
  <c r="AE38" i="1"/>
  <c r="AE13" i="1"/>
  <c r="AE50" i="1"/>
  <c r="AE103" i="1"/>
  <c r="AE34" i="1"/>
  <c r="AE62" i="1"/>
  <c r="AE27" i="1"/>
  <c r="AE32" i="1"/>
  <c r="AE51" i="1"/>
  <c r="AE28" i="1"/>
  <c r="AE67" i="1"/>
  <c r="AE23" i="1"/>
  <c r="AE25" i="1"/>
  <c r="AE42" i="1"/>
  <c r="AE41" i="1"/>
  <c r="AE4" i="1"/>
  <c r="AE24" i="1"/>
  <c r="AE53" i="1"/>
  <c r="AE44" i="1"/>
  <c r="AE49" i="1"/>
  <c r="AE65" i="1"/>
  <c r="AE55" i="1"/>
  <c r="AE61" i="1"/>
  <c r="AE29" i="1"/>
  <c r="AE66" i="1"/>
  <c r="AE84" i="1"/>
  <c r="AE47" i="1"/>
  <c r="AE79" i="1"/>
  <c r="AE52" i="1"/>
  <c r="AE45" i="1"/>
  <c r="AE39" i="1"/>
  <c r="AE76" i="1"/>
  <c r="AE72" i="1"/>
  <c r="AE63" i="1"/>
  <c r="AE107" i="1"/>
  <c r="AE40" i="1"/>
  <c r="AE96" i="1"/>
  <c r="AE59" i="1"/>
  <c r="AE46" i="1"/>
  <c r="AE109" i="1"/>
  <c r="AE30" i="1"/>
  <c r="AE64" i="1"/>
  <c r="AE85" i="1"/>
  <c r="AE48" i="1"/>
  <c r="AE57" i="1"/>
  <c r="AE77" i="1"/>
  <c r="AE83" i="1"/>
  <c r="AE58" i="1"/>
  <c r="AE60" i="1"/>
  <c r="AE75" i="1"/>
  <c r="AE88" i="1"/>
  <c r="AE102" i="1"/>
  <c r="AE90" i="1"/>
  <c r="AE71" i="1"/>
  <c r="AE78" i="1"/>
  <c r="AE89" i="1"/>
  <c r="AE69" i="1"/>
  <c r="AE95" i="1"/>
  <c r="AE81" i="1"/>
  <c r="AE93" i="1"/>
  <c r="AE98" i="1"/>
  <c r="AE74" i="1"/>
  <c r="AE86" i="1"/>
  <c r="AE68" i="1"/>
  <c r="AE97" i="1"/>
  <c r="AE94" i="1"/>
  <c r="AE91" i="1"/>
  <c r="AE87" i="1"/>
  <c r="AE99" i="1"/>
  <c r="AE20" i="1"/>
  <c r="AE92" i="1"/>
  <c r="AE54" i="1"/>
  <c r="AE100" i="1"/>
  <c r="AE110" i="1"/>
  <c r="AE105" i="1"/>
  <c r="AE111" i="1"/>
  <c r="AE104" i="1"/>
  <c r="AE112" i="1"/>
  <c r="AE106" i="1"/>
  <c r="AE116" i="1"/>
  <c r="AE117" i="1"/>
  <c r="AE119" i="1"/>
  <c r="AE115" i="1"/>
  <c r="AE126" i="1"/>
  <c r="AE121" i="1"/>
  <c r="AE118" i="1"/>
  <c r="AE123" i="1"/>
  <c r="AE130" i="1"/>
  <c r="AE122" i="1"/>
  <c r="AE125" i="1"/>
  <c r="AE128" i="1"/>
  <c r="AE127" i="1"/>
  <c r="AE134" i="1"/>
  <c r="AE132" i="1"/>
  <c r="AE133" i="1"/>
  <c r="AE135" i="1"/>
  <c r="AE136" i="1"/>
  <c r="AE137" i="1"/>
  <c r="AE139" i="1"/>
  <c r="AE138" i="1"/>
  <c r="AE101" i="1"/>
  <c r="AE140" i="1"/>
  <c r="AE141" i="1"/>
  <c r="AE142" i="1"/>
  <c r="AE143" i="1"/>
  <c r="AE144" i="1"/>
  <c r="AE145" i="1"/>
  <c r="AE152" i="1"/>
  <c r="AE153" i="1"/>
  <c r="AE151" i="1"/>
  <c r="AE154" i="1"/>
  <c r="AE156" i="1"/>
  <c r="AE157" i="1"/>
  <c r="AE155" i="1"/>
  <c r="AE158" i="1"/>
  <c r="AE160" i="1"/>
  <c r="AE159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46" i="1"/>
  <c r="AE147" i="1"/>
  <c r="AE148" i="1"/>
  <c r="AE149" i="1"/>
  <c r="AE150" i="1"/>
  <c r="AE8" i="1"/>
  <c r="AC9" i="1"/>
  <c r="AC3" i="1"/>
  <c r="AC11" i="1"/>
  <c r="AC6" i="1"/>
  <c r="AC10" i="1"/>
  <c r="AC7" i="1"/>
  <c r="AC21" i="1"/>
  <c r="AC22" i="1"/>
  <c r="AC70" i="1"/>
  <c r="AC12" i="1"/>
  <c r="AC17" i="1"/>
  <c r="AC35" i="1"/>
  <c r="AC33" i="1"/>
  <c r="AC37" i="1"/>
  <c r="AC43" i="1"/>
  <c r="AC19" i="1"/>
  <c r="AC18" i="1"/>
  <c r="AC15" i="1"/>
  <c r="AC36" i="1"/>
  <c r="AC31" i="1"/>
  <c r="AC14" i="1"/>
  <c r="AC26" i="1"/>
  <c r="AC38" i="1"/>
  <c r="AC13" i="1"/>
  <c r="AC50" i="1"/>
  <c r="AC103" i="1"/>
  <c r="AC34" i="1"/>
  <c r="AC62" i="1"/>
  <c r="AC27" i="1"/>
  <c r="AC32" i="1"/>
  <c r="AC51" i="1"/>
  <c r="AC28" i="1"/>
  <c r="AC67" i="1"/>
  <c r="AC23" i="1"/>
  <c r="AC25" i="1"/>
  <c r="AC42" i="1"/>
  <c r="AC41" i="1"/>
  <c r="AC4" i="1"/>
  <c r="AC24" i="1"/>
  <c r="AC53" i="1"/>
  <c r="AC44" i="1"/>
  <c r="AC49" i="1"/>
  <c r="AC65" i="1"/>
  <c r="AC55" i="1"/>
  <c r="AC61" i="1"/>
  <c r="AC29" i="1"/>
  <c r="AC66" i="1"/>
  <c r="AC84" i="1"/>
  <c r="AC47" i="1"/>
  <c r="AC79" i="1"/>
  <c r="AC52" i="1"/>
  <c r="AC45" i="1"/>
  <c r="AC39" i="1"/>
  <c r="AC76" i="1"/>
  <c r="AC72" i="1"/>
  <c r="AC63" i="1"/>
  <c r="AC107" i="1"/>
  <c r="AC40" i="1"/>
  <c r="AC96" i="1"/>
  <c r="AC59" i="1"/>
  <c r="AC46" i="1"/>
  <c r="AC109" i="1"/>
  <c r="AC30" i="1"/>
  <c r="AC64" i="1"/>
  <c r="AC85" i="1"/>
  <c r="AC48" i="1"/>
  <c r="AC57" i="1"/>
  <c r="AC77" i="1"/>
  <c r="AC83" i="1"/>
  <c r="AC58" i="1"/>
  <c r="AC60" i="1"/>
  <c r="AC75" i="1"/>
  <c r="AC88" i="1"/>
  <c r="AC102" i="1"/>
  <c r="AC90" i="1"/>
  <c r="AC71" i="1"/>
  <c r="AC78" i="1"/>
  <c r="AC89" i="1"/>
  <c r="AC69" i="1"/>
  <c r="AC95" i="1"/>
  <c r="AC81" i="1"/>
  <c r="AC93" i="1"/>
  <c r="AC98" i="1"/>
  <c r="AC74" i="1"/>
  <c r="AC86" i="1"/>
  <c r="AC68" i="1"/>
  <c r="AC97" i="1"/>
  <c r="AC94" i="1"/>
  <c r="AC91" i="1"/>
  <c r="AC87" i="1"/>
  <c r="AC99" i="1"/>
  <c r="AC20" i="1"/>
  <c r="AC92" i="1"/>
  <c r="AC54" i="1"/>
  <c r="AC100" i="1"/>
  <c r="AC110" i="1"/>
  <c r="AC105" i="1"/>
  <c r="AC111" i="1"/>
  <c r="AC104" i="1"/>
  <c r="AC112" i="1"/>
  <c r="AC106" i="1"/>
  <c r="AC116" i="1"/>
  <c r="AC117" i="1"/>
  <c r="AC119" i="1"/>
  <c r="AC115" i="1"/>
  <c r="AC126" i="1"/>
  <c r="AC121" i="1"/>
  <c r="AC118" i="1"/>
  <c r="AC123" i="1"/>
  <c r="AC130" i="1"/>
  <c r="AC122" i="1"/>
  <c r="AC125" i="1"/>
  <c r="AC128" i="1"/>
  <c r="AC127" i="1"/>
  <c r="AC134" i="1"/>
  <c r="AC132" i="1"/>
  <c r="AC133" i="1"/>
  <c r="AC135" i="1"/>
  <c r="AC136" i="1"/>
  <c r="AC137" i="1"/>
  <c r="AC139" i="1"/>
  <c r="AC138" i="1"/>
  <c r="AC101" i="1"/>
  <c r="AC140" i="1"/>
  <c r="AC141" i="1"/>
  <c r="AC142" i="1"/>
  <c r="AC143" i="1"/>
  <c r="AC144" i="1"/>
  <c r="AC145" i="1"/>
  <c r="AC152" i="1"/>
  <c r="AC153" i="1"/>
  <c r="AC151" i="1"/>
  <c r="AC154" i="1"/>
  <c r="AC156" i="1"/>
  <c r="AC157" i="1"/>
  <c r="AC155" i="1"/>
  <c r="AC158" i="1"/>
  <c r="AC160" i="1"/>
  <c r="AC159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46" i="1"/>
  <c r="AC147" i="1"/>
  <c r="AC148" i="1"/>
  <c r="AC149" i="1"/>
  <c r="AC150" i="1"/>
  <c r="AC8" i="1"/>
  <c r="AA9" i="1"/>
  <c r="AA3" i="1"/>
  <c r="AA11" i="1"/>
  <c r="AA6" i="1"/>
  <c r="AA10" i="1"/>
  <c r="AA7" i="1"/>
  <c r="AA21" i="1"/>
  <c r="AA22" i="1"/>
  <c r="AA70" i="1"/>
  <c r="AA12" i="1"/>
  <c r="AA17" i="1"/>
  <c r="AA35" i="1"/>
  <c r="AA33" i="1"/>
  <c r="AA37" i="1"/>
  <c r="AA43" i="1"/>
  <c r="AA19" i="1"/>
  <c r="AA18" i="1"/>
  <c r="AA15" i="1"/>
  <c r="AA36" i="1"/>
  <c r="AA31" i="1"/>
  <c r="AA14" i="1"/>
  <c r="AA26" i="1"/>
  <c r="AA38" i="1"/>
  <c r="AA13" i="1"/>
  <c r="AA50" i="1"/>
  <c r="AA103" i="1"/>
  <c r="AA34" i="1"/>
  <c r="AA62" i="1"/>
  <c r="AA27" i="1"/>
  <c r="AA32" i="1"/>
  <c r="AA51" i="1"/>
  <c r="AA28" i="1"/>
  <c r="AA67" i="1"/>
  <c r="AA23" i="1"/>
  <c r="AA25" i="1"/>
  <c r="AA42" i="1"/>
  <c r="AA41" i="1"/>
  <c r="AA4" i="1"/>
  <c r="AA24" i="1"/>
  <c r="AA53" i="1"/>
  <c r="AA44" i="1"/>
  <c r="AA49" i="1"/>
  <c r="AA65" i="1"/>
  <c r="AA55" i="1"/>
  <c r="AA61" i="1"/>
  <c r="AA29" i="1"/>
  <c r="AA66" i="1"/>
  <c r="AA84" i="1"/>
  <c r="AA47" i="1"/>
  <c r="AA79" i="1"/>
  <c r="AA52" i="1"/>
  <c r="AA45" i="1"/>
  <c r="AA39" i="1"/>
  <c r="AA76" i="1"/>
  <c r="AA72" i="1"/>
  <c r="AA63" i="1"/>
  <c r="AA107" i="1"/>
  <c r="AA40" i="1"/>
  <c r="AA96" i="1"/>
  <c r="AA59" i="1"/>
  <c r="AA46" i="1"/>
  <c r="AA109" i="1"/>
  <c r="AA30" i="1"/>
  <c r="AA64" i="1"/>
  <c r="AA85" i="1"/>
  <c r="AA48" i="1"/>
  <c r="AA57" i="1"/>
  <c r="AA77" i="1"/>
  <c r="AA83" i="1"/>
  <c r="AA58" i="1"/>
  <c r="AA60" i="1"/>
  <c r="AA75" i="1"/>
  <c r="AA88" i="1"/>
  <c r="AA102" i="1"/>
  <c r="AA90" i="1"/>
  <c r="AA71" i="1"/>
  <c r="AA78" i="1"/>
  <c r="AA89" i="1"/>
  <c r="AA69" i="1"/>
  <c r="AA95" i="1"/>
  <c r="AA81" i="1"/>
  <c r="AA93" i="1"/>
  <c r="AA98" i="1"/>
  <c r="AA74" i="1"/>
  <c r="AA86" i="1"/>
  <c r="AA68" i="1"/>
  <c r="AA97" i="1"/>
  <c r="AA94" i="1"/>
  <c r="AA91" i="1"/>
  <c r="AA87" i="1"/>
  <c r="AA99" i="1"/>
  <c r="AA20" i="1"/>
  <c r="AA92" i="1"/>
  <c r="AA54" i="1"/>
  <c r="AA100" i="1"/>
  <c r="AA110" i="1"/>
  <c r="AA105" i="1"/>
  <c r="AA111" i="1"/>
  <c r="AA104" i="1"/>
  <c r="AA112" i="1"/>
  <c r="AA106" i="1"/>
  <c r="AA116" i="1"/>
  <c r="AA117" i="1"/>
  <c r="AA119" i="1"/>
  <c r="AA115" i="1"/>
  <c r="AA126" i="1"/>
  <c r="AA121" i="1"/>
  <c r="AA118" i="1"/>
  <c r="AA123" i="1"/>
  <c r="AA130" i="1"/>
  <c r="AA122" i="1"/>
  <c r="AA125" i="1"/>
  <c r="AA128" i="1"/>
  <c r="AA127" i="1"/>
  <c r="AA134" i="1"/>
  <c r="AA132" i="1"/>
  <c r="AA133" i="1"/>
  <c r="AA135" i="1"/>
  <c r="AA136" i="1"/>
  <c r="AA137" i="1"/>
  <c r="AA139" i="1"/>
  <c r="AA138" i="1"/>
  <c r="AA101" i="1"/>
  <c r="AA140" i="1"/>
  <c r="AA141" i="1"/>
  <c r="AA142" i="1"/>
  <c r="AA143" i="1"/>
  <c r="AA144" i="1"/>
  <c r="AA145" i="1"/>
  <c r="AA152" i="1"/>
  <c r="AA153" i="1"/>
  <c r="AA151" i="1"/>
  <c r="AA154" i="1"/>
  <c r="AA156" i="1"/>
  <c r="AA157" i="1"/>
  <c r="AA155" i="1"/>
  <c r="AA158" i="1"/>
  <c r="AA160" i="1"/>
  <c r="AA159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46" i="1"/>
  <c r="AA147" i="1"/>
  <c r="AA148" i="1"/>
  <c r="AA149" i="1"/>
  <c r="AA150" i="1"/>
  <c r="AA8" i="1"/>
  <c r="Y112" i="1"/>
  <c r="Y106" i="1"/>
  <c r="Y116" i="1"/>
  <c r="Y117" i="1"/>
  <c r="Y119" i="1"/>
  <c r="Y115" i="1"/>
  <c r="Y126" i="1"/>
  <c r="Y121" i="1"/>
  <c r="Y118" i="1"/>
  <c r="Y123" i="1"/>
  <c r="Y130" i="1"/>
  <c r="Y122" i="1"/>
  <c r="Y125" i="1"/>
  <c r="Y128" i="1"/>
  <c r="Y127" i="1"/>
  <c r="Y134" i="1"/>
  <c r="Y132" i="1"/>
  <c r="Y133" i="1"/>
  <c r="Y135" i="1"/>
  <c r="Y136" i="1"/>
  <c r="Y137" i="1"/>
  <c r="Y139" i="1"/>
  <c r="Y138" i="1"/>
  <c r="Y101" i="1"/>
  <c r="Y140" i="1"/>
  <c r="Y141" i="1"/>
  <c r="Y142" i="1"/>
  <c r="Y143" i="1"/>
  <c r="Y144" i="1"/>
  <c r="Y145" i="1"/>
  <c r="Y152" i="1"/>
  <c r="Y153" i="1"/>
  <c r="Y151" i="1"/>
  <c r="Y154" i="1"/>
  <c r="Y156" i="1"/>
  <c r="Y157" i="1"/>
  <c r="Y155" i="1"/>
  <c r="Y158" i="1"/>
  <c r="Y160" i="1"/>
  <c r="Y159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46" i="1"/>
  <c r="Y147" i="1"/>
  <c r="Y148" i="1"/>
  <c r="Y149" i="1"/>
  <c r="Y150" i="1"/>
  <c r="Y104" i="1"/>
  <c r="Y57" i="1"/>
  <c r="Y77" i="1"/>
  <c r="Y83" i="1"/>
  <c r="Y58" i="1"/>
  <c r="Y60" i="1"/>
  <c r="Y75" i="1"/>
  <c r="Y88" i="1"/>
  <c r="Y102" i="1"/>
  <c r="Y90" i="1"/>
  <c r="Y71" i="1"/>
  <c r="Y78" i="1"/>
  <c r="Y89" i="1"/>
  <c r="Y69" i="1"/>
  <c r="Y95" i="1"/>
  <c r="Y81" i="1"/>
  <c r="Y93" i="1"/>
  <c r="Y98" i="1"/>
  <c r="Y74" i="1"/>
  <c r="Y86" i="1"/>
  <c r="Y68" i="1"/>
  <c r="Y97" i="1"/>
  <c r="Y94" i="1"/>
  <c r="Y91" i="1"/>
  <c r="Y87" i="1"/>
  <c r="Y99" i="1"/>
  <c r="Y20" i="1"/>
  <c r="Y92" i="1"/>
  <c r="Y54" i="1"/>
  <c r="Y100" i="1"/>
  <c r="Y110" i="1"/>
  <c r="Y105" i="1"/>
  <c r="Y48" i="1"/>
  <c r="Y36" i="1"/>
  <c r="Y31" i="1"/>
  <c r="Y14" i="1"/>
  <c r="Y26" i="1"/>
  <c r="Y38" i="1"/>
  <c r="Y13" i="1"/>
  <c r="Y50" i="1"/>
  <c r="Y103" i="1"/>
  <c r="Y34" i="1"/>
  <c r="Y62" i="1"/>
  <c r="Y27" i="1"/>
  <c r="Y32" i="1"/>
  <c r="Y51" i="1"/>
  <c r="Y28" i="1"/>
  <c r="Y67" i="1"/>
  <c r="Y23" i="1"/>
  <c r="Y25" i="1"/>
  <c r="Y42" i="1"/>
  <c r="Y41" i="1"/>
  <c r="Y4" i="1"/>
  <c r="Y24" i="1"/>
  <c r="Y53" i="1"/>
  <c r="Y44" i="1"/>
  <c r="Y49" i="1"/>
  <c r="Y65" i="1"/>
  <c r="Y55" i="1"/>
  <c r="Y61" i="1"/>
  <c r="Y29" i="1"/>
  <c r="Y66" i="1"/>
  <c r="Y84" i="1"/>
  <c r="Y47" i="1"/>
  <c r="Y79" i="1"/>
  <c r="Y52" i="1"/>
  <c r="Y45" i="1"/>
  <c r="Y39" i="1"/>
  <c r="Y76" i="1"/>
  <c r="Y72" i="1"/>
  <c r="Y63" i="1"/>
  <c r="Y107" i="1"/>
  <c r="Y40" i="1"/>
  <c r="Y96" i="1"/>
  <c r="Y59" i="1"/>
  <c r="Y46" i="1"/>
  <c r="Y109" i="1"/>
  <c r="Y30" i="1"/>
  <c r="Y64" i="1"/>
  <c r="Y15" i="1"/>
  <c r="Y9" i="1"/>
  <c r="Y3" i="1"/>
  <c r="Y11" i="1"/>
  <c r="Y6" i="1"/>
  <c r="Y10" i="1"/>
  <c r="Y7" i="1"/>
  <c r="Y21" i="1"/>
  <c r="Y22" i="1"/>
  <c r="Y70" i="1"/>
  <c r="Y12" i="1"/>
  <c r="Y17" i="1"/>
  <c r="Y35" i="1"/>
  <c r="Y33" i="1"/>
  <c r="Y37" i="1"/>
  <c r="Y43" i="1"/>
  <c r="Y19" i="1"/>
  <c r="Y18" i="1"/>
  <c r="Y8" i="1"/>
  <c r="W112" i="1"/>
  <c r="W106" i="1"/>
  <c r="W116" i="1"/>
  <c r="W117" i="1"/>
  <c r="W119" i="1"/>
  <c r="W115" i="1"/>
  <c r="W126" i="1"/>
  <c r="W121" i="1"/>
  <c r="W118" i="1"/>
  <c r="W123" i="1"/>
  <c r="W130" i="1"/>
  <c r="W122" i="1"/>
  <c r="W125" i="1"/>
  <c r="W128" i="1"/>
  <c r="W127" i="1"/>
  <c r="W134" i="1"/>
  <c r="W132" i="1"/>
  <c r="W133" i="1"/>
  <c r="W135" i="1"/>
  <c r="W136" i="1"/>
  <c r="W137" i="1"/>
  <c r="W139" i="1"/>
  <c r="W138" i="1"/>
  <c r="W101" i="1"/>
  <c r="W140" i="1"/>
  <c r="W141" i="1"/>
  <c r="W142" i="1"/>
  <c r="W143" i="1"/>
  <c r="W144" i="1"/>
  <c r="W145" i="1"/>
  <c r="W152" i="1"/>
  <c r="W153" i="1"/>
  <c r="W151" i="1"/>
  <c r="W154" i="1"/>
  <c r="W156" i="1"/>
  <c r="W157" i="1"/>
  <c r="W155" i="1"/>
  <c r="W158" i="1"/>
  <c r="W160" i="1"/>
  <c r="W159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46" i="1"/>
  <c r="W147" i="1"/>
  <c r="W148" i="1"/>
  <c r="W149" i="1"/>
  <c r="W150" i="1"/>
  <c r="W104" i="1"/>
  <c r="W57" i="1"/>
  <c r="W77" i="1"/>
  <c r="W83" i="1"/>
  <c r="W58" i="1"/>
  <c r="W60" i="1"/>
  <c r="W75" i="1"/>
  <c r="W88" i="1"/>
  <c r="W102" i="1"/>
  <c r="W90" i="1"/>
  <c r="W71" i="1"/>
  <c r="W78" i="1"/>
  <c r="W89" i="1"/>
  <c r="W69" i="1"/>
  <c r="W95" i="1"/>
  <c r="W81" i="1"/>
  <c r="W93" i="1"/>
  <c r="W98" i="1"/>
  <c r="W74" i="1"/>
  <c r="W86" i="1"/>
  <c r="W68" i="1"/>
  <c r="W97" i="1"/>
  <c r="W94" i="1"/>
  <c r="W91" i="1"/>
  <c r="W87" i="1"/>
  <c r="W99" i="1"/>
  <c r="W20" i="1"/>
  <c r="W92" i="1"/>
  <c r="W54" i="1"/>
  <c r="W100" i="1"/>
  <c r="W110" i="1"/>
  <c r="W105" i="1"/>
  <c r="W48" i="1"/>
  <c r="W36" i="1"/>
  <c r="W31" i="1"/>
  <c r="W14" i="1"/>
  <c r="W26" i="1"/>
  <c r="W38" i="1"/>
  <c r="W13" i="1"/>
  <c r="W50" i="1"/>
  <c r="W103" i="1"/>
  <c r="W34" i="1"/>
  <c r="W62" i="1"/>
  <c r="W27" i="1"/>
  <c r="W32" i="1"/>
  <c r="W51" i="1"/>
  <c r="W28" i="1"/>
  <c r="W67" i="1"/>
  <c r="W23" i="1"/>
  <c r="W25" i="1"/>
  <c r="W42" i="1"/>
  <c r="W41" i="1"/>
  <c r="W4" i="1"/>
  <c r="W24" i="1"/>
  <c r="W53" i="1"/>
  <c r="W44" i="1"/>
  <c r="W49" i="1"/>
  <c r="W65" i="1"/>
  <c r="W55" i="1"/>
  <c r="W61" i="1"/>
  <c r="W29" i="1"/>
  <c r="W66" i="1"/>
  <c r="W84" i="1"/>
  <c r="W47" i="1"/>
  <c r="W79" i="1"/>
  <c r="W52" i="1"/>
  <c r="W45" i="1"/>
  <c r="W39" i="1"/>
  <c r="W76" i="1"/>
  <c r="W72" i="1"/>
  <c r="W63" i="1"/>
  <c r="W107" i="1"/>
  <c r="W40" i="1"/>
  <c r="W96" i="1"/>
  <c r="W59" i="1"/>
  <c r="W46" i="1"/>
  <c r="W109" i="1"/>
  <c r="W30" i="1"/>
  <c r="W64" i="1"/>
  <c r="W15" i="1"/>
  <c r="W9" i="1"/>
  <c r="W3" i="1"/>
  <c r="W11" i="1"/>
  <c r="W6" i="1"/>
  <c r="W10" i="1"/>
  <c r="W7" i="1"/>
  <c r="W21" i="1"/>
  <c r="W22" i="1"/>
  <c r="W70" i="1"/>
  <c r="W12" i="1"/>
  <c r="W17" i="1"/>
  <c r="W35" i="1"/>
  <c r="W33" i="1"/>
  <c r="W37" i="1"/>
  <c r="W43" i="1"/>
  <c r="W19" i="1"/>
  <c r="W18" i="1"/>
  <c r="W8" i="1"/>
  <c r="U9" i="1"/>
  <c r="U3" i="1"/>
  <c r="U11" i="1"/>
  <c r="U6" i="1"/>
  <c r="U10" i="1"/>
  <c r="U7" i="1"/>
  <c r="U21" i="1"/>
  <c r="U22" i="1"/>
  <c r="U70" i="1"/>
  <c r="U12" i="1"/>
  <c r="U17" i="1"/>
  <c r="U35" i="1"/>
  <c r="U33" i="1"/>
  <c r="U37" i="1"/>
  <c r="U43" i="1"/>
  <c r="U19" i="1"/>
  <c r="U18" i="1"/>
  <c r="U15" i="1"/>
  <c r="U36" i="1"/>
  <c r="U31" i="1"/>
  <c r="U14" i="1"/>
  <c r="U26" i="1"/>
  <c r="U38" i="1"/>
  <c r="U13" i="1"/>
  <c r="U50" i="1"/>
  <c r="U103" i="1"/>
  <c r="U34" i="1"/>
  <c r="U62" i="1"/>
  <c r="U27" i="1"/>
  <c r="U32" i="1"/>
  <c r="U51" i="1"/>
  <c r="U28" i="1"/>
  <c r="U67" i="1"/>
  <c r="U23" i="1"/>
  <c r="U25" i="1"/>
  <c r="U42" i="1"/>
  <c r="U41" i="1"/>
  <c r="U4" i="1"/>
  <c r="U24" i="1"/>
  <c r="U53" i="1"/>
  <c r="U44" i="1"/>
  <c r="U49" i="1"/>
  <c r="U65" i="1"/>
  <c r="U55" i="1"/>
  <c r="U61" i="1"/>
  <c r="U29" i="1"/>
  <c r="U66" i="1"/>
  <c r="U84" i="1"/>
  <c r="U47" i="1"/>
  <c r="U79" i="1"/>
  <c r="U52" i="1"/>
  <c r="U45" i="1"/>
  <c r="U39" i="1"/>
  <c r="U76" i="1"/>
  <c r="U72" i="1"/>
  <c r="U63" i="1"/>
  <c r="U107" i="1"/>
  <c r="U40" i="1"/>
  <c r="U96" i="1"/>
  <c r="U59" i="1"/>
  <c r="U46" i="1"/>
  <c r="U109" i="1"/>
  <c r="U30" i="1"/>
  <c r="U64" i="1"/>
  <c r="U85" i="1"/>
  <c r="U48" i="1"/>
  <c r="U57" i="1"/>
  <c r="U77" i="1"/>
  <c r="U83" i="1"/>
  <c r="U58" i="1"/>
  <c r="U60" i="1"/>
  <c r="U75" i="1"/>
  <c r="U88" i="1"/>
  <c r="U102" i="1"/>
  <c r="U90" i="1"/>
  <c r="U71" i="1"/>
  <c r="U78" i="1"/>
  <c r="U89" i="1"/>
  <c r="U69" i="1"/>
  <c r="U95" i="1"/>
  <c r="U81" i="1"/>
  <c r="U93" i="1"/>
  <c r="U98" i="1"/>
  <c r="U74" i="1"/>
  <c r="U86" i="1"/>
  <c r="U68" i="1"/>
  <c r="U97" i="1"/>
  <c r="U94" i="1"/>
  <c r="U91" i="1"/>
  <c r="U87" i="1"/>
  <c r="U99" i="1"/>
  <c r="U20" i="1"/>
  <c r="U92" i="1"/>
  <c r="U54" i="1"/>
  <c r="U100" i="1"/>
  <c r="U110" i="1"/>
  <c r="U105" i="1"/>
  <c r="U111" i="1"/>
  <c r="U104" i="1"/>
  <c r="U112" i="1"/>
  <c r="U106" i="1"/>
  <c r="U116" i="1"/>
  <c r="U117" i="1"/>
  <c r="U119" i="1"/>
  <c r="U115" i="1"/>
  <c r="U126" i="1"/>
  <c r="U121" i="1"/>
  <c r="U118" i="1"/>
  <c r="U123" i="1"/>
  <c r="U130" i="1"/>
  <c r="U122" i="1"/>
  <c r="U125" i="1"/>
  <c r="U128" i="1"/>
  <c r="U127" i="1"/>
  <c r="U134" i="1"/>
  <c r="U132" i="1"/>
  <c r="U133" i="1"/>
  <c r="U135" i="1"/>
  <c r="U136" i="1"/>
  <c r="U137" i="1"/>
  <c r="U139" i="1"/>
  <c r="U138" i="1"/>
  <c r="U101" i="1"/>
  <c r="U140" i="1"/>
  <c r="U141" i="1"/>
  <c r="U142" i="1"/>
  <c r="U143" i="1"/>
  <c r="U144" i="1"/>
  <c r="U145" i="1"/>
  <c r="U152" i="1"/>
  <c r="U153" i="1"/>
  <c r="U151" i="1"/>
  <c r="U154" i="1"/>
  <c r="U156" i="1"/>
  <c r="U157" i="1"/>
  <c r="U155" i="1"/>
  <c r="U158" i="1"/>
  <c r="U160" i="1"/>
  <c r="U159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46" i="1"/>
  <c r="U147" i="1"/>
  <c r="U148" i="1"/>
  <c r="U149" i="1"/>
  <c r="U150" i="1"/>
  <c r="U8" i="1"/>
  <c r="AO9" i="1"/>
  <c r="AO3" i="1"/>
  <c r="AO11" i="1"/>
  <c r="AO6" i="1"/>
  <c r="AO10" i="1"/>
  <c r="AO7" i="1"/>
  <c r="AO21" i="1"/>
  <c r="AO22" i="1"/>
  <c r="AO70" i="1"/>
  <c r="AO12" i="1"/>
  <c r="AO17" i="1"/>
  <c r="AO35" i="1"/>
  <c r="AO33" i="1"/>
  <c r="AO37" i="1"/>
  <c r="AO43" i="1"/>
  <c r="AO19" i="1"/>
  <c r="AO18" i="1"/>
  <c r="AO15" i="1"/>
  <c r="AO36" i="1"/>
  <c r="AO31" i="1"/>
  <c r="AO14" i="1"/>
  <c r="AO26" i="1"/>
  <c r="AO38" i="1"/>
  <c r="AO13" i="1"/>
  <c r="AO50" i="1"/>
  <c r="AO103" i="1"/>
  <c r="AO34" i="1"/>
  <c r="AO62" i="1"/>
  <c r="AO27" i="1"/>
  <c r="AO32" i="1"/>
  <c r="AO51" i="1"/>
  <c r="AO28" i="1"/>
  <c r="AO67" i="1"/>
  <c r="AO23" i="1"/>
  <c r="AO25" i="1"/>
  <c r="AO42" i="1"/>
  <c r="AO41" i="1"/>
  <c r="AO4" i="1"/>
  <c r="AO24" i="1"/>
  <c r="AO53" i="1"/>
  <c r="AO44" i="1"/>
  <c r="AO49" i="1"/>
  <c r="AO65" i="1"/>
  <c r="AO55" i="1"/>
  <c r="AO61" i="1"/>
  <c r="AO29" i="1"/>
  <c r="AO66" i="1"/>
  <c r="AO84" i="1"/>
  <c r="AO47" i="1"/>
  <c r="AO79" i="1"/>
  <c r="AO52" i="1"/>
  <c r="AO45" i="1"/>
  <c r="AO39" i="1"/>
  <c r="AO76" i="1"/>
  <c r="AO72" i="1"/>
  <c r="AO63" i="1"/>
  <c r="AO107" i="1"/>
  <c r="AO40" i="1"/>
  <c r="AO96" i="1"/>
  <c r="AO59" i="1"/>
  <c r="AO46" i="1"/>
  <c r="AO109" i="1"/>
  <c r="AO30" i="1"/>
  <c r="AO64" i="1"/>
  <c r="AO85" i="1"/>
  <c r="AO48" i="1"/>
  <c r="AO57" i="1"/>
  <c r="AO77" i="1"/>
  <c r="AO83" i="1"/>
  <c r="AO58" i="1"/>
  <c r="AO60" i="1"/>
  <c r="AO75" i="1"/>
  <c r="AO88" i="1"/>
  <c r="AO102" i="1"/>
  <c r="AO90" i="1"/>
  <c r="AO71" i="1"/>
  <c r="AO78" i="1"/>
  <c r="AO89" i="1"/>
  <c r="AO69" i="1"/>
  <c r="AO95" i="1"/>
  <c r="AO81" i="1"/>
  <c r="AO93" i="1"/>
  <c r="AO98" i="1"/>
  <c r="AO74" i="1"/>
  <c r="AO86" i="1"/>
  <c r="AO68" i="1"/>
  <c r="AO97" i="1"/>
  <c r="AO94" i="1"/>
  <c r="AO91" i="1"/>
  <c r="AO87" i="1"/>
  <c r="AO99" i="1"/>
  <c r="AO20" i="1"/>
  <c r="AO92" i="1"/>
  <c r="AO54" i="1"/>
  <c r="AO100" i="1"/>
  <c r="AO110" i="1"/>
  <c r="AO105" i="1"/>
  <c r="AO111" i="1"/>
  <c r="AO104" i="1"/>
  <c r="AO112" i="1"/>
  <c r="AO106" i="1"/>
  <c r="AO116" i="1"/>
  <c r="AO117" i="1"/>
  <c r="AO119" i="1"/>
  <c r="AO115" i="1"/>
  <c r="AO126" i="1"/>
  <c r="AO121" i="1"/>
  <c r="AO118" i="1"/>
  <c r="AO123" i="1"/>
  <c r="AO130" i="1"/>
  <c r="AO122" i="1"/>
  <c r="AO125" i="1"/>
  <c r="AO128" i="1"/>
  <c r="AO127" i="1"/>
  <c r="AO134" i="1"/>
  <c r="AO132" i="1"/>
  <c r="AO133" i="1"/>
  <c r="AO135" i="1"/>
  <c r="AO136" i="1"/>
  <c r="AO137" i="1"/>
  <c r="AO139" i="1"/>
  <c r="AO138" i="1"/>
  <c r="AO140" i="1"/>
  <c r="AO141" i="1"/>
  <c r="AO142" i="1"/>
  <c r="AO143" i="1"/>
  <c r="AO144" i="1"/>
  <c r="AO145" i="1"/>
  <c r="AO152" i="1"/>
  <c r="AO153" i="1"/>
  <c r="AO151" i="1"/>
  <c r="AO154" i="1"/>
  <c r="AO156" i="1"/>
  <c r="AO157" i="1"/>
  <c r="AO155" i="1"/>
  <c r="AO158" i="1"/>
  <c r="AO160" i="1"/>
  <c r="AO159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46" i="1"/>
  <c r="AO147" i="1"/>
  <c r="AO148" i="1"/>
  <c r="AO149" i="1"/>
  <c r="AO150" i="1"/>
  <c r="AO8" i="1"/>
  <c r="AM9" i="1"/>
  <c r="AM3" i="1"/>
  <c r="AM11" i="1"/>
  <c r="AM6" i="1"/>
  <c r="AM10" i="1"/>
  <c r="AM7" i="1"/>
  <c r="AM21" i="1"/>
  <c r="AM22" i="1"/>
  <c r="AM70" i="1"/>
  <c r="AM12" i="1"/>
  <c r="AM17" i="1"/>
  <c r="AM35" i="1"/>
  <c r="AM33" i="1"/>
  <c r="AM37" i="1"/>
  <c r="AM43" i="1"/>
  <c r="AM19" i="1"/>
  <c r="AM18" i="1"/>
  <c r="AM15" i="1"/>
  <c r="AM36" i="1"/>
  <c r="AM31" i="1"/>
  <c r="AM14" i="1"/>
  <c r="AM26" i="1"/>
  <c r="AM38" i="1"/>
  <c r="AM13" i="1"/>
  <c r="AM50" i="1"/>
  <c r="AM103" i="1"/>
  <c r="AM34" i="1"/>
  <c r="AM62" i="1"/>
  <c r="AM27" i="1"/>
  <c r="AM32" i="1"/>
  <c r="AM51" i="1"/>
  <c r="AM28" i="1"/>
  <c r="AM67" i="1"/>
  <c r="AM23" i="1"/>
  <c r="AM25" i="1"/>
  <c r="AM42" i="1"/>
  <c r="AM41" i="1"/>
  <c r="AM4" i="1"/>
  <c r="AM24" i="1"/>
  <c r="AM53" i="1"/>
  <c r="AM44" i="1"/>
  <c r="AM49" i="1"/>
  <c r="AM65" i="1"/>
  <c r="AM55" i="1"/>
  <c r="AM61" i="1"/>
  <c r="AM29" i="1"/>
  <c r="AM66" i="1"/>
  <c r="AM84" i="1"/>
  <c r="AM47" i="1"/>
  <c r="AM79" i="1"/>
  <c r="AM52" i="1"/>
  <c r="AM45" i="1"/>
  <c r="AM39" i="1"/>
  <c r="AM76" i="1"/>
  <c r="AM72" i="1"/>
  <c r="AM63" i="1"/>
  <c r="AM107" i="1"/>
  <c r="AM40" i="1"/>
  <c r="AM96" i="1"/>
  <c r="AM59" i="1"/>
  <c r="AM46" i="1"/>
  <c r="AM109" i="1"/>
  <c r="AM30" i="1"/>
  <c r="AM64" i="1"/>
  <c r="AM85" i="1"/>
  <c r="AM48" i="1"/>
  <c r="AM57" i="1"/>
  <c r="AM77" i="1"/>
  <c r="AM83" i="1"/>
  <c r="AM58" i="1"/>
  <c r="AM60" i="1"/>
  <c r="AM75" i="1"/>
  <c r="AM88" i="1"/>
  <c r="AM102" i="1"/>
  <c r="AM90" i="1"/>
  <c r="AM71" i="1"/>
  <c r="AM78" i="1"/>
  <c r="AM89" i="1"/>
  <c r="AM69" i="1"/>
  <c r="AM95" i="1"/>
  <c r="AM81" i="1"/>
  <c r="AM93" i="1"/>
  <c r="AM98" i="1"/>
  <c r="AM74" i="1"/>
  <c r="AM86" i="1"/>
  <c r="AM68" i="1"/>
  <c r="AM97" i="1"/>
  <c r="AM94" i="1"/>
  <c r="AM91" i="1"/>
  <c r="AM87" i="1"/>
  <c r="AM99" i="1"/>
  <c r="AM20" i="1"/>
  <c r="AM92" i="1"/>
  <c r="AM54" i="1"/>
  <c r="AM100" i="1"/>
  <c r="AM110" i="1"/>
  <c r="AM105" i="1"/>
  <c r="AM111" i="1"/>
  <c r="AM104" i="1"/>
  <c r="AM112" i="1"/>
  <c r="AM106" i="1"/>
  <c r="AM116" i="1"/>
  <c r="AM117" i="1"/>
  <c r="AM119" i="1"/>
  <c r="AM115" i="1"/>
  <c r="AM126" i="1"/>
  <c r="AM121" i="1"/>
  <c r="AM118" i="1"/>
  <c r="AM123" i="1"/>
  <c r="AM130" i="1"/>
  <c r="AM122" i="1"/>
  <c r="AM125" i="1"/>
  <c r="AM128" i="1"/>
  <c r="AM127" i="1"/>
  <c r="AM134" i="1"/>
  <c r="AM132" i="1"/>
  <c r="AM133" i="1"/>
  <c r="AM135" i="1"/>
  <c r="AM136" i="1"/>
  <c r="AM137" i="1"/>
  <c r="AM139" i="1"/>
  <c r="AM138" i="1"/>
  <c r="AM140" i="1"/>
  <c r="AM141" i="1"/>
  <c r="AM142" i="1"/>
  <c r="AM143" i="1"/>
  <c r="AM144" i="1"/>
  <c r="AM145" i="1"/>
  <c r="AM152" i="1"/>
  <c r="AM153" i="1"/>
  <c r="AM151" i="1"/>
  <c r="AM154" i="1"/>
  <c r="AM156" i="1"/>
  <c r="AM157" i="1"/>
  <c r="AM155" i="1"/>
  <c r="AM158" i="1"/>
  <c r="AM160" i="1"/>
  <c r="AM159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46" i="1"/>
  <c r="AM147" i="1"/>
  <c r="AM148" i="1"/>
  <c r="AM149" i="1"/>
  <c r="AM150" i="1"/>
  <c r="AM8" i="1"/>
  <c r="AK9" i="1"/>
  <c r="AK3" i="1"/>
  <c r="AK11" i="1"/>
  <c r="AK6" i="1"/>
  <c r="AK10" i="1"/>
  <c r="AK7" i="1"/>
  <c r="AK21" i="1"/>
  <c r="AK22" i="1"/>
  <c r="AK70" i="1"/>
  <c r="AK12" i="1"/>
  <c r="AK17" i="1"/>
  <c r="AK35" i="1"/>
  <c r="AK33" i="1"/>
  <c r="AK37" i="1"/>
  <c r="AK43" i="1"/>
  <c r="AK19" i="1"/>
  <c r="AK18" i="1"/>
  <c r="AK15" i="1"/>
  <c r="AK36" i="1"/>
  <c r="AK31" i="1"/>
  <c r="AK14" i="1"/>
  <c r="AK26" i="1"/>
  <c r="AK38" i="1"/>
  <c r="AK13" i="1"/>
  <c r="AK50" i="1"/>
  <c r="AK103" i="1"/>
  <c r="AK34" i="1"/>
  <c r="AK62" i="1"/>
  <c r="AK27" i="1"/>
  <c r="AK32" i="1"/>
  <c r="AK51" i="1"/>
  <c r="AK28" i="1"/>
  <c r="AK67" i="1"/>
  <c r="AK23" i="1"/>
  <c r="AK25" i="1"/>
  <c r="AK42" i="1"/>
  <c r="AK41" i="1"/>
  <c r="AK4" i="1"/>
  <c r="AK24" i="1"/>
  <c r="AK53" i="1"/>
  <c r="AK44" i="1"/>
  <c r="AK49" i="1"/>
  <c r="AK65" i="1"/>
  <c r="AK55" i="1"/>
  <c r="AK61" i="1"/>
  <c r="AK29" i="1"/>
  <c r="AK66" i="1"/>
  <c r="AK84" i="1"/>
  <c r="AK47" i="1"/>
  <c r="AK79" i="1"/>
  <c r="AK52" i="1"/>
  <c r="AK45" i="1"/>
  <c r="AK39" i="1"/>
  <c r="AK76" i="1"/>
  <c r="AK72" i="1"/>
  <c r="AK63" i="1"/>
  <c r="AK107" i="1"/>
  <c r="AK40" i="1"/>
  <c r="AK96" i="1"/>
  <c r="AK59" i="1"/>
  <c r="AK46" i="1"/>
  <c r="AK109" i="1"/>
  <c r="AK30" i="1"/>
  <c r="AK64" i="1"/>
  <c r="AK85" i="1"/>
  <c r="AK48" i="1"/>
  <c r="AK57" i="1"/>
  <c r="AK77" i="1"/>
  <c r="AK83" i="1"/>
  <c r="AK58" i="1"/>
  <c r="AK60" i="1"/>
  <c r="AK75" i="1"/>
  <c r="AK88" i="1"/>
  <c r="AK102" i="1"/>
  <c r="AK90" i="1"/>
  <c r="AK71" i="1"/>
  <c r="AK78" i="1"/>
  <c r="AK89" i="1"/>
  <c r="AK69" i="1"/>
  <c r="AK95" i="1"/>
  <c r="AK81" i="1"/>
  <c r="AK93" i="1"/>
  <c r="AK98" i="1"/>
  <c r="AK74" i="1"/>
  <c r="AK86" i="1"/>
  <c r="AK68" i="1"/>
  <c r="AK97" i="1"/>
  <c r="AK94" i="1"/>
  <c r="AK91" i="1"/>
  <c r="AK87" i="1"/>
  <c r="AK99" i="1"/>
  <c r="AK20" i="1"/>
  <c r="AK92" i="1"/>
  <c r="AK54" i="1"/>
  <c r="AK100" i="1"/>
  <c r="AK110" i="1"/>
  <c r="AK105" i="1"/>
  <c r="AK111" i="1"/>
  <c r="AK104" i="1"/>
  <c r="AK112" i="1"/>
  <c r="AK106" i="1"/>
  <c r="AK116" i="1"/>
  <c r="AK117" i="1"/>
  <c r="AK119" i="1"/>
  <c r="AK115" i="1"/>
  <c r="AK126" i="1"/>
  <c r="AK121" i="1"/>
  <c r="AK118" i="1"/>
  <c r="AK123" i="1"/>
  <c r="AK130" i="1"/>
  <c r="AK122" i="1"/>
  <c r="AK125" i="1"/>
  <c r="AK128" i="1"/>
  <c r="AK127" i="1"/>
  <c r="AK134" i="1"/>
  <c r="AK132" i="1"/>
  <c r="AK133" i="1"/>
  <c r="AK135" i="1"/>
  <c r="AK136" i="1"/>
  <c r="AK137" i="1"/>
  <c r="AK139" i="1"/>
  <c r="AK138" i="1"/>
  <c r="AK140" i="1"/>
  <c r="AK141" i="1"/>
  <c r="AK142" i="1"/>
  <c r="AK143" i="1"/>
  <c r="AK144" i="1"/>
  <c r="AK145" i="1"/>
  <c r="AK152" i="1"/>
  <c r="AK153" i="1"/>
  <c r="AK151" i="1"/>
  <c r="AK154" i="1"/>
  <c r="AK156" i="1"/>
  <c r="AK157" i="1"/>
  <c r="AK155" i="1"/>
  <c r="AK158" i="1"/>
  <c r="AK160" i="1"/>
  <c r="AK159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46" i="1"/>
  <c r="AK147" i="1"/>
  <c r="AK148" i="1"/>
  <c r="AK149" i="1"/>
  <c r="AK150" i="1"/>
  <c r="AK8" i="1"/>
  <c r="AI152" i="1"/>
  <c r="AI153" i="1"/>
  <c r="AI151" i="1"/>
  <c r="AI154" i="1"/>
  <c r="AI156" i="1"/>
  <c r="AI157" i="1"/>
  <c r="AI155" i="1"/>
  <c r="AI158" i="1"/>
  <c r="AI160" i="1"/>
  <c r="AI159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46" i="1"/>
  <c r="AI147" i="1"/>
  <c r="AI148" i="1"/>
  <c r="AI149" i="1"/>
  <c r="AI150" i="1"/>
  <c r="AI142" i="1"/>
  <c r="AI145" i="1"/>
  <c r="AI125" i="1"/>
  <c r="AI128" i="1"/>
  <c r="AI127" i="1"/>
  <c r="AI134" i="1"/>
  <c r="AI132" i="1"/>
  <c r="AI133" i="1"/>
  <c r="AI135" i="1"/>
  <c r="AI136" i="1"/>
  <c r="AI137" i="1"/>
  <c r="AI139" i="1"/>
  <c r="AI138" i="1"/>
  <c r="AI122" i="1"/>
  <c r="AI118" i="1"/>
  <c r="AI123" i="1"/>
  <c r="AI121" i="1"/>
  <c r="AI54" i="1"/>
  <c r="AI100" i="1"/>
  <c r="AI110" i="1"/>
  <c r="AI105" i="1"/>
  <c r="AI111" i="1"/>
  <c r="AI104" i="1"/>
  <c r="AI112" i="1"/>
  <c r="AI106" i="1"/>
  <c r="AI116" i="1"/>
  <c r="AI117" i="1"/>
  <c r="AI119" i="1"/>
  <c r="AI115" i="1"/>
  <c r="AI92" i="1"/>
  <c r="AI64" i="1"/>
  <c r="AI85" i="1"/>
  <c r="AI48" i="1"/>
  <c r="AI57" i="1"/>
  <c r="AI77" i="1"/>
  <c r="AI83" i="1"/>
  <c r="AI58" i="1"/>
  <c r="AI60" i="1"/>
  <c r="AI75" i="1"/>
  <c r="AI88" i="1"/>
  <c r="AI102" i="1"/>
  <c r="AI90" i="1"/>
  <c r="AI71" i="1"/>
  <c r="AI78" i="1"/>
  <c r="AI89" i="1"/>
  <c r="AI69" i="1"/>
  <c r="AI95" i="1"/>
  <c r="AI81" i="1"/>
  <c r="AI93" i="1"/>
  <c r="AI98" i="1"/>
  <c r="AI74" i="1"/>
  <c r="AI86" i="1"/>
  <c r="AI68" i="1"/>
  <c r="AI97" i="1"/>
  <c r="AI94" i="1"/>
  <c r="AI91" i="1"/>
  <c r="AI87" i="1"/>
  <c r="AI99" i="1"/>
  <c r="AI30" i="1"/>
  <c r="AI59" i="1"/>
  <c r="AI46" i="1"/>
  <c r="AI40" i="1"/>
  <c r="AI49" i="1"/>
  <c r="AI65" i="1"/>
  <c r="AI55" i="1"/>
  <c r="AI61" i="1"/>
  <c r="AI29" i="1"/>
  <c r="AI66" i="1"/>
  <c r="AI84" i="1"/>
  <c r="AI47" i="1"/>
  <c r="AI79" i="1"/>
  <c r="AI52" i="1"/>
  <c r="AI45" i="1"/>
  <c r="AI39" i="1"/>
  <c r="AI76" i="1"/>
  <c r="AI72" i="1"/>
  <c r="AI63" i="1"/>
  <c r="AI44" i="1"/>
  <c r="AI67" i="1"/>
  <c r="AI23" i="1"/>
  <c r="AI25" i="1"/>
  <c r="AI42" i="1"/>
  <c r="AI41" i="1"/>
  <c r="AI4" i="1"/>
  <c r="AI24" i="1"/>
  <c r="AI28" i="1"/>
  <c r="AI9" i="1"/>
  <c r="AI3" i="1"/>
  <c r="AI11" i="1"/>
  <c r="AI6" i="1"/>
  <c r="AI10" i="1"/>
  <c r="AI7" i="1"/>
  <c r="AI21" i="1"/>
  <c r="AI22" i="1"/>
  <c r="AI70" i="1"/>
  <c r="AI12" i="1"/>
  <c r="AI17" i="1"/>
  <c r="AI35" i="1"/>
  <c r="AI33" i="1"/>
  <c r="AI37" i="1"/>
  <c r="AI43" i="1"/>
  <c r="AI19" i="1"/>
  <c r="AI18" i="1"/>
  <c r="AI15" i="1"/>
  <c r="AI36" i="1"/>
  <c r="AI31" i="1"/>
  <c r="AI14" i="1"/>
  <c r="AI26" i="1"/>
  <c r="AI38" i="1"/>
  <c r="AI13" i="1"/>
  <c r="AI50" i="1"/>
  <c r="AI103" i="1"/>
  <c r="AI34" i="1"/>
  <c r="AI62" i="1"/>
  <c r="AI27" i="1"/>
  <c r="AI32" i="1"/>
  <c r="AI8" i="1"/>
  <c r="R142" i="1"/>
  <c r="R125" i="1"/>
  <c r="R128" i="1"/>
  <c r="R127" i="1"/>
  <c r="R134" i="1"/>
  <c r="R132" i="1"/>
  <c r="R133" i="1"/>
  <c r="R135" i="1"/>
  <c r="R136" i="1"/>
  <c r="R137" i="1"/>
  <c r="R139" i="1"/>
  <c r="R138" i="1"/>
  <c r="R101" i="1"/>
  <c r="R122" i="1"/>
  <c r="R123" i="1"/>
  <c r="R121" i="1"/>
  <c r="R54" i="1"/>
  <c r="R100" i="1"/>
  <c r="R110" i="1"/>
  <c r="R105" i="1"/>
  <c r="R111" i="1"/>
  <c r="R104" i="1"/>
  <c r="R112" i="1"/>
  <c r="R106" i="1"/>
  <c r="R119" i="1"/>
  <c r="R115" i="1"/>
  <c r="R92" i="1"/>
  <c r="R64" i="1"/>
  <c r="R85" i="1"/>
  <c r="R48" i="1"/>
  <c r="R57" i="1"/>
  <c r="R77" i="1"/>
  <c r="R83" i="1"/>
  <c r="R58" i="1"/>
  <c r="R60" i="1"/>
  <c r="R75" i="1"/>
  <c r="R88" i="1"/>
  <c r="R102" i="1"/>
  <c r="R90" i="1"/>
  <c r="R71" i="1"/>
  <c r="R78" i="1"/>
  <c r="R89" i="1"/>
  <c r="R69" i="1"/>
  <c r="R95" i="1"/>
  <c r="R81" i="1"/>
  <c r="R93" i="1"/>
  <c r="R98" i="1"/>
  <c r="R74" i="1"/>
  <c r="R86" i="1"/>
  <c r="R68" i="1"/>
  <c r="R97" i="1"/>
  <c r="R94" i="1"/>
  <c r="R91" i="1"/>
  <c r="R87" i="1"/>
  <c r="R99" i="1"/>
  <c r="R30" i="1"/>
  <c r="R59" i="1"/>
  <c r="R46" i="1"/>
  <c r="R40" i="1"/>
  <c r="R49" i="1"/>
  <c r="R65" i="1"/>
  <c r="R55" i="1"/>
  <c r="R61" i="1"/>
  <c r="R29" i="1"/>
  <c r="R66" i="1"/>
  <c r="R84" i="1"/>
  <c r="R47" i="1"/>
  <c r="R79" i="1"/>
  <c r="R52" i="1"/>
  <c r="R45" i="1"/>
  <c r="R39" i="1"/>
  <c r="R76" i="1"/>
  <c r="R72" i="1"/>
  <c r="R63" i="1"/>
  <c r="R44" i="1"/>
  <c r="R67" i="1"/>
  <c r="R23" i="1"/>
  <c r="R25" i="1"/>
  <c r="R42" i="1"/>
  <c r="R41" i="1"/>
  <c r="R24" i="1"/>
  <c r="R28" i="1"/>
  <c r="R9" i="1"/>
  <c r="R3" i="1"/>
  <c r="R11" i="1"/>
  <c r="R6" i="1"/>
  <c r="R10" i="1"/>
  <c r="R7" i="1"/>
  <c r="R21" i="1"/>
  <c r="R22" i="1"/>
  <c r="R70" i="1"/>
  <c r="R12" i="1"/>
  <c r="R17" i="1"/>
  <c r="R35" i="1"/>
  <c r="R33" i="1"/>
  <c r="R37" i="1"/>
  <c r="R43" i="1"/>
  <c r="R19" i="1"/>
  <c r="R18" i="1"/>
  <c r="R15" i="1"/>
  <c r="R36" i="1"/>
  <c r="R31" i="1"/>
  <c r="R14" i="1"/>
  <c r="R26" i="1"/>
  <c r="R38" i="1"/>
  <c r="R13" i="1"/>
  <c r="R50" i="1"/>
  <c r="R103" i="1"/>
  <c r="R34" i="1"/>
  <c r="R62" i="1"/>
  <c r="R27" i="1"/>
  <c r="R32" i="1"/>
  <c r="R8" i="1"/>
  <c r="P152" i="1"/>
  <c r="P153" i="1"/>
  <c r="P151" i="1"/>
  <c r="P154" i="1"/>
  <c r="P156" i="1"/>
  <c r="P157" i="1"/>
  <c r="P155" i="1"/>
  <c r="P158" i="1"/>
  <c r="P160" i="1"/>
  <c r="P159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46" i="1"/>
  <c r="P147" i="1"/>
  <c r="P148" i="1"/>
  <c r="P149" i="1"/>
  <c r="P150" i="1"/>
  <c r="P142" i="1"/>
  <c r="P145" i="1"/>
  <c r="P125" i="1"/>
  <c r="P128" i="1"/>
  <c r="P127" i="1"/>
  <c r="P134" i="1"/>
  <c r="P132" i="1"/>
  <c r="P133" i="1"/>
  <c r="P135" i="1"/>
  <c r="P136" i="1"/>
  <c r="P137" i="1"/>
  <c r="P139" i="1"/>
  <c r="P138" i="1"/>
  <c r="P101" i="1"/>
  <c r="P122" i="1"/>
  <c r="P118" i="1"/>
  <c r="P123" i="1"/>
  <c r="P121" i="1"/>
  <c r="P54" i="1"/>
  <c r="P100" i="1"/>
  <c r="P110" i="1"/>
  <c r="P105" i="1"/>
  <c r="P111" i="1"/>
  <c r="P104" i="1"/>
  <c r="P112" i="1"/>
  <c r="P106" i="1"/>
  <c r="P116" i="1"/>
  <c r="P117" i="1"/>
  <c r="P119" i="1"/>
  <c r="P115" i="1"/>
  <c r="P92" i="1"/>
  <c r="P64" i="1"/>
  <c r="P85" i="1"/>
  <c r="P48" i="1"/>
  <c r="P57" i="1"/>
  <c r="P77" i="1"/>
  <c r="P83" i="1"/>
  <c r="P58" i="1"/>
  <c r="P60" i="1"/>
  <c r="P75" i="1"/>
  <c r="P88" i="1"/>
  <c r="P102" i="1"/>
  <c r="P90" i="1"/>
  <c r="P71" i="1"/>
  <c r="P78" i="1"/>
  <c r="P89" i="1"/>
  <c r="P69" i="1"/>
  <c r="P95" i="1"/>
  <c r="P81" i="1"/>
  <c r="P93" i="1"/>
  <c r="P98" i="1"/>
  <c r="P74" i="1"/>
  <c r="P86" i="1"/>
  <c r="P68" i="1"/>
  <c r="P97" i="1"/>
  <c r="P94" i="1"/>
  <c r="P91" i="1"/>
  <c r="P87" i="1"/>
  <c r="P99" i="1"/>
  <c r="P30" i="1"/>
  <c r="P59" i="1"/>
  <c r="P46" i="1"/>
  <c r="P40" i="1"/>
  <c r="P49" i="1"/>
  <c r="P65" i="1"/>
  <c r="P55" i="1"/>
  <c r="P61" i="1"/>
  <c r="P29" i="1"/>
  <c r="P66" i="1"/>
  <c r="P84" i="1"/>
  <c r="P47" i="1"/>
  <c r="P79" i="1"/>
  <c r="P52" i="1"/>
  <c r="P45" i="1"/>
  <c r="P39" i="1"/>
  <c r="P76" i="1"/>
  <c r="P72" i="1"/>
  <c r="P63" i="1"/>
  <c r="P44" i="1"/>
  <c r="P67" i="1"/>
  <c r="P23" i="1"/>
  <c r="P25" i="1"/>
  <c r="P42" i="1"/>
  <c r="P41" i="1"/>
  <c r="P4" i="1"/>
  <c r="P24" i="1"/>
  <c r="P28" i="1"/>
  <c r="P9" i="1"/>
  <c r="P3" i="1"/>
  <c r="P11" i="1"/>
  <c r="P6" i="1"/>
  <c r="P10" i="1"/>
  <c r="P7" i="1"/>
  <c r="P21" i="1"/>
  <c r="P22" i="1"/>
  <c r="P70" i="1"/>
  <c r="P12" i="1"/>
  <c r="P17" i="1"/>
  <c r="P35" i="1"/>
  <c r="P33" i="1"/>
  <c r="P37" i="1"/>
  <c r="P43" i="1"/>
  <c r="P19" i="1"/>
  <c r="P18" i="1"/>
  <c r="P15" i="1"/>
  <c r="P36" i="1"/>
  <c r="P31" i="1"/>
  <c r="P14" i="1"/>
  <c r="P26" i="1"/>
  <c r="P38" i="1"/>
  <c r="P13" i="1"/>
  <c r="P50" i="1"/>
  <c r="P103" i="1"/>
  <c r="P34" i="1"/>
  <c r="P62" i="1"/>
  <c r="P27" i="1"/>
  <c r="P32" i="1"/>
  <c r="P8" i="1"/>
  <c r="N152" i="1"/>
  <c r="N153" i="1"/>
  <c r="N151" i="1"/>
  <c r="N154" i="1"/>
  <c r="N156" i="1"/>
  <c r="N157" i="1"/>
  <c r="N155" i="1"/>
  <c r="N158" i="1"/>
  <c r="N160" i="1"/>
  <c r="N159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46" i="1"/>
  <c r="N147" i="1"/>
  <c r="N148" i="1"/>
  <c r="N149" i="1"/>
  <c r="N150" i="1"/>
  <c r="N142" i="1"/>
  <c r="N145" i="1"/>
  <c r="N125" i="1"/>
  <c r="N128" i="1"/>
  <c r="N127" i="1"/>
  <c r="N134" i="1"/>
  <c r="N132" i="1"/>
  <c r="N133" i="1"/>
  <c r="N135" i="1"/>
  <c r="N136" i="1"/>
  <c r="N137" i="1"/>
  <c r="N139" i="1"/>
  <c r="N138" i="1"/>
  <c r="N101" i="1"/>
  <c r="N122" i="1"/>
  <c r="N118" i="1"/>
  <c r="N123" i="1"/>
  <c r="N121" i="1"/>
  <c r="N54" i="1"/>
  <c r="N100" i="1"/>
  <c r="N110" i="1"/>
  <c r="N105" i="1"/>
  <c r="N111" i="1"/>
  <c r="N104" i="1"/>
  <c r="N112" i="1"/>
  <c r="N106" i="1"/>
  <c r="N116" i="1"/>
  <c r="N117" i="1"/>
  <c r="N119" i="1"/>
  <c r="N115" i="1"/>
  <c r="N92" i="1"/>
  <c r="N64" i="1"/>
  <c r="N85" i="1"/>
  <c r="N48" i="1"/>
  <c r="N57" i="1"/>
  <c r="N77" i="1"/>
  <c r="N83" i="1"/>
  <c r="N58" i="1"/>
  <c r="N60" i="1"/>
  <c r="N75" i="1"/>
  <c r="N88" i="1"/>
  <c r="N102" i="1"/>
  <c r="N90" i="1"/>
  <c r="N71" i="1"/>
  <c r="N78" i="1"/>
  <c r="N89" i="1"/>
  <c r="N69" i="1"/>
  <c r="N95" i="1"/>
  <c r="N81" i="1"/>
  <c r="N93" i="1"/>
  <c r="N98" i="1"/>
  <c r="N74" i="1"/>
  <c r="N86" i="1"/>
  <c r="N68" i="1"/>
  <c r="N97" i="1"/>
  <c r="N94" i="1"/>
  <c r="N91" i="1"/>
  <c r="N87" i="1"/>
  <c r="N99" i="1"/>
  <c r="N30" i="1"/>
  <c r="N59" i="1"/>
  <c r="N46" i="1"/>
  <c r="N40" i="1"/>
  <c r="N49" i="1"/>
  <c r="N65" i="1"/>
  <c r="N55" i="1"/>
  <c r="N61" i="1"/>
  <c r="N29" i="1"/>
  <c r="N66" i="1"/>
  <c r="N84" i="1"/>
  <c r="N47" i="1"/>
  <c r="N79" i="1"/>
  <c r="N52" i="1"/>
  <c r="N45" i="1"/>
  <c r="N39" i="1"/>
  <c r="N76" i="1"/>
  <c r="N72" i="1"/>
  <c r="N63" i="1"/>
  <c r="N44" i="1"/>
  <c r="N67" i="1"/>
  <c r="N23" i="1"/>
  <c r="N25" i="1"/>
  <c r="N42" i="1"/>
  <c r="N41" i="1"/>
  <c r="N4" i="1"/>
  <c r="N24" i="1"/>
  <c r="N28" i="1"/>
  <c r="N9" i="1"/>
  <c r="N3" i="1"/>
  <c r="N11" i="1"/>
  <c r="N6" i="1"/>
  <c r="N10" i="1"/>
  <c r="N7" i="1"/>
  <c r="N21" i="1"/>
  <c r="N22" i="1"/>
  <c r="N70" i="1"/>
  <c r="N12" i="1"/>
  <c r="N17" i="1"/>
  <c r="N35" i="1"/>
  <c r="N33" i="1"/>
  <c r="N37" i="1"/>
  <c r="N43" i="1"/>
  <c r="N19" i="1"/>
  <c r="N18" i="1"/>
  <c r="N15" i="1"/>
  <c r="N36" i="1"/>
  <c r="N31" i="1"/>
  <c r="N14" i="1"/>
  <c r="N26" i="1"/>
  <c r="N38" i="1"/>
  <c r="N13" i="1"/>
  <c r="N50" i="1"/>
  <c r="N103" i="1"/>
  <c r="N34" i="1"/>
  <c r="N62" i="1"/>
  <c r="N27" i="1"/>
  <c r="N32" i="1"/>
  <c r="N8" i="1"/>
  <c r="L145" i="1"/>
  <c r="L142" i="1"/>
  <c r="L125" i="1"/>
  <c r="L128" i="1"/>
  <c r="L127" i="1"/>
  <c r="L134" i="1"/>
  <c r="L132" i="1"/>
  <c r="L133" i="1"/>
  <c r="L135" i="1"/>
  <c r="L136" i="1"/>
  <c r="L137" i="1"/>
  <c r="L139" i="1"/>
  <c r="L138" i="1"/>
  <c r="L101" i="1"/>
  <c r="L122" i="1"/>
  <c r="L118" i="1"/>
  <c r="L123" i="1"/>
  <c r="L121" i="1"/>
  <c r="L54" i="1"/>
  <c r="L100" i="1"/>
  <c r="L110" i="1"/>
  <c r="L105" i="1"/>
  <c r="L111" i="1"/>
  <c r="L104" i="1"/>
  <c r="L112" i="1"/>
  <c r="L106" i="1"/>
  <c r="L116" i="1"/>
  <c r="L117" i="1"/>
  <c r="L119" i="1"/>
  <c r="L115" i="1"/>
  <c r="L92" i="1"/>
  <c r="L64" i="1"/>
  <c r="L85" i="1"/>
  <c r="L48" i="1"/>
  <c r="L57" i="1"/>
  <c r="L77" i="1"/>
  <c r="L83" i="1"/>
  <c r="L58" i="1"/>
  <c r="L60" i="1"/>
  <c r="L75" i="1"/>
  <c r="L88" i="1"/>
  <c r="L102" i="1"/>
  <c r="L90" i="1"/>
  <c r="L71" i="1"/>
  <c r="L78" i="1"/>
  <c r="L89" i="1"/>
  <c r="L69" i="1"/>
  <c r="L95" i="1"/>
  <c r="L81" i="1"/>
  <c r="L93" i="1"/>
  <c r="L98" i="1"/>
  <c r="L74" i="1"/>
  <c r="L86" i="1"/>
  <c r="L68" i="1"/>
  <c r="L97" i="1"/>
  <c r="L94" i="1"/>
  <c r="L91" i="1"/>
  <c r="L87" i="1"/>
  <c r="L99" i="1"/>
  <c r="L30" i="1"/>
  <c r="L59" i="1"/>
  <c r="L46" i="1"/>
  <c r="L40" i="1"/>
  <c r="L49" i="1"/>
  <c r="L65" i="1"/>
  <c r="L55" i="1"/>
  <c r="L61" i="1"/>
  <c r="L29" i="1"/>
  <c r="L66" i="1"/>
  <c r="L84" i="1"/>
  <c r="L47" i="1"/>
  <c r="L79" i="1"/>
  <c r="L52" i="1"/>
  <c r="L45" i="1"/>
  <c r="L39" i="1"/>
  <c r="L76" i="1"/>
  <c r="L72" i="1"/>
  <c r="L63" i="1"/>
  <c r="L44" i="1"/>
  <c r="L67" i="1"/>
  <c r="L23" i="1"/>
  <c r="L25" i="1"/>
  <c r="L42" i="1"/>
  <c r="L41" i="1"/>
  <c r="L4" i="1"/>
  <c r="L24" i="1"/>
  <c r="L28" i="1"/>
  <c r="L9" i="1"/>
  <c r="L3" i="1"/>
  <c r="L11" i="1"/>
  <c r="L6" i="1"/>
  <c r="L10" i="1"/>
  <c r="L7" i="1"/>
  <c r="L21" i="1"/>
  <c r="L22" i="1"/>
  <c r="L70" i="1"/>
  <c r="L12" i="1"/>
  <c r="L17" i="1"/>
  <c r="L35" i="1"/>
  <c r="L33" i="1"/>
  <c r="L37" i="1"/>
  <c r="L43" i="1"/>
  <c r="L19" i="1"/>
  <c r="L18" i="1"/>
  <c r="L15" i="1"/>
  <c r="L36" i="1"/>
  <c r="L31" i="1"/>
  <c r="L14" i="1"/>
  <c r="L26" i="1"/>
  <c r="L38" i="1"/>
  <c r="L13" i="1"/>
  <c r="L50" i="1"/>
  <c r="L103" i="1"/>
  <c r="L34" i="1"/>
  <c r="L62" i="1"/>
  <c r="L27" i="1"/>
  <c r="L32" i="1"/>
  <c r="L8" i="1"/>
  <c r="G9" i="1"/>
  <c r="G3" i="1"/>
  <c r="G11" i="1"/>
  <c r="G6" i="1"/>
  <c r="G10" i="1"/>
  <c r="G7" i="1"/>
  <c r="G21" i="1"/>
  <c r="G22" i="1"/>
  <c r="G70" i="1"/>
  <c r="G12" i="1"/>
  <c r="G17" i="1"/>
  <c r="G35" i="1"/>
  <c r="G33" i="1"/>
  <c r="G37" i="1"/>
  <c r="G43" i="1"/>
  <c r="G19" i="1"/>
  <c r="G18" i="1"/>
  <c r="G15" i="1"/>
  <c r="G36" i="1"/>
  <c r="G31" i="1"/>
  <c r="G14" i="1"/>
  <c r="G26" i="1"/>
  <c r="G38" i="1"/>
  <c r="G13" i="1"/>
  <c r="G50" i="1"/>
  <c r="G103" i="1"/>
  <c r="G34" i="1"/>
  <c r="G62" i="1"/>
  <c r="G27" i="1"/>
  <c r="G32" i="1"/>
  <c r="G51" i="1"/>
  <c r="H51" i="1" s="1"/>
  <c r="G28" i="1"/>
  <c r="G67" i="1"/>
  <c r="G23" i="1"/>
  <c r="G25" i="1"/>
  <c r="G42" i="1"/>
  <c r="G41" i="1"/>
  <c r="G4" i="1"/>
  <c r="G24" i="1"/>
  <c r="G53" i="1"/>
  <c r="G44" i="1"/>
  <c r="G49" i="1"/>
  <c r="G65" i="1"/>
  <c r="G55" i="1"/>
  <c r="G61" i="1"/>
  <c r="G29" i="1"/>
  <c r="G66" i="1"/>
  <c r="G84" i="1"/>
  <c r="G47" i="1"/>
  <c r="G79" i="1"/>
  <c r="G52" i="1"/>
  <c r="G45" i="1"/>
  <c r="G39" i="1"/>
  <c r="G76" i="1"/>
  <c r="G72" i="1"/>
  <c r="G63" i="1"/>
  <c r="G107" i="1"/>
  <c r="G40" i="1"/>
  <c r="G96" i="1"/>
  <c r="G59" i="1"/>
  <c r="G46" i="1"/>
  <c r="G109" i="1"/>
  <c r="H109" i="1" s="1"/>
  <c r="G30" i="1"/>
  <c r="G64" i="1"/>
  <c r="G85" i="1"/>
  <c r="G48" i="1"/>
  <c r="G57" i="1"/>
  <c r="G77" i="1"/>
  <c r="G83" i="1"/>
  <c r="G58" i="1"/>
  <c r="G60" i="1"/>
  <c r="G75" i="1"/>
  <c r="G88" i="1"/>
  <c r="G102" i="1"/>
  <c r="G90" i="1"/>
  <c r="G71" i="1"/>
  <c r="G78" i="1"/>
  <c r="G89" i="1"/>
  <c r="G69" i="1"/>
  <c r="G95" i="1"/>
  <c r="G81" i="1"/>
  <c r="G93" i="1"/>
  <c r="G98" i="1"/>
  <c r="G74" i="1"/>
  <c r="G86" i="1"/>
  <c r="G68" i="1"/>
  <c r="G97" i="1"/>
  <c r="G94" i="1"/>
  <c r="G91" i="1"/>
  <c r="G87" i="1"/>
  <c r="G99" i="1"/>
  <c r="G20" i="1"/>
  <c r="G92" i="1"/>
  <c r="G54" i="1"/>
  <c r="G100" i="1"/>
  <c r="G110" i="1"/>
  <c r="G105" i="1"/>
  <c r="G111" i="1"/>
  <c r="G104" i="1"/>
  <c r="G112" i="1"/>
  <c r="G106" i="1"/>
  <c r="G116" i="1"/>
  <c r="G117" i="1"/>
  <c r="G119" i="1"/>
  <c r="G115" i="1"/>
  <c r="G126" i="1"/>
  <c r="G121" i="1"/>
  <c r="G118" i="1"/>
  <c r="G123" i="1"/>
  <c r="G130" i="1"/>
  <c r="G122" i="1"/>
  <c r="G125" i="1"/>
  <c r="G128" i="1"/>
  <c r="G127" i="1"/>
  <c r="G134" i="1"/>
  <c r="G132" i="1"/>
  <c r="G133" i="1"/>
  <c r="G135" i="1"/>
  <c r="G136" i="1"/>
  <c r="G137" i="1"/>
  <c r="G139" i="1"/>
  <c r="G138" i="1"/>
  <c r="G101" i="1"/>
  <c r="G140" i="1"/>
  <c r="G141" i="1"/>
  <c r="G142" i="1"/>
  <c r="G143" i="1"/>
  <c r="G144" i="1"/>
  <c r="G145" i="1"/>
  <c r="G152" i="1"/>
  <c r="G153" i="1"/>
  <c r="G151" i="1"/>
  <c r="G154" i="1"/>
  <c r="G156" i="1"/>
  <c r="G157" i="1"/>
  <c r="G155" i="1"/>
  <c r="G158" i="1"/>
  <c r="G160" i="1"/>
  <c r="G159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8" i="1"/>
  <c r="E152" i="1"/>
  <c r="E153" i="1"/>
  <c r="E151" i="1"/>
  <c r="E154" i="1"/>
  <c r="E156" i="1"/>
  <c r="E157" i="1"/>
  <c r="E155" i="1"/>
  <c r="E158" i="1"/>
  <c r="E160" i="1"/>
  <c r="E159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46" i="1"/>
  <c r="E147" i="1"/>
  <c r="E148" i="1"/>
  <c r="E149" i="1"/>
  <c r="E150" i="1"/>
  <c r="E9" i="1"/>
  <c r="E3" i="1"/>
  <c r="E11" i="1"/>
  <c r="E6" i="1"/>
  <c r="E10" i="1"/>
  <c r="E7" i="1"/>
  <c r="E21" i="1"/>
  <c r="E22" i="1"/>
  <c r="E70" i="1"/>
  <c r="E12" i="1"/>
  <c r="E17" i="1"/>
  <c r="E35" i="1"/>
  <c r="E33" i="1"/>
  <c r="E37" i="1"/>
  <c r="E43" i="1"/>
  <c r="E19" i="1"/>
  <c r="E18" i="1"/>
  <c r="E15" i="1"/>
  <c r="E36" i="1"/>
  <c r="E31" i="1"/>
  <c r="E14" i="1"/>
  <c r="E26" i="1"/>
  <c r="E38" i="1"/>
  <c r="E13" i="1"/>
  <c r="E50" i="1"/>
  <c r="E103" i="1"/>
  <c r="E34" i="1"/>
  <c r="E62" i="1"/>
  <c r="E27" i="1"/>
  <c r="E32" i="1"/>
  <c r="E28" i="1"/>
  <c r="E67" i="1"/>
  <c r="E23" i="1"/>
  <c r="E25" i="1"/>
  <c r="E42" i="1"/>
  <c r="E41" i="1"/>
  <c r="E4" i="1"/>
  <c r="E24" i="1"/>
  <c r="E44" i="1"/>
  <c r="E49" i="1"/>
  <c r="E65" i="1"/>
  <c r="E55" i="1"/>
  <c r="E61" i="1"/>
  <c r="E29" i="1"/>
  <c r="E66" i="1"/>
  <c r="E84" i="1"/>
  <c r="E47" i="1"/>
  <c r="E79" i="1"/>
  <c r="E52" i="1"/>
  <c r="E45" i="1"/>
  <c r="E39" i="1"/>
  <c r="E76" i="1"/>
  <c r="E72" i="1"/>
  <c r="E63" i="1"/>
  <c r="E40" i="1"/>
  <c r="E59" i="1"/>
  <c r="E46" i="1"/>
  <c r="E30" i="1"/>
  <c r="E64" i="1"/>
  <c r="E85" i="1"/>
  <c r="E48" i="1"/>
  <c r="E57" i="1"/>
  <c r="E77" i="1"/>
  <c r="E83" i="1"/>
  <c r="E58" i="1"/>
  <c r="E60" i="1"/>
  <c r="E75" i="1"/>
  <c r="E88" i="1"/>
  <c r="E102" i="1"/>
  <c r="E90" i="1"/>
  <c r="E71" i="1"/>
  <c r="E78" i="1"/>
  <c r="E89" i="1"/>
  <c r="E69" i="1"/>
  <c r="E95" i="1"/>
  <c r="E81" i="1"/>
  <c r="E93" i="1"/>
  <c r="E98" i="1"/>
  <c r="E74" i="1"/>
  <c r="E86" i="1"/>
  <c r="E68" i="1"/>
  <c r="E97" i="1"/>
  <c r="E94" i="1"/>
  <c r="E91" i="1"/>
  <c r="E87" i="1"/>
  <c r="E99" i="1"/>
  <c r="E92" i="1"/>
  <c r="E54" i="1"/>
  <c r="E100" i="1"/>
  <c r="E110" i="1"/>
  <c r="E105" i="1"/>
  <c r="E111" i="1"/>
  <c r="E104" i="1"/>
  <c r="E112" i="1"/>
  <c r="E106" i="1"/>
  <c r="E116" i="1"/>
  <c r="E117" i="1"/>
  <c r="E119" i="1"/>
  <c r="E115" i="1"/>
  <c r="E121" i="1"/>
  <c r="E118" i="1"/>
  <c r="E123" i="1"/>
  <c r="E122" i="1"/>
  <c r="E125" i="1"/>
  <c r="E128" i="1"/>
  <c r="E127" i="1"/>
  <c r="E134" i="1"/>
  <c r="E132" i="1"/>
  <c r="E133" i="1"/>
  <c r="E135" i="1"/>
  <c r="E136" i="1"/>
  <c r="E137" i="1"/>
  <c r="E138" i="1"/>
  <c r="E101" i="1"/>
  <c r="E142" i="1"/>
  <c r="E145" i="1"/>
  <c r="E8" i="1"/>
  <c r="AU31" i="1" l="1"/>
  <c r="AU172" i="1"/>
  <c r="AU156" i="1"/>
  <c r="AU140" i="1"/>
  <c r="AU132" i="1"/>
  <c r="AU116" i="1"/>
  <c r="AU108" i="1"/>
  <c r="AU92" i="1"/>
  <c r="AU95" i="1"/>
  <c r="AU86" i="1"/>
  <c r="AU79" i="1"/>
  <c r="AU70" i="1"/>
  <c r="AU45" i="1"/>
  <c r="AU56" i="1"/>
  <c r="AU3" i="1"/>
  <c r="AU171" i="1"/>
  <c r="AU163" i="1"/>
  <c r="AU155" i="1"/>
  <c r="AU147" i="1"/>
  <c r="AU139" i="1"/>
  <c r="AU131" i="1"/>
  <c r="AU123" i="1"/>
  <c r="AU115" i="1"/>
  <c r="AU107" i="1"/>
  <c r="AU99" i="1"/>
  <c r="AU93" i="1"/>
  <c r="AU73" i="1"/>
  <c r="AU75" i="1"/>
  <c r="AU68" i="1"/>
  <c r="AU63" i="1"/>
  <c r="AU53" i="1"/>
  <c r="AU44" i="1"/>
  <c r="AU26" i="1"/>
  <c r="AU34" i="1"/>
  <c r="AU20" i="1"/>
  <c r="AU13" i="1"/>
  <c r="AU27" i="1"/>
  <c r="AU170" i="1"/>
  <c r="AU162" i="1"/>
  <c r="AU154" i="1"/>
  <c r="AU146" i="1"/>
  <c r="AU138" i="1"/>
  <c r="AU130" i="1"/>
  <c r="AU122" i="1"/>
  <c r="AU114" i="1"/>
  <c r="AU105" i="1"/>
  <c r="AU98" i="1"/>
  <c r="AU87" i="1"/>
  <c r="AU82" i="1"/>
  <c r="AU78" i="1"/>
  <c r="AU61" i="1"/>
  <c r="AU60" i="1"/>
  <c r="AU52" i="1"/>
  <c r="AU38" i="1"/>
  <c r="AU37" i="1"/>
  <c r="AU19" i="1"/>
  <c r="AU21" i="1"/>
  <c r="AU14" i="1"/>
  <c r="AU22" i="1"/>
  <c r="AU8" i="1"/>
  <c r="AU169" i="1"/>
  <c r="AU161" i="1"/>
  <c r="AU153" i="1"/>
  <c r="AU145" i="1"/>
  <c r="AU137" i="1"/>
  <c r="AU129" i="1"/>
  <c r="AU121" i="1"/>
  <c r="AU113" i="1"/>
  <c r="AU106" i="1"/>
  <c r="AU54" i="1"/>
  <c r="AU91" i="1"/>
  <c r="AU84" i="1"/>
  <c r="AU77" i="1"/>
  <c r="AU67" i="1"/>
  <c r="AU59" i="1"/>
  <c r="AU50" i="1"/>
  <c r="AU40" i="1"/>
  <c r="AU35" i="1"/>
  <c r="AU28" i="1"/>
  <c r="AU4" i="1"/>
  <c r="AU9" i="1"/>
  <c r="AU5" i="1"/>
  <c r="AU168" i="1"/>
  <c r="AU160" i="1"/>
  <c r="AU152" i="1"/>
  <c r="AU144" i="1"/>
  <c r="AU136" i="1"/>
  <c r="AU128" i="1"/>
  <c r="AU120" i="1"/>
  <c r="AU112" i="1"/>
  <c r="AU104" i="1"/>
  <c r="AU97" i="1"/>
  <c r="AU81" i="1"/>
  <c r="AU85" i="1"/>
  <c r="AU74" i="1"/>
  <c r="AU66" i="1"/>
  <c r="AU47" i="1"/>
  <c r="AU51" i="1"/>
  <c r="AU42" i="1"/>
  <c r="AU32" i="1"/>
  <c r="AU24" i="1"/>
  <c r="AU18" i="1"/>
  <c r="AU12" i="1"/>
  <c r="AU164" i="1"/>
  <c r="AU148" i="1"/>
  <c r="AU124" i="1"/>
  <c r="AU46" i="1"/>
  <c r="AU6" i="1"/>
  <c r="AU167" i="1"/>
  <c r="AU159" i="1"/>
  <c r="AU151" i="1"/>
  <c r="AU143" i="1"/>
  <c r="AU135" i="1"/>
  <c r="AU127" i="1"/>
  <c r="AU119" i="1"/>
  <c r="AU111" i="1"/>
  <c r="AU103" i="1"/>
  <c r="AU94" i="1"/>
  <c r="AU89" i="1"/>
  <c r="AU83" i="1"/>
  <c r="AU72" i="1"/>
  <c r="AU62" i="1"/>
  <c r="AU58" i="1"/>
  <c r="AU49" i="1"/>
  <c r="AU36" i="1"/>
  <c r="AU30" i="1"/>
  <c r="AU25" i="1"/>
  <c r="AU17" i="1"/>
  <c r="AU2" i="1"/>
  <c r="AU174" i="1"/>
  <c r="AU166" i="1"/>
  <c r="AU158" i="1"/>
  <c r="AU150" i="1"/>
  <c r="AU142" i="1"/>
  <c r="AU134" i="1"/>
  <c r="AU125" i="1"/>
  <c r="AU118" i="1"/>
  <c r="AU110" i="1"/>
  <c r="AU102" i="1"/>
  <c r="AU96" i="1"/>
  <c r="AU90" i="1"/>
  <c r="AU80" i="1"/>
  <c r="AU71" i="1"/>
  <c r="AU65" i="1"/>
  <c r="AU57" i="1"/>
  <c r="AU43" i="1"/>
  <c r="AU41" i="1"/>
  <c r="AU33" i="1"/>
  <c r="AU16" i="1"/>
  <c r="AU15" i="1"/>
  <c r="AU11" i="1"/>
  <c r="AU173" i="1"/>
  <c r="AU165" i="1"/>
  <c r="AU157" i="1"/>
  <c r="AU149" i="1"/>
  <c r="AU141" i="1"/>
  <c r="AU133" i="1"/>
  <c r="AU126" i="1"/>
  <c r="AU117" i="1"/>
  <c r="AU109" i="1"/>
  <c r="AU100" i="1"/>
  <c r="AU101" i="1"/>
  <c r="AU88" i="1"/>
  <c r="AU76" i="1"/>
  <c r="AU69" i="1"/>
  <c r="AU64" i="1"/>
  <c r="AU55" i="1"/>
  <c r="AU48" i="1"/>
  <c r="AU39" i="1"/>
  <c r="AU29" i="1"/>
  <c r="AU23" i="1"/>
  <c r="AU10" i="1"/>
  <c r="AU7" i="1"/>
  <c r="J16" i="1"/>
  <c r="AP113" i="1"/>
  <c r="AP2" i="1"/>
  <c r="J124" i="1"/>
  <c r="AP108" i="1"/>
  <c r="AP73" i="1"/>
  <c r="J113" i="1"/>
  <c r="J108" i="1"/>
  <c r="S80" i="1"/>
  <c r="J73" i="1"/>
  <c r="S16" i="1"/>
  <c r="H2" i="1"/>
  <c r="S124" i="1"/>
  <c r="AP80" i="1"/>
  <c r="J2" i="1"/>
  <c r="S113" i="1"/>
  <c r="AP16" i="1"/>
  <c r="J80" i="1"/>
  <c r="S108" i="1"/>
  <c r="AP124" i="1"/>
  <c r="S73" i="1"/>
  <c r="S2" i="1"/>
  <c r="H16" i="1"/>
  <c r="H80" i="1"/>
  <c r="H73" i="1"/>
  <c r="H108" i="1"/>
  <c r="H113" i="1"/>
  <c r="H124" i="1"/>
  <c r="AP131" i="1"/>
  <c r="S131" i="1"/>
  <c r="J131" i="1"/>
  <c r="H131" i="1"/>
  <c r="AP56" i="1"/>
  <c r="S56" i="1"/>
  <c r="J56" i="1"/>
  <c r="H56" i="1"/>
  <c r="AP120" i="1"/>
  <c r="S120" i="1"/>
  <c r="AF120" i="1" s="1"/>
  <c r="H53" i="1"/>
  <c r="H129" i="1"/>
  <c r="AP129" i="1"/>
  <c r="S129" i="1"/>
  <c r="J129" i="1"/>
  <c r="J20" i="1"/>
  <c r="J96" i="1"/>
  <c r="J53" i="1"/>
  <c r="H30" i="1"/>
  <c r="AP114" i="1"/>
  <c r="AP82" i="1"/>
  <c r="S82" i="1"/>
  <c r="J82" i="1"/>
  <c r="H82" i="1"/>
  <c r="S114" i="1"/>
  <c r="J114" i="1"/>
  <c r="H114" i="1"/>
  <c r="H5" i="1"/>
  <c r="AP5" i="1"/>
  <c r="S5" i="1"/>
  <c r="J5" i="1"/>
  <c r="J95" i="1"/>
  <c r="H116" i="1"/>
  <c r="J64" i="1"/>
  <c r="J6" i="1"/>
  <c r="J38" i="1"/>
  <c r="J50" i="1"/>
  <c r="J30" i="1"/>
  <c r="H126" i="1"/>
  <c r="H6" i="1"/>
  <c r="AP6" i="1"/>
  <c r="J116" i="1"/>
  <c r="AP38" i="1"/>
  <c r="AP126" i="1"/>
  <c r="J119" i="1"/>
  <c r="S51" i="1"/>
  <c r="AF51" i="1" s="1"/>
  <c r="H50" i="1"/>
  <c r="H64" i="1"/>
  <c r="S126" i="1"/>
  <c r="AF126" i="1" s="1"/>
  <c r="AP50" i="1"/>
  <c r="AP109" i="1"/>
  <c r="S6" i="1"/>
  <c r="S30" i="1"/>
  <c r="S38" i="1"/>
  <c r="AP119" i="1"/>
  <c r="S64" i="1"/>
  <c r="S119" i="1"/>
  <c r="AP95" i="1"/>
  <c r="AP51" i="1"/>
  <c r="H38" i="1"/>
  <c r="S116" i="1"/>
  <c r="S95" i="1"/>
  <c r="AP30" i="1"/>
  <c r="H119" i="1"/>
  <c r="S109" i="1"/>
  <c r="AF109" i="1" s="1"/>
  <c r="AP64" i="1"/>
  <c r="H95" i="1"/>
  <c r="S50" i="1"/>
  <c r="AP116" i="1"/>
  <c r="H173" i="1"/>
  <c r="H165" i="1"/>
  <c r="H158" i="1"/>
  <c r="H122" i="1"/>
  <c r="H137" i="1"/>
  <c r="H121" i="1"/>
  <c r="H68" i="1"/>
  <c r="H57" i="1"/>
  <c r="H52" i="1"/>
  <c r="H168" i="1"/>
  <c r="H161" i="1"/>
  <c r="H152" i="1"/>
  <c r="H100" i="1"/>
  <c r="H115" i="1"/>
  <c r="H60" i="1"/>
  <c r="H74" i="1"/>
  <c r="H146" i="1"/>
  <c r="H145" i="1"/>
  <c r="H48" i="1"/>
  <c r="H49" i="1"/>
  <c r="H62" i="1"/>
  <c r="H103" i="1"/>
  <c r="H35" i="1"/>
  <c r="H21" i="1"/>
  <c r="H78" i="1"/>
  <c r="H97" i="1"/>
  <c r="H125" i="1"/>
  <c r="H174" i="1"/>
  <c r="H166" i="1"/>
  <c r="H155" i="1"/>
  <c r="H135" i="1"/>
  <c r="H136" i="1"/>
  <c r="H123" i="1"/>
  <c r="H93" i="1"/>
  <c r="H110" i="1"/>
  <c r="H81" i="1"/>
  <c r="J172" i="1"/>
  <c r="J164" i="1"/>
  <c r="J151" i="1"/>
  <c r="J77" i="1"/>
  <c r="J127" i="1"/>
  <c r="J72" i="1"/>
  <c r="J92" i="1"/>
  <c r="J105" i="1"/>
  <c r="J101" i="1"/>
  <c r="J139" i="1"/>
  <c r="J87" i="1"/>
  <c r="J86" i="1"/>
  <c r="J59" i="1"/>
  <c r="J67" i="1"/>
  <c r="J4" i="1"/>
  <c r="J36" i="1"/>
  <c r="J7" i="1"/>
  <c r="AP174" i="1"/>
  <c r="AP166" i="1"/>
  <c r="AP155" i="1"/>
  <c r="AP135" i="1"/>
  <c r="AP136" i="1"/>
  <c r="AP123" i="1"/>
  <c r="AP93" i="1"/>
  <c r="AP110" i="1"/>
  <c r="AP81" i="1"/>
  <c r="AP140" i="1"/>
  <c r="AP20" i="1"/>
  <c r="AP47" i="1"/>
  <c r="AP102" i="1"/>
  <c r="AP42" i="1"/>
  <c r="AP28" i="1"/>
  <c r="AP37" i="1"/>
  <c r="AP18" i="1"/>
  <c r="AP12" i="1"/>
  <c r="H144" i="1"/>
  <c r="H130" i="1"/>
  <c r="H99" i="1"/>
  <c r="H39" i="1"/>
  <c r="H66" i="1"/>
  <c r="H23" i="1"/>
  <c r="H26" i="1"/>
  <c r="H13" i="1"/>
  <c r="H33" i="1"/>
  <c r="H9" i="1"/>
  <c r="J152" i="1"/>
  <c r="J74" i="1"/>
  <c r="J34" i="1"/>
  <c r="J17" i="1"/>
  <c r="AP170" i="1"/>
  <c r="AP163" i="1"/>
  <c r="AP156" i="1"/>
  <c r="AP150" i="1"/>
  <c r="AP132" i="1"/>
  <c r="AP40" i="1"/>
  <c r="AP112" i="1"/>
  <c r="AP71" i="1"/>
  <c r="AP103" i="1"/>
  <c r="AP35" i="1"/>
  <c r="AP21" i="1"/>
  <c r="J161" i="1"/>
  <c r="J115" i="1"/>
  <c r="J146" i="1"/>
  <c r="J19" i="1"/>
  <c r="J168" i="1"/>
  <c r="J100" i="1"/>
  <c r="J60" i="1"/>
  <c r="J41" i="1"/>
  <c r="J3" i="1"/>
  <c r="H171" i="1"/>
  <c r="H159" i="1"/>
  <c r="H154" i="1"/>
  <c r="H138" i="1"/>
  <c r="H128" i="1"/>
  <c r="H148" i="1"/>
  <c r="H29" i="1"/>
  <c r="H69" i="1"/>
  <c r="H167" i="1"/>
  <c r="H160" i="1"/>
  <c r="H153" i="1"/>
  <c r="H106" i="1"/>
  <c r="H133" i="1"/>
  <c r="H134" i="1"/>
  <c r="H96" i="1"/>
  <c r="H55" i="1"/>
  <c r="J171" i="1"/>
  <c r="J159" i="1"/>
  <c r="J154" i="1"/>
  <c r="J138" i="1"/>
  <c r="J128" i="1"/>
  <c r="J148" i="1"/>
  <c r="J29" i="1"/>
  <c r="J69" i="1"/>
  <c r="J118" i="1"/>
  <c r="J98" i="1"/>
  <c r="J83" i="1"/>
  <c r="J46" i="1"/>
  <c r="J76" i="1"/>
  <c r="J84" i="1"/>
  <c r="J32" i="1"/>
  <c r="J43" i="1"/>
  <c r="J22" i="1"/>
  <c r="S8" i="1"/>
  <c r="J170" i="1"/>
  <c r="J163" i="1"/>
  <c r="J156" i="1"/>
  <c r="J150" i="1"/>
  <c r="J132" i="1"/>
  <c r="J40" i="1"/>
  <c r="J112" i="1"/>
  <c r="J71" i="1"/>
  <c r="J62" i="1"/>
  <c r="J103" i="1"/>
  <c r="J35" i="1"/>
  <c r="J21" i="1"/>
  <c r="S174" i="1"/>
  <c r="S166" i="1"/>
  <c r="S155" i="1"/>
  <c r="S135" i="1"/>
  <c r="S123" i="1"/>
  <c r="S93" i="1"/>
  <c r="S110" i="1"/>
  <c r="S81" i="1"/>
  <c r="J169" i="1"/>
  <c r="J162" i="1"/>
  <c r="J157" i="1"/>
  <c r="J149" i="1"/>
  <c r="J104" i="1"/>
  <c r="J90" i="1"/>
  <c r="J54" i="1"/>
  <c r="J147" i="1"/>
  <c r="J99" i="1"/>
  <c r="J39" i="1"/>
  <c r="J66" i="1"/>
  <c r="J23" i="1"/>
  <c r="J26" i="1"/>
  <c r="J13" i="1"/>
  <c r="J33" i="1"/>
  <c r="J9" i="1"/>
  <c r="AP171" i="1"/>
  <c r="AP159" i="1"/>
  <c r="AP154" i="1"/>
  <c r="AP138" i="1"/>
  <c r="AP128" i="1"/>
  <c r="AP148" i="1"/>
  <c r="AP29" i="1"/>
  <c r="AP69" i="1"/>
  <c r="AP118" i="1"/>
  <c r="AP98" i="1"/>
  <c r="H85" i="1"/>
  <c r="AP85" i="1"/>
  <c r="H139" i="1"/>
  <c r="H87" i="1"/>
  <c r="H86" i="1"/>
  <c r="H107" i="1"/>
  <c r="H59" i="1"/>
  <c r="H67" i="1"/>
  <c r="H4" i="1"/>
  <c r="H36" i="1"/>
  <c r="H7" i="1"/>
  <c r="H8" i="1"/>
  <c r="H164" i="1"/>
  <c r="J166" i="1"/>
  <c r="S24" i="1"/>
  <c r="H149" i="1"/>
  <c r="H172" i="1"/>
  <c r="H151" i="1"/>
  <c r="H77" i="1"/>
  <c r="H127" i="1"/>
  <c r="H72" i="1"/>
  <c r="H92" i="1"/>
  <c r="H105" i="1"/>
  <c r="H101" i="1"/>
  <c r="S172" i="1"/>
  <c r="S164" i="1"/>
  <c r="S151" i="1"/>
  <c r="S77" i="1"/>
  <c r="S127" i="1"/>
  <c r="S72" i="1"/>
  <c r="S92" i="1"/>
  <c r="S105" i="1"/>
  <c r="S101" i="1"/>
  <c r="S139" i="1"/>
  <c r="S87" i="1"/>
  <c r="S86" i="1"/>
  <c r="S107" i="1"/>
  <c r="AF107" i="1" s="1"/>
  <c r="S59" i="1"/>
  <c r="S67" i="1"/>
  <c r="S4" i="1"/>
  <c r="S36" i="1"/>
  <c r="S7" i="1"/>
  <c r="S136" i="1"/>
  <c r="S171" i="1"/>
  <c r="S159" i="1"/>
  <c r="S154" i="1"/>
  <c r="S138" i="1"/>
  <c r="S128" i="1"/>
  <c r="S148" i="1"/>
  <c r="S29" i="1"/>
  <c r="S69" i="1"/>
  <c r="S118" i="1"/>
  <c r="S98" i="1"/>
  <c r="AP169" i="1"/>
  <c r="AP162" i="1"/>
  <c r="AP157" i="1"/>
  <c r="AP149" i="1"/>
  <c r="AP104" i="1"/>
  <c r="AP90" i="1"/>
  <c r="AP54" i="1"/>
  <c r="AP147" i="1"/>
  <c r="J174" i="1"/>
  <c r="J155" i="1"/>
  <c r="J135" i="1"/>
  <c r="J136" i="1"/>
  <c r="J123" i="1"/>
  <c r="J93" i="1"/>
  <c r="J110" i="1"/>
  <c r="J81" i="1"/>
  <c r="S170" i="1"/>
  <c r="S163" i="1"/>
  <c r="S156" i="1"/>
  <c r="S150" i="1"/>
  <c r="S132" i="1"/>
  <c r="S40" i="1"/>
  <c r="S112" i="1"/>
  <c r="S71" i="1"/>
  <c r="S145" i="1"/>
  <c r="S125" i="1"/>
  <c r="S97" i="1"/>
  <c r="S78" i="1"/>
  <c r="S48" i="1"/>
  <c r="AP168" i="1"/>
  <c r="AP161" i="1"/>
  <c r="AP152" i="1"/>
  <c r="AP100" i="1"/>
  <c r="AP115" i="1"/>
  <c r="AP60" i="1"/>
  <c r="AP74" i="1"/>
  <c r="AP146" i="1"/>
  <c r="J25" i="1"/>
  <c r="J31" i="1"/>
  <c r="J15" i="1"/>
  <c r="J10" i="1"/>
  <c r="AP8" i="1"/>
  <c r="AP167" i="1"/>
  <c r="AP160" i="1"/>
  <c r="AP153" i="1"/>
  <c r="AP106" i="1"/>
  <c r="AP133" i="1"/>
  <c r="AP134" i="1"/>
  <c r="AP96" i="1"/>
  <c r="AP55" i="1"/>
  <c r="AP142" i="1"/>
  <c r="AP117" i="1"/>
  <c r="AP88" i="1"/>
  <c r="AP79" i="1"/>
  <c r="AP45" i="1"/>
  <c r="AP65" i="1"/>
  <c r="AP27" i="1"/>
  <c r="AP14" i="1"/>
  <c r="AP70" i="1"/>
  <c r="AP11" i="1"/>
  <c r="H143" i="1"/>
  <c r="H111" i="1"/>
  <c r="H89" i="1"/>
  <c r="H75" i="1"/>
  <c r="H63" i="1"/>
  <c r="H61" i="1"/>
  <c r="H41" i="1"/>
  <c r="H34" i="1"/>
  <c r="H19" i="1"/>
  <c r="H17" i="1"/>
  <c r="H3" i="1"/>
  <c r="H142" i="1"/>
  <c r="H117" i="1"/>
  <c r="H88" i="1"/>
  <c r="H79" i="1"/>
  <c r="H45" i="1"/>
  <c r="H65" i="1"/>
  <c r="H27" i="1"/>
  <c r="H14" i="1"/>
  <c r="H70" i="1"/>
  <c r="H11" i="1"/>
  <c r="S169" i="1"/>
  <c r="S162" i="1"/>
  <c r="S157" i="1"/>
  <c r="S149" i="1"/>
  <c r="S104" i="1"/>
  <c r="S90" i="1"/>
  <c r="S54" i="1"/>
  <c r="S147" i="1"/>
  <c r="S144" i="1"/>
  <c r="S130" i="1"/>
  <c r="S99" i="1"/>
  <c r="S168" i="1"/>
  <c r="S161" i="1"/>
  <c r="S152" i="1"/>
  <c r="S100" i="1"/>
  <c r="S115" i="1"/>
  <c r="S60" i="1"/>
  <c r="S74" i="1"/>
  <c r="S146" i="1"/>
  <c r="J8" i="1"/>
  <c r="J167" i="1"/>
  <c r="J160" i="1"/>
  <c r="J153" i="1"/>
  <c r="J106" i="1"/>
  <c r="J133" i="1"/>
  <c r="J134" i="1"/>
  <c r="J55" i="1"/>
  <c r="J27" i="1"/>
  <c r="J14" i="1"/>
  <c r="J70" i="1"/>
  <c r="J11" i="1"/>
  <c r="S167" i="1"/>
  <c r="S160" i="1"/>
  <c r="S153" i="1"/>
  <c r="S106" i="1"/>
  <c r="S133" i="1"/>
  <c r="S134" i="1"/>
  <c r="S96" i="1"/>
  <c r="S55" i="1"/>
  <c r="S142" i="1"/>
  <c r="S117" i="1"/>
  <c r="S88" i="1"/>
  <c r="H169" i="1"/>
  <c r="H162" i="1"/>
  <c r="H157" i="1"/>
  <c r="H104" i="1"/>
  <c r="H90" i="1"/>
  <c r="H54" i="1"/>
  <c r="H147" i="1"/>
  <c r="J47" i="1"/>
  <c r="J102" i="1"/>
  <c r="J42" i="1"/>
  <c r="J28" i="1"/>
  <c r="J37" i="1"/>
  <c r="J18" i="1"/>
  <c r="J12" i="1"/>
  <c r="S140" i="1"/>
  <c r="S20" i="1"/>
  <c r="S47" i="1"/>
  <c r="S102" i="1"/>
  <c r="S42" i="1"/>
  <c r="S28" i="1"/>
  <c r="S37" i="1"/>
  <c r="S18" i="1"/>
  <c r="S12" i="1"/>
  <c r="S143" i="1"/>
  <c r="S111" i="1"/>
  <c r="S89" i="1"/>
  <c r="AP173" i="1"/>
  <c r="AP165" i="1"/>
  <c r="AP158" i="1"/>
  <c r="AP122" i="1"/>
  <c r="AP137" i="1"/>
  <c r="AP121" i="1"/>
  <c r="AP68" i="1"/>
  <c r="AP57" i="1"/>
  <c r="AP52" i="1"/>
  <c r="AP141" i="1"/>
  <c r="AP94" i="1"/>
  <c r="AP91" i="1"/>
  <c r="J173" i="1"/>
  <c r="J165" i="1"/>
  <c r="J158" i="1"/>
  <c r="J122" i="1"/>
  <c r="J137" i="1"/>
  <c r="J121" i="1"/>
  <c r="J68" i="1"/>
  <c r="J57" i="1"/>
  <c r="J52" i="1"/>
  <c r="J94" i="1"/>
  <c r="J91" i="1"/>
  <c r="J58" i="1"/>
  <c r="J44" i="1"/>
  <c r="J24" i="1"/>
  <c r="S173" i="1"/>
  <c r="S165" i="1"/>
  <c r="S158" i="1"/>
  <c r="S122" i="1"/>
  <c r="S137" i="1"/>
  <c r="S121" i="1"/>
  <c r="S68" i="1"/>
  <c r="S57" i="1"/>
  <c r="S52" i="1"/>
  <c r="S94" i="1"/>
  <c r="S91" i="1"/>
  <c r="S58" i="1"/>
  <c r="S44" i="1"/>
  <c r="S25" i="1"/>
  <c r="S31" i="1"/>
  <c r="S15" i="1"/>
  <c r="S10" i="1"/>
  <c r="AP172" i="1"/>
  <c r="AP164" i="1"/>
  <c r="AP151" i="1"/>
  <c r="AP77" i="1"/>
  <c r="AP127" i="1"/>
  <c r="AP72" i="1"/>
  <c r="AP92" i="1"/>
  <c r="AP105" i="1"/>
  <c r="AP139" i="1"/>
  <c r="AP87" i="1"/>
  <c r="AP86" i="1"/>
  <c r="AP107" i="1"/>
  <c r="AP58" i="1"/>
  <c r="AP44" i="1"/>
  <c r="AP24" i="1"/>
  <c r="AP25" i="1"/>
  <c r="AP31" i="1"/>
  <c r="AP15" i="1"/>
  <c r="AP10" i="1"/>
  <c r="AP59" i="1"/>
  <c r="AP67" i="1"/>
  <c r="AP4" i="1"/>
  <c r="AP36" i="1"/>
  <c r="AP7" i="1"/>
  <c r="AP83" i="1"/>
  <c r="AP46" i="1"/>
  <c r="AP76" i="1"/>
  <c r="AP84" i="1"/>
  <c r="AP32" i="1"/>
  <c r="AP43" i="1"/>
  <c r="AP22" i="1"/>
  <c r="H170" i="1"/>
  <c r="H163" i="1"/>
  <c r="H156" i="1"/>
  <c r="H150" i="1"/>
  <c r="H132" i="1"/>
  <c r="H40" i="1"/>
  <c r="H112" i="1"/>
  <c r="H71" i="1"/>
  <c r="S85" i="1"/>
  <c r="J85" i="1"/>
  <c r="H28" i="1"/>
  <c r="H37" i="1"/>
  <c r="H18" i="1"/>
  <c r="H12" i="1"/>
  <c r="S83" i="1"/>
  <c r="S46" i="1"/>
  <c r="S76" i="1"/>
  <c r="S84" i="1"/>
  <c r="S32" i="1"/>
  <c r="S43" i="1"/>
  <c r="S22" i="1"/>
  <c r="S141" i="1"/>
  <c r="AP145" i="1"/>
  <c r="AP125" i="1"/>
  <c r="AP97" i="1"/>
  <c r="AP78" i="1"/>
  <c r="AP48" i="1"/>
  <c r="AP49" i="1"/>
  <c r="AP53" i="1"/>
  <c r="AP62" i="1"/>
  <c r="J145" i="1"/>
  <c r="J125" i="1"/>
  <c r="J97" i="1"/>
  <c r="J78" i="1"/>
  <c r="J48" i="1"/>
  <c r="J49" i="1"/>
  <c r="S49" i="1"/>
  <c r="S53" i="1"/>
  <c r="S62" i="1"/>
  <c r="S103" i="1"/>
  <c r="S35" i="1"/>
  <c r="S21" i="1"/>
  <c r="AP144" i="1"/>
  <c r="AP130" i="1"/>
  <c r="AP99" i="1"/>
  <c r="AP39" i="1"/>
  <c r="AP66" i="1"/>
  <c r="AP23" i="1"/>
  <c r="AP26" i="1"/>
  <c r="AP13" i="1"/>
  <c r="AP33" i="1"/>
  <c r="AP9" i="1"/>
  <c r="S39" i="1"/>
  <c r="S66" i="1"/>
  <c r="S23" i="1"/>
  <c r="S26" i="1"/>
  <c r="S13" i="1"/>
  <c r="S33" i="1"/>
  <c r="S9" i="1"/>
  <c r="AP143" i="1"/>
  <c r="AP111" i="1"/>
  <c r="AP89" i="1"/>
  <c r="AP75" i="1"/>
  <c r="AP63" i="1"/>
  <c r="AP61" i="1"/>
  <c r="AP41" i="1"/>
  <c r="AP34" i="1"/>
  <c r="AP19" i="1"/>
  <c r="AP17" i="1"/>
  <c r="AP3" i="1"/>
  <c r="J111" i="1"/>
  <c r="J89" i="1"/>
  <c r="J75" i="1"/>
  <c r="J63" i="1"/>
  <c r="J61" i="1"/>
  <c r="S75" i="1"/>
  <c r="S63" i="1"/>
  <c r="S61" i="1"/>
  <c r="S41" i="1"/>
  <c r="S34" i="1"/>
  <c r="S19" i="1"/>
  <c r="S17" i="1"/>
  <c r="S3" i="1"/>
  <c r="J142" i="1"/>
  <c r="J117" i="1"/>
  <c r="J88" i="1"/>
  <c r="J79" i="1"/>
  <c r="J45" i="1"/>
  <c r="J65" i="1"/>
  <c r="S79" i="1"/>
  <c r="S45" i="1"/>
  <c r="S65" i="1"/>
  <c r="S27" i="1"/>
  <c r="S14" i="1"/>
  <c r="S70" i="1"/>
  <c r="S11" i="1"/>
  <c r="H140" i="1"/>
  <c r="H20" i="1"/>
  <c r="H47" i="1"/>
  <c r="H102" i="1"/>
  <c r="H42" i="1"/>
  <c r="H141" i="1"/>
  <c r="H94" i="1"/>
  <c r="H91" i="1"/>
  <c r="H58" i="1"/>
  <c r="H44" i="1"/>
  <c r="H24" i="1"/>
  <c r="H25" i="1"/>
  <c r="H31" i="1"/>
  <c r="H15" i="1"/>
  <c r="H10" i="1"/>
  <c r="H118" i="1"/>
  <c r="H98" i="1"/>
  <c r="H83" i="1"/>
  <c r="H46" i="1"/>
  <c r="H76" i="1"/>
  <c r="H84" i="1"/>
  <c r="H32" i="1"/>
  <c r="H43" i="1"/>
  <c r="H22" i="1"/>
  <c r="AF16" i="1" l="1"/>
  <c r="AF80" i="1"/>
  <c r="AF113" i="1"/>
  <c r="AF2" i="1"/>
  <c r="AF124" i="1"/>
  <c r="AF73" i="1"/>
  <c r="AF108" i="1"/>
  <c r="AQ124" i="1"/>
  <c r="AQ16" i="1"/>
  <c r="AQ108" i="1"/>
  <c r="AQ73" i="1"/>
  <c r="AQ2" i="1"/>
  <c r="AQ80" i="1"/>
  <c r="AQ113" i="1"/>
  <c r="I2" i="1"/>
  <c r="I124" i="1"/>
  <c r="I80" i="1"/>
  <c r="I16" i="1"/>
  <c r="I113" i="1"/>
  <c r="I108" i="1"/>
  <c r="I73" i="1"/>
  <c r="I109" i="1"/>
  <c r="I43" i="1"/>
  <c r="I10" i="1"/>
  <c r="AQ75" i="1"/>
  <c r="AQ66" i="1"/>
  <c r="AQ43" i="1"/>
  <c r="I157" i="1"/>
  <c r="I27" i="1"/>
  <c r="I139" i="1"/>
  <c r="AQ112" i="1"/>
  <c r="I174" i="1"/>
  <c r="AQ6" i="1"/>
  <c r="AQ120" i="1"/>
  <c r="I15" i="1"/>
  <c r="AQ89" i="1"/>
  <c r="AQ39" i="1"/>
  <c r="I12" i="1"/>
  <c r="AQ32" i="1"/>
  <c r="AQ127" i="1"/>
  <c r="I19" i="1"/>
  <c r="AQ88" i="1"/>
  <c r="AQ153" i="1"/>
  <c r="I36" i="1"/>
  <c r="AQ138" i="1"/>
  <c r="I110" i="1"/>
  <c r="I125" i="1"/>
  <c r="I48" i="1"/>
  <c r="I161" i="1"/>
  <c r="I158" i="1"/>
  <c r="I119" i="1"/>
  <c r="I64" i="1"/>
  <c r="I6" i="1"/>
  <c r="I82" i="1"/>
  <c r="I56" i="1"/>
  <c r="AQ44" i="1"/>
  <c r="I17" i="1"/>
  <c r="AQ168" i="1"/>
  <c r="I77" i="1"/>
  <c r="I154" i="1"/>
  <c r="AQ28" i="1"/>
  <c r="I81" i="1"/>
  <c r="I49" i="1"/>
  <c r="I116" i="1"/>
  <c r="AQ131" i="1"/>
  <c r="I32" i="1"/>
  <c r="I141" i="1"/>
  <c r="AQ3" i="1"/>
  <c r="AQ62" i="1"/>
  <c r="I40" i="1"/>
  <c r="AQ67" i="1"/>
  <c r="AQ58" i="1"/>
  <c r="AQ57" i="1"/>
  <c r="I162" i="1"/>
  <c r="I65" i="1"/>
  <c r="I143" i="1"/>
  <c r="AQ146" i="1"/>
  <c r="AQ104" i="1"/>
  <c r="I151" i="1"/>
  <c r="AQ85" i="1"/>
  <c r="I160" i="1"/>
  <c r="I159" i="1"/>
  <c r="AQ40" i="1"/>
  <c r="I39" i="1"/>
  <c r="AQ42" i="1"/>
  <c r="AQ123" i="1"/>
  <c r="I84" i="1"/>
  <c r="I31" i="1"/>
  <c r="I42" i="1"/>
  <c r="AQ17" i="1"/>
  <c r="AQ111" i="1"/>
  <c r="AQ99" i="1"/>
  <c r="AQ53" i="1"/>
  <c r="I18" i="1"/>
  <c r="I132" i="1"/>
  <c r="AQ84" i="1"/>
  <c r="AQ59" i="1"/>
  <c r="AQ107" i="1"/>
  <c r="AQ77" i="1"/>
  <c r="AQ68" i="1"/>
  <c r="I169" i="1"/>
  <c r="I45" i="1"/>
  <c r="I34" i="1"/>
  <c r="AQ11" i="1"/>
  <c r="AQ117" i="1"/>
  <c r="AQ160" i="1"/>
  <c r="AQ74" i="1"/>
  <c r="AQ149" i="1"/>
  <c r="I172" i="1"/>
  <c r="I4" i="1"/>
  <c r="I85" i="1"/>
  <c r="AQ154" i="1"/>
  <c r="I167" i="1"/>
  <c r="I171" i="1"/>
  <c r="AQ132" i="1"/>
  <c r="I99" i="1"/>
  <c r="AQ102" i="1"/>
  <c r="AQ136" i="1"/>
  <c r="I93" i="1"/>
  <c r="I97" i="1"/>
  <c r="I145" i="1"/>
  <c r="I168" i="1"/>
  <c r="I165" i="1"/>
  <c r="AQ30" i="1"/>
  <c r="AQ119" i="1"/>
  <c r="I50" i="1"/>
  <c r="I126" i="1"/>
  <c r="I147" i="1"/>
  <c r="I88" i="1"/>
  <c r="I61" i="1"/>
  <c r="AQ14" i="1"/>
  <c r="AQ55" i="1"/>
  <c r="AQ8" i="1"/>
  <c r="AQ115" i="1"/>
  <c r="AQ162" i="1"/>
  <c r="I105" i="1"/>
  <c r="I59" i="1"/>
  <c r="AQ118" i="1"/>
  <c r="AQ171" i="1"/>
  <c r="I96" i="1"/>
  <c r="I29" i="1"/>
  <c r="AQ21" i="1"/>
  <c r="AQ156" i="1"/>
  <c r="I33" i="1"/>
  <c r="I144" i="1"/>
  <c r="AQ20" i="1"/>
  <c r="AQ155" i="1"/>
  <c r="I136" i="1"/>
  <c r="I21" i="1"/>
  <c r="I74" i="1"/>
  <c r="I57" i="1"/>
  <c r="AQ116" i="1"/>
  <c r="AQ5" i="1"/>
  <c r="AQ82" i="1"/>
  <c r="AQ129" i="1"/>
  <c r="AQ56" i="1"/>
  <c r="AQ145" i="1"/>
  <c r="I112" i="1"/>
  <c r="AQ173" i="1"/>
  <c r="AQ79" i="1"/>
  <c r="AQ93" i="1"/>
  <c r="I152" i="1"/>
  <c r="I76" i="1"/>
  <c r="AQ19" i="1"/>
  <c r="AQ130" i="1"/>
  <c r="I150" i="1"/>
  <c r="AQ86" i="1"/>
  <c r="AQ70" i="1"/>
  <c r="AQ167" i="1"/>
  <c r="AQ157" i="1"/>
  <c r="I67" i="1"/>
  <c r="I69" i="1"/>
  <c r="I9" i="1"/>
  <c r="AQ135" i="1"/>
  <c r="I78" i="1"/>
  <c r="I52" i="1"/>
  <c r="I47" i="1"/>
  <c r="AQ48" i="1"/>
  <c r="I28" i="1"/>
  <c r="I156" i="1"/>
  <c r="AQ46" i="1"/>
  <c r="AQ15" i="1"/>
  <c r="AQ87" i="1"/>
  <c r="AQ164" i="1"/>
  <c r="AQ137" i="1"/>
  <c r="I83" i="1"/>
  <c r="I44" i="1"/>
  <c r="I20" i="1"/>
  <c r="AQ41" i="1"/>
  <c r="AQ13" i="1"/>
  <c r="AQ78" i="1"/>
  <c r="I163" i="1"/>
  <c r="AQ83" i="1"/>
  <c r="AQ31" i="1"/>
  <c r="AQ139" i="1"/>
  <c r="AQ172" i="1"/>
  <c r="AQ91" i="1"/>
  <c r="AQ122" i="1"/>
  <c r="I54" i="1"/>
  <c r="I11" i="1"/>
  <c r="I117" i="1"/>
  <c r="I63" i="1"/>
  <c r="AQ27" i="1"/>
  <c r="AQ96" i="1"/>
  <c r="AQ100" i="1"/>
  <c r="AQ169" i="1"/>
  <c r="I92" i="1"/>
  <c r="I107" i="1"/>
  <c r="AQ69" i="1"/>
  <c r="I134" i="1"/>
  <c r="I148" i="1"/>
  <c r="AQ35" i="1"/>
  <c r="AQ163" i="1"/>
  <c r="I13" i="1"/>
  <c r="AQ12" i="1"/>
  <c r="AQ140" i="1"/>
  <c r="AQ166" i="1"/>
  <c r="I135" i="1"/>
  <c r="I35" i="1"/>
  <c r="I60" i="1"/>
  <c r="I68" i="1"/>
  <c r="I38" i="1"/>
  <c r="AQ126" i="1"/>
  <c r="I5" i="1"/>
  <c r="AQ114" i="1"/>
  <c r="I129" i="1"/>
  <c r="I131" i="1"/>
  <c r="I120" i="1"/>
  <c r="I94" i="1"/>
  <c r="AQ72" i="1"/>
  <c r="AQ52" i="1"/>
  <c r="AQ106" i="1"/>
  <c r="I7" i="1"/>
  <c r="I153" i="1"/>
  <c r="I66" i="1"/>
  <c r="I25" i="1"/>
  <c r="AQ9" i="1"/>
  <c r="I37" i="1"/>
  <c r="AQ10" i="1"/>
  <c r="I79" i="1"/>
  <c r="AQ142" i="1"/>
  <c r="I101" i="1"/>
  <c r="AQ98" i="1"/>
  <c r="I55" i="1"/>
  <c r="AQ47" i="1"/>
  <c r="I146" i="1"/>
  <c r="I24" i="1"/>
  <c r="AQ144" i="1"/>
  <c r="I58" i="1"/>
  <c r="I170" i="1"/>
  <c r="AQ7" i="1"/>
  <c r="AQ25" i="1"/>
  <c r="AQ105" i="1"/>
  <c r="AQ94" i="1"/>
  <c r="AQ158" i="1"/>
  <c r="I90" i="1"/>
  <c r="I70" i="1"/>
  <c r="I142" i="1"/>
  <c r="I75" i="1"/>
  <c r="AQ65" i="1"/>
  <c r="AQ134" i="1"/>
  <c r="AQ152" i="1"/>
  <c r="AQ147" i="1"/>
  <c r="I72" i="1"/>
  <c r="I164" i="1"/>
  <c r="I86" i="1"/>
  <c r="AQ29" i="1"/>
  <c r="I133" i="1"/>
  <c r="I128" i="1"/>
  <c r="AQ103" i="1"/>
  <c r="AQ170" i="1"/>
  <c r="I26" i="1"/>
  <c r="AQ18" i="1"/>
  <c r="AQ81" i="1"/>
  <c r="AQ174" i="1"/>
  <c r="I155" i="1"/>
  <c r="I103" i="1"/>
  <c r="I115" i="1"/>
  <c r="I121" i="1"/>
  <c r="I95" i="1"/>
  <c r="AQ51" i="1"/>
  <c r="AQ109" i="1"/>
  <c r="AQ38" i="1"/>
  <c r="I114" i="1"/>
  <c r="I30" i="1"/>
  <c r="I53" i="1"/>
  <c r="AQ4" i="1"/>
  <c r="I111" i="1"/>
  <c r="AQ90" i="1"/>
  <c r="AQ128" i="1"/>
  <c r="I122" i="1"/>
  <c r="I102" i="1"/>
  <c r="AQ143" i="1"/>
  <c r="AQ49" i="1"/>
  <c r="AQ76" i="1"/>
  <c r="AQ151" i="1"/>
  <c r="AQ121" i="1"/>
  <c r="I41" i="1"/>
  <c r="AQ60" i="1"/>
  <c r="I149" i="1"/>
  <c r="AQ159" i="1"/>
  <c r="AQ150" i="1"/>
  <c r="I130" i="1"/>
  <c r="I123" i="1"/>
  <c r="I173" i="1"/>
  <c r="I46" i="1"/>
  <c r="AQ34" i="1"/>
  <c r="AQ33" i="1"/>
  <c r="I98" i="1"/>
  <c r="I140" i="1"/>
  <c r="AQ61" i="1"/>
  <c r="AQ26" i="1"/>
  <c r="AQ97" i="1"/>
  <c r="I22" i="1"/>
  <c r="I118" i="1"/>
  <c r="I91" i="1"/>
  <c r="AQ63" i="1"/>
  <c r="AQ23" i="1"/>
  <c r="AQ125" i="1"/>
  <c r="I71" i="1"/>
  <c r="AQ22" i="1"/>
  <c r="AQ36" i="1"/>
  <c r="AQ24" i="1"/>
  <c r="AQ92" i="1"/>
  <c r="AQ141" i="1"/>
  <c r="AQ165" i="1"/>
  <c r="I104" i="1"/>
  <c r="I14" i="1"/>
  <c r="I3" i="1"/>
  <c r="I89" i="1"/>
  <c r="AQ45" i="1"/>
  <c r="AQ133" i="1"/>
  <c r="AQ161" i="1"/>
  <c r="AQ54" i="1"/>
  <c r="I127" i="1"/>
  <c r="I8" i="1"/>
  <c r="I87" i="1"/>
  <c r="AQ148" i="1"/>
  <c r="I106" i="1"/>
  <c r="I138" i="1"/>
  <c r="AQ71" i="1"/>
  <c r="I23" i="1"/>
  <c r="AQ37" i="1"/>
  <c r="AQ110" i="1"/>
  <c r="I166" i="1"/>
  <c r="I62" i="1"/>
  <c r="I100" i="1"/>
  <c r="I137" i="1"/>
  <c r="AQ64" i="1"/>
  <c r="AQ95" i="1"/>
  <c r="AQ50" i="1"/>
  <c r="I51" i="1"/>
  <c r="AF131" i="1"/>
  <c r="AF56" i="1"/>
  <c r="AF20" i="1"/>
  <c r="AF53" i="1"/>
  <c r="AF129" i="1"/>
  <c r="AF161" i="1"/>
  <c r="AF125" i="1"/>
  <c r="AF114" i="1"/>
  <c r="AF82" i="1"/>
  <c r="AF5" i="1"/>
  <c r="AF64" i="1"/>
  <c r="AF95" i="1"/>
  <c r="AF38" i="1"/>
  <c r="AF3" i="1"/>
  <c r="AF36" i="1"/>
  <c r="AF6" i="1"/>
  <c r="AF50" i="1"/>
  <c r="AF105" i="1"/>
  <c r="AF139" i="1"/>
  <c r="AF30" i="1"/>
  <c r="AF164" i="1"/>
  <c r="AF7" i="1"/>
  <c r="AF116" i="1"/>
  <c r="AF67" i="1"/>
  <c r="AF41" i="1"/>
  <c r="AF119" i="1"/>
  <c r="AF142" i="1"/>
  <c r="AF117" i="1"/>
  <c r="AF150" i="1"/>
  <c r="AF115" i="1"/>
  <c r="AF101" i="1"/>
  <c r="AF172" i="1"/>
  <c r="AF152" i="1"/>
  <c r="AF72" i="1"/>
  <c r="AF87" i="1"/>
  <c r="AF43" i="1"/>
  <c r="AF86" i="1"/>
  <c r="AF77" i="1"/>
  <c r="AF34" i="1"/>
  <c r="AF151" i="1"/>
  <c r="AF19" i="1"/>
  <c r="AF88" i="1"/>
  <c r="AF59" i="1"/>
  <c r="AF127" i="1"/>
  <c r="AF92" i="1"/>
  <c r="AF146" i="1"/>
  <c r="AF98" i="1"/>
  <c r="AF154" i="1"/>
  <c r="AF17" i="1"/>
  <c r="AF9" i="1"/>
  <c r="AF97" i="1"/>
  <c r="AF74" i="1"/>
  <c r="AF69" i="1"/>
  <c r="AF11" i="1"/>
  <c r="AF33" i="1"/>
  <c r="AF70" i="1"/>
  <c r="AF46" i="1"/>
  <c r="AF143" i="1"/>
  <c r="AF78" i="1"/>
  <c r="AF168" i="1"/>
  <c r="AF112" i="1"/>
  <c r="AF145" i="1"/>
  <c r="AF110" i="1"/>
  <c r="AF136" i="1"/>
  <c r="AF22" i="1"/>
  <c r="AF157" i="1"/>
  <c r="AF40" i="1"/>
  <c r="AF118" i="1"/>
  <c r="AF99" i="1"/>
  <c r="AF159" i="1"/>
  <c r="AF63" i="1"/>
  <c r="AF102" i="1"/>
  <c r="AF31" i="1"/>
  <c r="AF104" i="1"/>
  <c r="AF66" i="1"/>
  <c r="AF91" i="1"/>
  <c r="AF37" i="1"/>
  <c r="AF166" i="1"/>
  <c r="AF62" i="1"/>
  <c r="AF4" i="1"/>
  <c r="AF60" i="1"/>
  <c r="AF24" i="1"/>
  <c r="AF170" i="1"/>
  <c r="AF128" i="1"/>
  <c r="AF103" i="1"/>
  <c r="AF44" i="1"/>
  <c r="AF93" i="1"/>
  <c r="AF27" i="1"/>
  <c r="AF48" i="1"/>
  <c r="AF123" i="1"/>
  <c r="AF174" i="1"/>
  <c r="AF55" i="1"/>
  <c r="AF12" i="1"/>
  <c r="AF28" i="1"/>
  <c r="AF25" i="1"/>
  <c r="AF45" i="1"/>
  <c r="AF144" i="1"/>
  <c r="AF169" i="1"/>
  <c r="AF10" i="1"/>
  <c r="AF171" i="1"/>
  <c r="AF76" i="1"/>
  <c r="AF130" i="1"/>
  <c r="AF162" i="1"/>
  <c r="AF141" i="1"/>
  <c r="AF163" i="1"/>
  <c r="AF148" i="1"/>
  <c r="AF15" i="1"/>
  <c r="AF90" i="1"/>
  <c r="AF23" i="1"/>
  <c r="AF42" i="1"/>
  <c r="AF39" i="1"/>
  <c r="AF94" i="1"/>
  <c r="AF83" i="1"/>
  <c r="AF135" i="1"/>
  <c r="AF132" i="1"/>
  <c r="AF100" i="1"/>
  <c r="AF89" i="1"/>
  <c r="AF84" i="1"/>
  <c r="AF71" i="1"/>
  <c r="AF138" i="1"/>
  <c r="AF137" i="1"/>
  <c r="AF8" i="1"/>
  <c r="AF149" i="1"/>
  <c r="AF75" i="1"/>
  <c r="AF47" i="1"/>
  <c r="AF54" i="1"/>
  <c r="AF156" i="1"/>
  <c r="AF29" i="1"/>
  <c r="AF111" i="1"/>
  <c r="AF26" i="1"/>
  <c r="AF155" i="1"/>
  <c r="AF35" i="1"/>
  <c r="AF58" i="1"/>
  <c r="AF85" i="1"/>
  <c r="AF32" i="1"/>
  <c r="AF65" i="1"/>
  <c r="AF147" i="1"/>
  <c r="AF81" i="1"/>
  <c r="AF18" i="1"/>
  <c r="AF140" i="1"/>
  <c r="AF153" i="1"/>
  <c r="AF79" i="1"/>
  <c r="AF13" i="1"/>
  <c r="AF68" i="1"/>
  <c r="AF21" i="1"/>
  <c r="AF49" i="1"/>
  <c r="AF167" i="1"/>
  <c r="AF96" i="1"/>
  <c r="AF165" i="1"/>
  <c r="AF14" i="1"/>
  <c r="AF121" i="1"/>
  <c r="AF160" i="1"/>
  <c r="AF122" i="1"/>
  <c r="AF61" i="1"/>
  <c r="AF158" i="1"/>
  <c r="AF134" i="1"/>
  <c r="AF52" i="1"/>
  <c r="AF173" i="1"/>
  <c r="AF133" i="1"/>
  <c r="AF57" i="1"/>
  <c r="AF106" i="1"/>
  <c r="AG108" i="1" l="1"/>
  <c r="AV108" i="1" s="1"/>
  <c r="AG73" i="1"/>
  <c r="AV73" i="1" s="1"/>
  <c r="AG124" i="1"/>
  <c r="AV124" i="1" s="1"/>
  <c r="AG113" i="1"/>
  <c r="AV113" i="1" s="1"/>
  <c r="AG80" i="1"/>
  <c r="AV80" i="1" s="1"/>
  <c r="AG2" i="1"/>
  <c r="AV2" i="1" s="1"/>
  <c r="AG16" i="1"/>
  <c r="AV16" i="1" s="1"/>
  <c r="AG134" i="1"/>
  <c r="AV134" i="1" s="1"/>
  <c r="AG96" i="1"/>
  <c r="AV96" i="1" s="1"/>
  <c r="AG35" i="1"/>
  <c r="AV35" i="1" s="1"/>
  <c r="AG126" i="1"/>
  <c r="AV126" i="1" s="1"/>
  <c r="AG140" i="1"/>
  <c r="AV140" i="1" s="1"/>
  <c r="AG90" i="1"/>
  <c r="AV90" i="1" s="1"/>
  <c r="AG149" i="1"/>
  <c r="AV149" i="1" s="1"/>
  <c r="AG97" i="1"/>
  <c r="AV97" i="1" s="1"/>
  <c r="AG61" i="1"/>
  <c r="AV61" i="1" s="1"/>
  <c r="AG49" i="1"/>
  <c r="AV49" i="1" s="1"/>
  <c r="AG26" i="1"/>
  <c r="AV26" i="1" s="1"/>
  <c r="AG8" i="1"/>
  <c r="AV8" i="1" s="1"/>
  <c r="AG135" i="1"/>
  <c r="AV135" i="1" s="1"/>
  <c r="AG148" i="1"/>
  <c r="AV148" i="1" s="1"/>
  <c r="AG169" i="1"/>
  <c r="AV169" i="1" s="1"/>
  <c r="AG123" i="1"/>
  <c r="AV123" i="1" s="1"/>
  <c r="AG24" i="1"/>
  <c r="AV24" i="1" s="1"/>
  <c r="AG104" i="1"/>
  <c r="AV104" i="1" s="1"/>
  <c r="AG157" i="1"/>
  <c r="AV157" i="1" s="1"/>
  <c r="AG143" i="1"/>
  <c r="AV143" i="1" s="1"/>
  <c r="AG9" i="1"/>
  <c r="AV9" i="1" s="1"/>
  <c r="AG88" i="1"/>
  <c r="AV88" i="1" s="1"/>
  <c r="AG72" i="1"/>
  <c r="AV72" i="1" s="1"/>
  <c r="AG119" i="1"/>
  <c r="AV119" i="1" s="1"/>
  <c r="AG105" i="1"/>
  <c r="AV105" i="1" s="1"/>
  <c r="AG5" i="1"/>
  <c r="AV5" i="1" s="1"/>
  <c r="AG56" i="1"/>
  <c r="AV56" i="1" s="1"/>
  <c r="AG128" i="1"/>
  <c r="AV128" i="1" s="1"/>
  <c r="AG158" i="1"/>
  <c r="AV158" i="1" s="1"/>
  <c r="AG170" i="1"/>
  <c r="AV170" i="1" s="1"/>
  <c r="AG81" i="1"/>
  <c r="AV81" i="1" s="1"/>
  <c r="AG106" i="1"/>
  <c r="AV106" i="1" s="1"/>
  <c r="AG122" i="1"/>
  <c r="AV122" i="1" s="1"/>
  <c r="AG21" i="1"/>
  <c r="AV21" i="1" s="1"/>
  <c r="AG147" i="1"/>
  <c r="AV147" i="1" s="1"/>
  <c r="AG111" i="1"/>
  <c r="AV111" i="1" s="1"/>
  <c r="AG137" i="1"/>
  <c r="AV137" i="1" s="1"/>
  <c r="AG83" i="1"/>
  <c r="AV83" i="1" s="1"/>
  <c r="AG163" i="1"/>
  <c r="AV163" i="1" s="1"/>
  <c r="AG144" i="1"/>
  <c r="AV144" i="1" s="1"/>
  <c r="AG48" i="1"/>
  <c r="AV48" i="1" s="1"/>
  <c r="AG60" i="1"/>
  <c r="AV60" i="1" s="1"/>
  <c r="AG31" i="1"/>
  <c r="AV31" i="1" s="1"/>
  <c r="AG22" i="1"/>
  <c r="AV22" i="1" s="1"/>
  <c r="AG46" i="1"/>
  <c r="AV46" i="1" s="1"/>
  <c r="AG17" i="1"/>
  <c r="AV17" i="1" s="1"/>
  <c r="AG19" i="1"/>
  <c r="AV19" i="1" s="1"/>
  <c r="AG152" i="1"/>
  <c r="AV152" i="1" s="1"/>
  <c r="AG41" i="1"/>
  <c r="AV41" i="1" s="1"/>
  <c r="AG50" i="1"/>
  <c r="AV50" i="1" s="1"/>
  <c r="AG82" i="1"/>
  <c r="AV82" i="1" s="1"/>
  <c r="AG131" i="1"/>
  <c r="AV131" i="1" s="1"/>
  <c r="AG55" i="1"/>
  <c r="AV55" i="1" s="1"/>
  <c r="AG155" i="1"/>
  <c r="AV155" i="1" s="1"/>
  <c r="AG174" i="1"/>
  <c r="AG59" i="1"/>
  <c r="AV59" i="1" s="1"/>
  <c r="AG142" i="1"/>
  <c r="AV142" i="1" s="1"/>
  <c r="AG64" i="1"/>
  <c r="AV64" i="1" s="1"/>
  <c r="AG20" i="1"/>
  <c r="AV20" i="1" s="1"/>
  <c r="AG160" i="1"/>
  <c r="AV160" i="1" s="1"/>
  <c r="AG141" i="1"/>
  <c r="AV141" i="1" s="1"/>
  <c r="AG102" i="1"/>
  <c r="AV102" i="1" s="1"/>
  <c r="AG151" i="1"/>
  <c r="AV151" i="1" s="1"/>
  <c r="AG109" i="1"/>
  <c r="AV109" i="1" s="1"/>
  <c r="AG75" i="1"/>
  <c r="AV75" i="1" s="1"/>
  <c r="AG91" i="1"/>
  <c r="AV91" i="1" s="1"/>
  <c r="AG168" i="1"/>
  <c r="AV168" i="1" s="1"/>
  <c r="AG43" i="1"/>
  <c r="AV43" i="1" s="1"/>
  <c r="AG117" i="1"/>
  <c r="AV117" i="1" s="1"/>
  <c r="AG95" i="1"/>
  <c r="AV95" i="1" s="1"/>
  <c r="AG167" i="1"/>
  <c r="AV167" i="1" s="1"/>
  <c r="AG15" i="1"/>
  <c r="AV15" i="1" s="1"/>
  <c r="AG66" i="1"/>
  <c r="AV66" i="1" s="1"/>
  <c r="AG68" i="1"/>
  <c r="AV68" i="1" s="1"/>
  <c r="AG138" i="1"/>
  <c r="AV138" i="1" s="1"/>
  <c r="AG27" i="1"/>
  <c r="AV27" i="1" s="1"/>
  <c r="AG70" i="1"/>
  <c r="AV70" i="1" s="1"/>
  <c r="AG172" i="1"/>
  <c r="AV172" i="1" s="1"/>
  <c r="AG114" i="1"/>
  <c r="AV114" i="1" s="1"/>
  <c r="AG133" i="1"/>
  <c r="AV133" i="1" s="1"/>
  <c r="AG121" i="1"/>
  <c r="AV121" i="1" s="1"/>
  <c r="AG13" i="1"/>
  <c r="AV13" i="1" s="1"/>
  <c r="AG32" i="1"/>
  <c r="AV32" i="1" s="1"/>
  <c r="AG156" i="1"/>
  <c r="AV156" i="1" s="1"/>
  <c r="AG71" i="1"/>
  <c r="AV71" i="1" s="1"/>
  <c r="AG39" i="1"/>
  <c r="AV39" i="1" s="1"/>
  <c r="AG162" i="1"/>
  <c r="AV162" i="1" s="1"/>
  <c r="AG25" i="1"/>
  <c r="AV25" i="1" s="1"/>
  <c r="AG93" i="1"/>
  <c r="AV93" i="1" s="1"/>
  <c r="AG62" i="1"/>
  <c r="AV62" i="1" s="1"/>
  <c r="AG63" i="1"/>
  <c r="AV63" i="1" s="1"/>
  <c r="AG110" i="1"/>
  <c r="AV110" i="1" s="1"/>
  <c r="AG33" i="1"/>
  <c r="AV33" i="1" s="1"/>
  <c r="AG98" i="1"/>
  <c r="AV98" i="1" s="1"/>
  <c r="AG34" i="1"/>
  <c r="AV34" i="1" s="1"/>
  <c r="AG101" i="1"/>
  <c r="AV101" i="1" s="1"/>
  <c r="AG116" i="1"/>
  <c r="AV116" i="1" s="1"/>
  <c r="AG36" i="1"/>
  <c r="AV36" i="1" s="1"/>
  <c r="AG125" i="1"/>
  <c r="AV125" i="1" s="1"/>
  <c r="AG120" i="1"/>
  <c r="AV120" i="1" s="1"/>
  <c r="AG171" i="1"/>
  <c r="AV171" i="1" s="1"/>
  <c r="AG18" i="1"/>
  <c r="AV18" i="1" s="1"/>
  <c r="AG10" i="1"/>
  <c r="AV10" i="1" s="1"/>
  <c r="AG78" i="1"/>
  <c r="AV78" i="1" s="1"/>
  <c r="AG87" i="1"/>
  <c r="AV87" i="1" s="1"/>
  <c r="AG139" i="1"/>
  <c r="AV139" i="1" s="1"/>
  <c r="AG57" i="1"/>
  <c r="AV57" i="1" s="1"/>
  <c r="AG29" i="1"/>
  <c r="AV29" i="1" s="1"/>
  <c r="AG4" i="1"/>
  <c r="AV4" i="1" s="1"/>
  <c r="AG154" i="1"/>
  <c r="AV154" i="1" s="1"/>
  <c r="AG6" i="1"/>
  <c r="AV6" i="1" s="1"/>
  <c r="AG14" i="1"/>
  <c r="AV14" i="1" s="1"/>
  <c r="AG79" i="1"/>
  <c r="AV79" i="1" s="1"/>
  <c r="AG85" i="1"/>
  <c r="AV85" i="1" s="1"/>
  <c r="AG54" i="1"/>
  <c r="AV54" i="1" s="1"/>
  <c r="AG84" i="1"/>
  <c r="AV84" i="1" s="1"/>
  <c r="AG42" i="1"/>
  <c r="AV42" i="1" s="1"/>
  <c r="AG130" i="1"/>
  <c r="AV130" i="1" s="1"/>
  <c r="AG28" i="1"/>
  <c r="AV28" i="1" s="1"/>
  <c r="AG44" i="1"/>
  <c r="AV44" i="1" s="1"/>
  <c r="AG166" i="1"/>
  <c r="AV166" i="1" s="1"/>
  <c r="AG159" i="1"/>
  <c r="AV159" i="1" s="1"/>
  <c r="AG145" i="1"/>
  <c r="AV145" i="1" s="1"/>
  <c r="AG11" i="1"/>
  <c r="AV11" i="1" s="1"/>
  <c r="AG146" i="1"/>
  <c r="AV146" i="1" s="1"/>
  <c r="AG77" i="1"/>
  <c r="AV77" i="1" s="1"/>
  <c r="AG115" i="1"/>
  <c r="AV115" i="1" s="1"/>
  <c r="AG7" i="1"/>
  <c r="AV7" i="1" s="1"/>
  <c r="AG3" i="1"/>
  <c r="AV3" i="1" s="1"/>
  <c r="AG161" i="1"/>
  <c r="AV161" i="1" s="1"/>
  <c r="AG107" i="1"/>
  <c r="AV107" i="1" s="1"/>
  <c r="AG100" i="1"/>
  <c r="AV100" i="1" s="1"/>
  <c r="AG118" i="1"/>
  <c r="AV118" i="1" s="1"/>
  <c r="AG74" i="1"/>
  <c r="AV74" i="1" s="1"/>
  <c r="AG127" i="1"/>
  <c r="AV127" i="1" s="1"/>
  <c r="AG30" i="1"/>
  <c r="AV30" i="1" s="1"/>
  <c r="AG53" i="1"/>
  <c r="AV53" i="1" s="1"/>
  <c r="AG51" i="1"/>
  <c r="AV51" i="1" s="1"/>
  <c r="AG132" i="1"/>
  <c r="AV132" i="1" s="1"/>
  <c r="AG40" i="1"/>
  <c r="AV40" i="1" s="1"/>
  <c r="AG65" i="1"/>
  <c r="AV65" i="1" s="1"/>
  <c r="AG94" i="1"/>
  <c r="AV94" i="1" s="1"/>
  <c r="AG45" i="1"/>
  <c r="AV45" i="1" s="1"/>
  <c r="AG136" i="1"/>
  <c r="AV136" i="1" s="1"/>
  <c r="AG67" i="1"/>
  <c r="AV67" i="1" s="1"/>
  <c r="AG173" i="1"/>
  <c r="AV173" i="1" s="1"/>
  <c r="AG52" i="1"/>
  <c r="AV52" i="1" s="1"/>
  <c r="AG165" i="1"/>
  <c r="AV165" i="1" s="1"/>
  <c r="AG153" i="1"/>
  <c r="AV153" i="1" s="1"/>
  <c r="AG58" i="1"/>
  <c r="AV58" i="1" s="1"/>
  <c r="AG47" i="1"/>
  <c r="AV47" i="1" s="1"/>
  <c r="AG89" i="1"/>
  <c r="AV89" i="1" s="1"/>
  <c r="AG23" i="1"/>
  <c r="AV23" i="1" s="1"/>
  <c r="AG76" i="1"/>
  <c r="AV76" i="1" s="1"/>
  <c r="AG12" i="1"/>
  <c r="AV12" i="1" s="1"/>
  <c r="AG103" i="1"/>
  <c r="AV103" i="1" s="1"/>
  <c r="AG37" i="1"/>
  <c r="AV37" i="1" s="1"/>
  <c r="AG99" i="1"/>
  <c r="AV99" i="1" s="1"/>
  <c r="AG112" i="1"/>
  <c r="AV112" i="1" s="1"/>
  <c r="AG69" i="1"/>
  <c r="AV69" i="1" s="1"/>
  <c r="AG92" i="1"/>
  <c r="AV92" i="1" s="1"/>
  <c r="AG86" i="1"/>
  <c r="AV86" i="1" s="1"/>
  <c r="AG150" i="1"/>
  <c r="AV150" i="1" s="1"/>
  <c r="AG164" i="1"/>
  <c r="AV164" i="1" s="1"/>
  <c r="AG38" i="1"/>
  <c r="AV38" i="1" s="1"/>
  <c r="AG129" i="1"/>
  <c r="AV129" i="1" s="1"/>
  <c r="AX2" i="1" l="1"/>
  <c r="AV174" i="1"/>
  <c r="AW174" i="1" s="1"/>
  <c r="AW115" i="1"/>
  <c r="AW16" i="1"/>
  <c r="AW2" i="1"/>
  <c r="AW80" i="1"/>
  <c r="AW113" i="1"/>
  <c r="AW124" i="1"/>
  <c r="AW73" i="1"/>
  <c r="AW108" i="1"/>
  <c r="AW144" i="1"/>
  <c r="AX30" i="1"/>
  <c r="AY30" i="1" s="1"/>
  <c r="AX3" i="1"/>
  <c r="AY3" i="1" s="1"/>
  <c r="AX7" i="1"/>
  <c r="AY7" i="1" s="1"/>
  <c r="AX44" i="1"/>
  <c r="AY44" i="1" s="1"/>
  <c r="AX14" i="1"/>
  <c r="AX25" i="1"/>
  <c r="AY25" i="1" s="1"/>
  <c r="AX15" i="1"/>
  <c r="AY15" i="1" s="1"/>
  <c r="AX46" i="1"/>
  <c r="AY46" i="1" s="1"/>
  <c r="AX28" i="1"/>
  <c r="AY28" i="1" s="1"/>
  <c r="AX6" i="1"/>
  <c r="AY6" i="1" s="1"/>
  <c r="AX10" i="1"/>
  <c r="AY10" i="1" s="1"/>
  <c r="AX34" i="1"/>
  <c r="AY34" i="1" s="1"/>
  <c r="AX35" i="1"/>
  <c r="AY35" i="1" s="1"/>
  <c r="AX20" i="1"/>
  <c r="AY20" i="1" s="1"/>
  <c r="AX22" i="1"/>
  <c r="AY22" i="1" s="1"/>
  <c r="AX38" i="1"/>
  <c r="AY38" i="1" s="1"/>
  <c r="AX37" i="1"/>
  <c r="AY37" i="1" s="1"/>
  <c r="AX18" i="1"/>
  <c r="AY18" i="1" s="1"/>
  <c r="AX39" i="1"/>
  <c r="AY39" i="1" s="1"/>
  <c r="AX31" i="1"/>
  <c r="AY31" i="1" s="1"/>
  <c r="AX9" i="1"/>
  <c r="AY9" i="1" s="1"/>
  <c r="AX40" i="1"/>
  <c r="AY40" i="1" s="1"/>
  <c r="AX42" i="1"/>
  <c r="AY42" i="1" s="1"/>
  <c r="AX4" i="1"/>
  <c r="AY4" i="1" s="1"/>
  <c r="AX33" i="1"/>
  <c r="AY33" i="1" s="1"/>
  <c r="AX50" i="1"/>
  <c r="AY50" i="1" s="1"/>
  <c r="AX21" i="1"/>
  <c r="AY21" i="1" s="1"/>
  <c r="AX8" i="1"/>
  <c r="AX12" i="1"/>
  <c r="AY12" i="1" s="1"/>
  <c r="AX11" i="1"/>
  <c r="AY11" i="1" s="1"/>
  <c r="AX29" i="1"/>
  <c r="AY29" i="1" s="1"/>
  <c r="AX27" i="1"/>
  <c r="AY27" i="1" s="1"/>
  <c r="AX43" i="1"/>
  <c r="AY43" i="1" s="1"/>
  <c r="AX41" i="1"/>
  <c r="AY41" i="1" s="1"/>
  <c r="AX48" i="1"/>
  <c r="AY48" i="1" s="1"/>
  <c r="AX26" i="1"/>
  <c r="AY26" i="1" s="1"/>
  <c r="AX17" i="1"/>
  <c r="AY17" i="1" s="1"/>
  <c r="AX51" i="1"/>
  <c r="AY51" i="1" s="1"/>
  <c r="AX32" i="1"/>
  <c r="AY32" i="1" s="1"/>
  <c r="AX5" i="1"/>
  <c r="AY5" i="1" s="1"/>
  <c r="AX49" i="1"/>
  <c r="AY49" i="1" s="1"/>
  <c r="AX23" i="1"/>
  <c r="AY23" i="1" s="1"/>
  <c r="AX36" i="1"/>
  <c r="AY36" i="1" s="1"/>
  <c r="AX13" i="1"/>
  <c r="AY13" i="1" s="1"/>
  <c r="AX19" i="1"/>
  <c r="AY19" i="1" s="1"/>
  <c r="AX24" i="1"/>
  <c r="AY24" i="1" s="1"/>
  <c r="AW45" i="1"/>
  <c r="AW146" i="1"/>
  <c r="AW133" i="1"/>
  <c r="AW139" i="1"/>
  <c r="AW58" i="1"/>
  <c r="AW159" i="1"/>
  <c r="AW132" i="1"/>
  <c r="AW18" i="1"/>
  <c r="AW96" i="1"/>
  <c r="AW91" i="1"/>
  <c r="AW140" i="1"/>
  <c r="AW167" i="1"/>
  <c r="AW42" i="1"/>
  <c r="AW121" i="1"/>
  <c r="AW126" i="1"/>
  <c r="AW134" i="1"/>
  <c r="AW89" i="1"/>
  <c r="AW99" i="1"/>
  <c r="AW141" i="1"/>
  <c r="AW128" i="1"/>
  <c r="AW62" i="1"/>
  <c r="AW76" i="1"/>
  <c r="AW19" i="1"/>
  <c r="AW162" i="1"/>
  <c r="AW148" i="1"/>
  <c r="AW118" i="1"/>
  <c r="AW92" i="1"/>
  <c r="AW8" i="1"/>
  <c r="AW59" i="1"/>
  <c r="AW35" i="1"/>
  <c r="AW131" i="1"/>
  <c r="AW150" i="1"/>
  <c r="AW120" i="1"/>
  <c r="AW168" i="1"/>
  <c r="AW95" i="1"/>
  <c r="AW82" i="1"/>
  <c r="AW101" i="1"/>
  <c r="AW66" i="1"/>
  <c r="AW75" i="1"/>
  <c r="AW109" i="1"/>
  <c r="AW11" i="1"/>
  <c r="AW158" i="1"/>
  <c r="AW33" i="1"/>
  <c r="AW153" i="1"/>
  <c r="AW151" i="1"/>
  <c r="AW65" i="1"/>
  <c r="AW112" i="1"/>
  <c r="AW86" i="1"/>
  <c r="AW125" i="1"/>
  <c r="AW155" i="1"/>
  <c r="AW46" i="1"/>
  <c r="AW135" i="1"/>
  <c r="AW166" i="1"/>
  <c r="AW79" i="1"/>
  <c r="AW114" i="1"/>
  <c r="AW147" i="1"/>
  <c r="AW93" i="1"/>
  <c r="AW28" i="1"/>
  <c r="AW78" i="1"/>
  <c r="AW71" i="1"/>
  <c r="AW48" i="1"/>
  <c r="AW106" i="1"/>
  <c r="AW67" i="1"/>
  <c r="AW88" i="1"/>
  <c r="AW53" i="1"/>
  <c r="AW17" i="1"/>
  <c r="AW138" i="1"/>
  <c r="AW30" i="1"/>
  <c r="AW29" i="1"/>
  <c r="AW169" i="1"/>
  <c r="AW21" i="1"/>
  <c r="AW104" i="1"/>
  <c r="AW38" i="1"/>
  <c r="AW23" i="1"/>
  <c r="AW163" i="1"/>
  <c r="AW164" i="1"/>
  <c r="AW4" i="1"/>
  <c r="AW32" i="1"/>
  <c r="AW24" i="1"/>
  <c r="AW43" i="1"/>
  <c r="AW20" i="1"/>
  <c r="AW56" i="1"/>
  <c r="AW26" i="1"/>
  <c r="AW27" i="1"/>
  <c r="AW10" i="1"/>
  <c r="AW12" i="1"/>
  <c r="AW52" i="1"/>
  <c r="AW57" i="1"/>
  <c r="AW36" i="1"/>
  <c r="AW13" i="1"/>
  <c r="AW77" i="1"/>
  <c r="AW68" i="1"/>
  <c r="AW105" i="1"/>
  <c r="AW6" i="1"/>
  <c r="AW5" i="1"/>
  <c r="AW49" i="1"/>
  <c r="AW39" i="1"/>
  <c r="AW173" i="1"/>
  <c r="AW63" i="1"/>
  <c r="AW40" i="1"/>
  <c r="AW137" i="1"/>
  <c r="AW136" i="1"/>
  <c r="AW129" i="1"/>
  <c r="AW130" i="1"/>
  <c r="AW142" i="1"/>
  <c r="AW143" i="1"/>
  <c r="AW157" i="1"/>
  <c r="AW156" i="1"/>
  <c r="AW165" i="1"/>
  <c r="AW64" i="1"/>
  <c r="AW74" i="1"/>
  <c r="AW161" i="1"/>
  <c r="AW160" i="1"/>
  <c r="AW85" i="1"/>
  <c r="AW84" i="1"/>
  <c r="AW25" i="1"/>
  <c r="AW22" i="1"/>
  <c r="AW110" i="1"/>
  <c r="AW111" i="1"/>
  <c r="AW37" i="1"/>
  <c r="AW103" i="1"/>
  <c r="AW72" i="1"/>
  <c r="AW69" i="1"/>
  <c r="AW47" i="1"/>
  <c r="AW15" i="1"/>
  <c r="AW41" i="1"/>
  <c r="AW51" i="1"/>
  <c r="AW116" i="1"/>
  <c r="AW117" i="1"/>
  <c r="AW3" i="1"/>
  <c r="AW9" i="1"/>
  <c r="AW31" i="1"/>
  <c r="AW34" i="1"/>
  <c r="AW100" i="1"/>
  <c r="AW107" i="1"/>
  <c r="AW44" i="1"/>
  <c r="AW14" i="1"/>
  <c r="AW171" i="1"/>
  <c r="AW172" i="1"/>
  <c r="AW102" i="1"/>
  <c r="AW60" i="1"/>
  <c r="AW61" i="1"/>
  <c r="AW94" i="1"/>
  <c r="AW87" i="1"/>
  <c r="AW50" i="1"/>
  <c r="AW70" i="1"/>
  <c r="AW83" i="1"/>
  <c r="AW154" i="1"/>
  <c r="AW7" i="1"/>
  <c r="AW55" i="1"/>
  <c r="AW145" i="1"/>
  <c r="AW170" i="1"/>
  <c r="AW152" i="1"/>
  <c r="AW149" i="1"/>
  <c r="AW81" i="1"/>
  <c r="AW122" i="1"/>
  <c r="AW98" i="1"/>
  <c r="AW123" i="1"/>
  <c r="AW54" i="1"/>
  <c r="AW119" i="1"/>
  <c r="AW90" i="1"/>
  <c r="AW97" i="1"/>
  <c r="AW127" i="1"/>
  <c r="BA2" i="1" l="1"/>
  <c r="BA3" i="1"/>
  <c r="AY2" i="1"/>
  <c r="AZ2" i="1"/>
  <c r="AZ8" i="1"/>
  <c r="AY14" i="1"/>
  <c r="BA18" i="1"/>
  <c r="BA21" i="1"/>
  <c r="BC21" i="1" s="1"/>
  <c r="BA19" i="1"/>
  <c r="BC19" i="1" s="1"/>
  <c r="BA39" i="1"/>
  <c r="BC39" i="1" s="1"/>
  <c r="BA38" i="1"/>
  <c r="BC38" i="1" s="1"/>
  <c r="AZ11" i="1"/>
  <c r="AZ15" i="1"/>
  <c r="AZ24" i="1"/>
  <c r="AZ32" i="1"/>
  <c r="AZ42" i="1"/>
  <c r="AZ49" i="1"/>
  <c r="BA14" i="1"/>
  <c r="BC14" i="1" s="1"/>
  <c r="BA20" i="1"/>
  <c r="BC20" i="1" s="1"/>
  <c r="BA33" i="1"/>
  <c r="BC33" i="1" s="1"/>
  <c r="BA41" i="1"/>
  <c r="BC41" i="1" s="1"/>
  <c r="BA43" i="1"/>
  <c r="BC43" i="1" s="1"/>
  <c r="AZ12" i="1"/>
  <c r="AZ17" i="1"/>
  <c r="AZ34" i="1"/>
  <c r="AZ37" i="1"/>
  <c r="AZ40" i="1"/>
  <c r="AZ50" i="1"/>
  <c r="BA5" i="1"/>
  <c r="BC5" i="1" s="1"/>
  <c r="BA13" i="1"/>
  <c r="BC13" i="1" s="1"/>
  <c r="BA22" i="1"/>
  <c r="BC22" i="1" s="1"/>
  <c r="BA31" i="1"/>
  <c r="BC31" i="1" s="1"/>
  <c r="BA36" i="1"/>
  <c r="BC36" i="1" s="1"/>
  <c r="BA46" i="1"/>
  <c r="BC46" i="1" s="1"/>
  <c r="AZ9" i="1"/>
  <c r="AZ4" i="1"/>
  <c r="AZ28" i="1"/>
  <c r="AZ27" i="1"/>
  <c r="AZ44" i="1"/>
  <c r="BA6" i="1"/>
  <c r="BC6" i="1" s="1"/>
  <c r="BC3" i="1"/>
  <c r="BA23" i="1"/>
  <c r="BC23" i="1" s="1"/>
  <c r="BA29" i="1"/>
  <c r="BC29" i="1" s="1"/>
  <c r="BA30" i="1"/>
  <c r="BC30" i="1" s="1"/>
  <c r="BA48" i="1"/>
  <c r="BC48" i="1" s="1"/>
  <c r="AZ18" i="1"/>
  <c r="AZ21" i="1"/>
  <c r="AZ19" i="1"/>
  <c r="AZ39" i="1"/>
  <c r="AZ38" i="1"/>
  <c r="BA7" i="1"/>
  <c r="BC7" i="1" s="1"/>
  <c r="BA10" i="1"/>
  <c r="BC10" i="1" s="1"/>
  <c r="BA25" i="1"/>
  <c r="BC25" i="1" s="1"/>
  <c r="BA35" i="1"/>
  <c r="BC35" i="1" s="1"/>
  <c r="BA26" i="1"/>
  <c r="BC26" i="1" s="1"/>
  <c r="BA51" i="1"/>
  <c r="BC51" i="1" s="1"/>
  <c r="AZ14" i="1"/>
  <c r="AZ20" i="1"/>
  <c r="AZ33" i="1"/>
  <c r="AZ41" i="1"/>
  <c r="AZ43" i="1"/>
  <c r="BA11" i="1"/>
  <c r="BC11" i="1" s="1"/>
  <c r="BA15" i="1"/>
  <c r="BC15" i="1" s="1"/>
  <c r="BA24" i="1"/>
  <c r="BC24" i="1" s="1"/>
  <c r="BA32" i="1"/>
  <c r="BC32" i="1" s="1"/>
  <c r="BA42" i="1"/>
  <c r="BC42" i="1" s="1"/>
  <c r="BA49" i="1"/>
  <c r="BC49" i="1" s="1"/>
  <c r="AZ5" i="1"/>
  <c r="AZ13" i="1"/>
  <c r="AZ22" i="1"/>
  <c r="AZ31" i="1"/>
  <c r="AZ36" i="1"/>
  <c r="AZ46" i="1"/>
  <c r="BA12" i="1"/>
  <c r="BC12" i="1" s="1"/>
  <c r="BA17" i="1"/>
  <c r="BC17" i="1" s="1"/>
  <c r="BA34" i="1"/>
  <c r="BC34" i="1" s="1"/>
  <c r="BA37" i="1"/>
  <c r="BC37" i="1" s="1"/>
  <c r="BA40" i="1"/>
  <c r="BC40" i="1" s="1"/>
  <c r="BA50" i="1"/>
  <c r="BC50" i="1" s="1"/>
  <c r="AZ6" i="1"/>
  <c r="AZ3" i="1"/>
  <c r="AZ23" i="1"/>
  <c r="AZ29" i="1"/>
  <c r="AZ30" i="1"/>
  <c r="AZ48" i="1"/>
  <c r="BA9" i="1"/>
  <c r="BC9" i="1" s="1"/>
  <c r="BA4" i="1"/>
  <c r="BC4" i="1" s="1"/>
  <c r="BA28" i="1"/>
  <c r="BC28" i="1" s="1"/>
  <c r="BA27" i="1"/>
  <c r="BC27" i="1" s="1"/>
  <c r="BA44" i="1"/>
  <c r="BC44" i="1" s="1"/>
  <c r="BA8" i="1"/>
  <c r="AZ7" i="1"/>
  <c r="AZ10" i="1"/>
  <c r="AZ25" i="1"/>
  <c r="AZ35" i="1"/>
  <c r="AZ26" i="1"/>
  <c r="AZ51" i="1"/>
  <c r="BC52" i="1"/>
  <c r="BC53" i="1"/>
  <c r="BC58" i="1"/>
  <c r="BC18" i="1"/>
  <c r="BC56" i="1"/>
  <c r="BC57" i="1"/>
  <c r="AY8" i="1"/>
  <c r="BC70" i="1"/>
  <c r="BE3" i="1" l="1"/>
  <c r="BE2" i="1"/>
  <c r="BC8" i="1"/>
</calcChain>
</file>

<file path=xl/sharedStrings.xml><?xml version="1.0" encoding="utf-8"?>
<sst xmlns="http://schemas.openxmlformats.org/spreadsheetml/2006/main" count="452" uniqueCount="440">
  <si>
    <t>天天经理</t>
    <phoneticPr fontId="1" type="noConversion"/>
  </si>
  <si>
    <t>同花顺经理</t>
    <phoneticPr fontId="1" type="noConversion"/>
  </si>
  <si>
    <t>总分</t>
    <phoneticPr fontId="1" type="noConversion"/>
  </si>
  <si>
    <t>抗跌能力</t>
    <phoneticPr fontId="1" type="noConversion"/>
  </si>
  <si>
    <t>赚钱能力</t>
    <phoneticPr fontId="1" type="noConversion"/>
  </si>
  <si>
    <t>择时能力</t>
    <phoneticPr fontId="1" type="noConversion"/>
  </si>
  <si>
    <t>选股能力</t>
    <phoneticPr fontId="1" type="noConversion"/>
  </si>
  <si>
    <t>管理经验</t>
    <phoneticPr fontId="1" type="noConversion"/>
  </si>
  <si>
    <t>稳定能力</t>
    <phoneticPr fontId="1" type="noConversion"/>
  </si>
  <si>
    <t>005827</t>
  </si>
  <si>
    <t>519697</t>
  </si>
  <si>
    <t>161005</t>
  </si>
  <si>
    <t>162605</t>
  </si>
  <si>
    <t>270002</t>
  </si>
  <si>
    <t>001714</t>
  </si>
  <si>
    <t>004965</t>
  </si>
  <si>
    <t>110027</t>
  </si>
  <si>
    <t>000083</t>
  </si>
  <si>
    <t>001410</t>
  </si>
  <si>
    <t>000577</t>
  </si>
  <si>
    <t>005354</t>
  </si>
  <si>
    <t>005267</t>
  </si>
  <si>
    <t>005241</t>
  </si>
  <si>
    <t>008145</t>
  </si>
  <si>
    <t>001705</t>
  </si>
  <si>
    <t>005979</t>
  </si>
  <si>
    <t>006580</t>
  </si>
  <si>
    <t>009277</t>
  </si>
  <si>
    <t>166006</t>
  </si>
  <si>
    <t>166301</t>
  </si>
  <si>
    <t>010761</t>
  </si>
  <si>
    <t>720001</t>
  </si>
  <si>
    <t>217002</t>
  </si>
  <si>
    <t>160813</t>
  </si>
  <si>
    <t>007063</t>
  </si>
  <si>
    <t>487021</t>
  </si>
  <si>
    <t>006551</t>
  </si>
  <si>
    <t>005911</t>
  </si>
  <si>
    <t>377240</t>
  </si>
  <si>
    <t>天天综合</t>
    <phoneticPr fontId="1" type="noConversion"/>
  </si>
  <si>
    <t>天天基金</t>
    <phoneticPr fontId="1" type="noConversion"/>
  </si>
  <si>
    <t>同花顺综合</t>
    <phoneticPr fontId="1" type="noConversion"/>
  </si>
  <si>
    <t>009423</t>
  </si>
  <si>
    <t>支付宝综合</t>
    <phoneticPr fontId="1" type="noConversion"/>
  </si>
  <si>
    <t>012434</t>
  </si>
  <si>
    <t>006229</t>
  </si>
  <si>
    <t>012719</t>
  </si>
  <si>
    <t>012820</t>
  </si>
  <si>
    <t>001511</t>
  </si>
  <si>
    <t>540003</t>
  </si>
  <si>
    <t>012314</t>
  </si>
  <si>
    <t>010711</t>
  </si>
  <si>
    <t>Normalizer_11</t>
    <phoneticPr fontId="1" type="noConversion"/>
  </si>
  <si>
    <t>Normalizer_12</t>
    <phoneticPr fontId="1" type="noConversion"/>
  </si>
  <si>
    <t>Difference</t>
    <phoneticPr fontId="1" type="noConversion"/>
  </si>
  <si>
    <t>Normalizer_21</t>
    <phoneticPr fontId="1" type="noConversion"/>
  </si>
  <si>
    <t>Normalizer_22</t>
    <phoneticPr fontId="1" type="noConversion"/>
  </si>
  <si>
    <t>Normalizer_32</t>
    <phoneticPr fontId="1" type="noConversion"/>
  </si>
  <si>
    <t>Normalizer_23</t>
    <phoneticPr fontId="1" type="noConversion"/>
  </si>
  <si>
    <t>Normalizer_24</t>
    <phoneticPr fontId="1" type="noConversion"/>
  </si>
  <si>
    <t>Normalizer_25</t>
    <phoneticPr fontId="1" type="noConversion"/>
  </si>
  <si>
    <t>Normalizer_26</t>
    <phoneticPr fontId="1" type="noConversion"/>
  </si>
  <si>
    <t>Normalizer_27</t>
    <phoneticPr fontId="1" type="noConversion"/>
  </si>
  <si>
    <t>Normalizer_28</t>
    <phoneticPr fontId="1" type="noConversion"/>
  </si>
  <si>
    <t>Normalizer_29</t>
    <phoneticPr fontId="1" type="noConversion"/>
  </si>
  <si>
    <t>Normalizer_210</t>
    <phoneticPr fontId="1" type="noConversion"/>
  </si>
  <si>
    <t>Normalizer_31</t>
    <phoneticPr fontId="1" type="noConversion"/>
  </si>
  <si>
    <t>Normalizer_33</t>
    <phoneticPr fontId="1" type="noConversion"/>
  </si>
  <si>
    <t>Normalizer_34</t>
    <phoneticPr fontId="1" type="noConversion"/>
  </si>
  <si>
    <t>支付宝基金-投资性价比</t>
    <phoneticPr fontId="1" type="noConversion"/>
  </si>
  <si>
    <t>gross_amount(元)</t>
    <phoneticPr fontId="1" type="noConversion"/>
  </si>
  <si>
    <t>amount_check</t>
    <phoneticPr fontId="1" type="noConversion"/>
  </si>
  <si>
    <t>周海栋</t>
    <phoneticPr fontId="1" type="noConversion"/>
  </si>
  <si>
    <t>周海栋、沪港深</t>
    <phoneticPr fontId="1" type="noConversion"/>
  </si>
  <si>
    <t>经理及属性</t>
    <phoneticPr fontId="1" type="noConversion"/>
  </si>
  <si>
    <t>丘栋荣、沪港深</t>
    <phoneticPr fontId="1" type="noConversion"/>
  </si>
  <si>
    <t>丘栋荣、吴承根</t>
    <phoneticPr fontId="1" type="noConversion"/>
  </si>
  <si>
    <t>曹文俊</t>
    <phoneticPr fontId="1" type="noConversion"/>
  </si>
  <si>
    <t>孙彬</t>
    <phoneticPr fontId="1" type="noConversion"/>
  </si>
  <si>
    <t>周雪军</t>
    <phoneticPr fontId="1" type="noConversion"/>
  </si>
  <si>
    <t>陈皓</t>
    <phoneticPr fontId="1" type="noConversion"/>
  </si>
  <si>
    <t>陈皓、股债</t>
    <phoneticPr fontId="1" type="noConversion"/>
  </si>
  <si>
    <t>刘伟伟、周蔚文</t>
    <phoneticPr fontId="1" type="noConversion"/>
  </si>
  <si>
    <t>周蔚文、罗佳明、刘伟伟</t>
    <phoneticPr fontId="1" type="noConversion"/>
  </si>
  <si>
    <t>徐荔蓉</t>
    <phoneticPr fontId="1" type="noConversion"/>
  </si>
  <si>
    <t>张啸伟</t>
    <phoneticPr fontId="1" type="noConversion"/>
  </si>
  <si>
    <t>陈启明</t>
    <phoneticPr fontId="1" type="noConversion"/>
  </si>
  <si>
    <t>谭丽、沪港深</t>
    <phoneticPr fontId="1" type="noConversion"/>
  </si>
  <si>
    <t>谭丽、吴悠</t>
    <phoneticPr fontId="1" type="noConversion"/>
  </si>
  <si>
    <t>009300</t>
  </si>
  <si>
    <t>盛丰衍、陈元骅</t>
    <phoneticPr fontId="1" type="noConversion"/>
  </si>
  <si>
    <t>003567</t>
  </si>
  <si>
    <t>钟帅</t>
    <phoneticPr fontId="1" type="noConversion"/>
  </si>
  <si>
    <t>黄珺</t>
    <phoneticPr fontId="1" type="noConversion"/>
  </si>
  <si>
    <t>011705</t>
  </si>
  <si>
    <t>唐雷</t>
    <phoneticPr fontId="1" type="noConversion"/>
  </si>
  <si>
    <t>002943</t>
  </si>
  <si>
    <t>唐晓斌、杨冬</t>
    <phoneticPr fontId="1" type="noConversion"/>
  </si>
  <si>
    <t>龚炜</t>
    <phoneticPr fontId="1" type="noConversion"/>
  </si>
  <si>
    <t>011228</t>
  </si>
  <si>
    <t>盛丰衍</t>
    <phoneticPr fontId="1" type="noConversion"/>
  </si>
  <si>
    <t>张宇帆</t>
    <phoneticPr fontId="1" type="noConversion"/>
  </si>
  <si>
    <t>王平</t>
    <phoneticPr fontId="1" type="noConversion"/>
  </si>
  <si>
    <t>中证500增强</t>
    <phoneticPr fontId="1" type="noConversion"/>
  </si>
  <si>
    <t>李崟、股债</t>
    <phoneticPr fontId="1" type="noConversion"/>
  </si>
  <si>
    <t>杜洋</t>
    <phoneticPr fontId="1" type="noConversion"/>
  </si>
  <si>
    <t>孙晟</t>
    <phoneticPr fontId="1" type="noConversion"/>
  </si>
  <si>
    <t>章俊、沪港深</t>
    <phoneticPr fontId="1" type="noConversion"/>
  </si>
  <si>
    <t>陈金伟、沪港深</t>
    <phoneticPr fontId="1" type="noConversion"/>
  </si>
  <si>
    <t>韩创、沪港深</t>
    <phoneticPr fontId="1" type="noConversion"/>
  </si>
  <si>
    <t>马芳</t>
    <phoneticPr fontId="1" type="noConversion"/>
  </si>
  <si>
    <t>莫海波</t>
    <phoneticPr fontId="1" type="noConversion"/>
  </si>
  <si>
    <t>王海峰</t>
    <phoneticPr fontId="1" type="noConversion"/>
  </si>
  <si>
    <t>债券增强</t>
    <phoneticPr fontId="1" type="noConversion"/>
  </si>
  <si>
    <t>刘畅畅</t>
    <phoneticPr fontId="1" type="noConversion"/>
  </si>
  <si>
    <t>程洲</t>
    <phoneticPr fontId="1" type="noConversion"/>
  </si>
  <si>
    <t>actual_amount</t>
    <phoneticPr fontId="1" type="noConversion"/>
  </si>
  <si>
    <t>bias</t>
    <phoneticPr fontId="1" type="noConversion"/>
  </si>
  <si>
    <t>屠环宇</t>
    <phoneticPr fontId="1" type="noConversion"/>
  </si>
  <si>
    <t>赵蓓</t>
    <phoneticPr fontId="1" type="noConversion"/>
  </si>
  <si>
    <t>胡宜宾</t>
    <phoneticPr fontId="1" type="noConversion"/>
  </si>
  <si>
    <t>夏林峰</t>
    <phoneticPr fontId="1" type="noConversion"/>
  </si>
  <si>
    <t>何帅</t>
    <phoneticPr fontId="1" type="noConversion"/>
  </si>
  <si>
    <t>郑煜</t>
    <phoneticPr fontId="1" type="noConversion"/>
  </si>
  <si>
    <t>万建军</t>
    <phoneticPr fontId="1" type="noConversion"/>
  </si>
  <si>
    <t>胡昕炜、沪港深</t>
    <phoneticPr fontId="1" type="noConversion"/>
  </si>
  <si>
    <t>任相栋</t>
    <phoneticPr fontId="1" type="noConversion"/>
  </si>
  <si>
    <t>袁维德</t>
    <phoneticPr fontId="1" type="noConversion"/>
  </si>
  <si>
    <t>周雪军</t>
    <phoneticPr fontId="1" type="noConversion"/>
  </si>
  <si>
    <t>刘晓</t>
    <phoneticPr fontId="1" type="noConversion"/>
  </si>
  <si>
    <t>乔迁</t>
    <phoneticPr fontId="1" type="noConversion"/>
  </si>
  <si>
    <t>姜诚</t>
    <phoneticPr fontId="1" type="noConversion"/>
  </si>
  <si>
    <t>葛兰、沪港深医药</t>
    <phoneticPr fontId="1" type="noConversion"/>
  </si>
  <si>
    <t>冯明远</t>
    <phoneticPr fontId="1" type="noConversion"/>
  </si>
  <si>
    <t>王斌</t>
    <phoneticPr fontId="1" type="noConversion"/>
  </si>
  <si>
    <t>綦缚鹏</t>
    <phoneticPr fontId="1" type="noConversion"/>
  </si>
  <si>
    <t>谢治宇、沪港深</t>
    <phoneticPr fontId="1" type="noConversion"/>
  </si>
  <si>
    <t>刘旭</t>
    <phoneticPr fontId="1" type="noConversion"/>
  </si>
  <si>
    <t>张晓泉</t>
    <phoneticPr fontId="1" type="noConversion"/>
  </si>
  <si>
    <t>神爱前</t>
    <phoneticPr fontId="1" type="noConversion"/>
  </si>
  <si>
    <t>祁禾</t>
    <phoneticPr fontId="1" type="noConversion"/>
  </si>
  <si>
    <t>王伟</t>
    <phoneticPr fontId="1" type="noConversion"/>
  </si>
  <si>
    <t>蓝小康</t>
    <phoneticPr fontId="1" type="noConversion"/>
  </si>
  <si>
    <t>郑有为</t>
    <phoneticPr fontId="1" type="noConversion"/>
  </si>
  <si>
    <t>卢玉珊、股债</t>
    <phoneticPr fontId="1" type="noConversion"/>
  </si>
  <si>
    <t>金梓才</t>
    <phoneticPr fontId="1" type="noConversion"/>
  </si>
  <si>
    <t>廖瀚博</t>
    <phoneticPr fontId="1" type="noConversion"/>
  </si>
  <si>
    <t>王君正</t>
    <phoneticPr fontId="1" type="noConversion"/>
  </si>
  <si>
    <t>陶灿</t>
    <phoneticPr fontId="1" type="noConversion"/>
  </si>
  <si>
    <t>伍旋</t>
    <phoneticPr fontId="1" type="noConversion"/>
  </si>
  <si>
    <t>陈富权</t>
    <phoneticPr fontId="1" type="noConversion"/>
  </si>
  <si>
    <t>范妍</t>
    <phoneticPr fontId="1" type="noConversion"/>
  </si>
  <si>
    <t>债券增强</t>
    <phoneticPr fontId="1" type="noConversion"/>
  </si>
  <si>
    <t>杨嘉文</t>
    <phoneticPr fontId="1" type="noConversion"/>
  </si>
  <si>
    <t>陈一峰</t>
    <phoneticPr fontId="1" type="noConversion"/>
  </si>
  <si>
    <t>孙轶佳</t>
    <phoneticPr fontId="1" type="noConversion"/>
  </si>
  <si>
    <t>013962</t>
  </si>
  <si>
    <t>周克平</t>
    <phoneticPr fontId="1" type="noConversion"/>
  </si>
  <si>
    <t>001827</t>
  </si>
  <si>
    <t>厉叶淼、沪港深</t>
    <phoneticPr fontId="1" type="noConversion"/>
  </si>
  <si>
    <t>田维、沪港深</t>
    <phoneticPr fontId="1" type="noConversion"/>
  </si>
  <si>
    <t>崔寰龙</t>
    <phoneticPr fontId="1" type="noConversion"/>
  </si>
  <si>
    <t>业绩表现-近3年</t>
    <phoneticPr fontId="1" type="noConversion"/>
  </si>
  <si>
    <t>公司实力-近3年</t>
    <phoneticPr fontId="1" type="noConversion"/>
  </si>
  <si>
    <t>基金经理-近3年</t>
    <phoneticPr fontId="1" type="noConversion"/>
  </si>
  <si>
    <t>抗跌能力-近3年</t>
    <phoneticPr fontId="1" type="noConversion"/>
  </si>
  <si>
    <t>债券</t>
    <phoneticPr fontId="1" type="noConversion"/>
  </si>
  <si>
    <t>amount_desecnt(元)</t>
    <phoneticPr fontId="1" type="noConversion"/>
  </si>
  <si>
    <t>Weights_descent(%)</t>
    <phoneticPr fontId="1" type="noConversion"/>
  </si>
  <si>
    <t>weights_equal(%)</t>
    <phoneticPr fontId="1" type="noConversion"/>
  </si>
  <si>
    <t>amount_equal(元)</t>
    <phoneticPr fontId="1" type="noConversion"/>
  </si>
  <si>
    <t>MinMaxScale_3(%)</t>
    <phoneticPr fontId="1" type="noConversion"/>
  </si>
  <si>
    <t>MinMaxScale_2(%)</t>
    <phoneticPr fontId="1" type="noConversion"/>
  </si>
  <si>
    <t>MinMaxScale_1(%)</t>
    <phoneticPr fontId="1" type="noConversion"/>
  </si>
  <si>
    <t>叶乐天、赵云煜、中证1000增强</t>
    <phoneticPr fontId="1" type="noConversion"/>
  </si>
  <si>
    <t>同花顺基金-近3年</t>
    <phoneticPr fontId="1" type="noConversion"/>
  </si>
  <si>
    <t>基金名称</t>
    <phoneticPr fontId="1" type="noConversion"/>
  </si>
  <si>
    <t>国富中国收益混合</t>
  </si>
  <si>
    <t>徐荔蓉</t>
  </si>
  <si>
    <t>建信优势动力混合</t>
  </si>
  <si>
    <t>姜锋</t>
  </si>
  <si>
    <t>浦银安盛新经济结构混合A</t>
    <phoneticPr fontId="1" type="noConversion"/>
  </si>
  <si>
    <t>蒋佳良</t>
  </si>
  <si>
    <t>工银新蓝筹股票A</t>
  </si>
  <si>
    <t>王筱苓</t>
  </si>
  <si>
    <t>长城环保主题混合A</t>
    <phoneticPr fontId="1" type="noConversion"/>
  </si>
  <si>
    <t>廖瀚博</t>
  </si>
  <si>
    <t>中泰开阳价值优选混合A</t>
    <phoneticPr fontId="1" type="noConversion"/>
  </si>
  <si>
    <t>田瑀</t>
  </si>
  <si>
    <t>信澳新能源产业股票</t>
  </si>
  <si>
    <t>冯明远</t>
  </si>
  <si>
    <t>工银新兴制造混合A</t>
    <phoneticPr fontId="1" type="noConversion"/>
  </si>
  <si>
    <t>张宇帆</t>
  </si>
  <si>
    <t>国投中证500指数量化增强A</t>
    <phoneticPr fontId="1" type="noConversion"/>
  </si>
  <si>
    <t>工银大盘蓝筹混合</t>
  </si>
  <si>
    <t>中欧新动力混合(LOF)A</t>
    <phoneticPr fontId="1" type="noConversion"/>
  </si>
  <si>
    <t>王健</t>
  </si>
  <si>
    <t>富国周期优势混合</t>
  </si>
  <si>
    <t>蒲世林</t>
  </si>
  <si>
    <t>兴全绿色投资混合(LOF)</t>
    <phoneticPr fontId="1" type="noConversion"/>
  </si>
  <si>
    <t>邹欣</t>
  </si>
  <si>
    <t>国富中小盘股票</t>
    <phoneticPr fontId="1" type="noConversion"/>
  </si>
  <si>
    <t>赵晓东</t>
  </si>
  <si>
    <t>申万菱信乐享混合</t>
  </si>
  <si>
    <t>付娟</t>
  </si>
  <si>
    <t>浙商中证500指数增强A</t>
  </si>
  <si>
    <t>向伟</t>
  </si>
  <si>
    <t>中银双息回报混合A</t>
    <phoneticPr fontId="1" type="noConversion"/>
  </si>
  <si>
    <t>李建</t>
  </si>
  <si>
    <t>财通资管价值发现混合A</t>
    <phoneticPr fontId="1" type="noConversion"/>
  </si>
  <si>
    <t>姜永明</t>
  </si>
  <si>
    <t>支付宝经理-赚钱能力-近3年</t>
    <phoneticPr fontId="1" type="noConversion"/>
  </si>
  <si>
    <t>支付宝经理-投资性价比-近3年</t>
    <phoneticPr fontId="1" type="noConversion"/>
  </si>
  <si>
    <t>支付宝经理-抗跌能力-近3年</t>
    <phoneticPr fontId="1" type="noConversion"/>
  </si>
  <si>
    <t>申万菱信中证500指数量化增强A</t>
    <phoneticPr fontId="1" type="noConversion"/>
  </si>
  <si>
    <t>殷瑞飞</t>
    <phoneticPr fontId="1" type="noConversion"/>
  </si>
  <si>
    <t>国金量化多因子</t>
  </si>
  <si>
    <t>中泰玉衡价值优选混合A</t>
  </si>
  <si>
    <t>富国优质发展混合A</t>
  </si>
  <si>
    <t>富国转型机遇混合</t>
  </si>
  <si>
    <t>中庚价值领航混合</t>
  </si>
  <si>
    <t>中庚价值灵动灵活配置混合</t>
  </si>
  <si>
    <t>国富深化价值混合</t>
  </si>
  <si>
    <t>华宝生态中国混合</t>
  </si>
  <si>
    <t>富国价值优势混合</t>
  </si>
  <si>
    <t>招商安泰平衡混合</t>
  </si>
  <si>
    <t>万家臻选混合</t>
  </si>
  <si>
    <t>海富通收益增长混合</t>
  </si>
  <si>
    <t>南方核心竞争混合</t>
  </si>
  <si>
    <t>海富通改革驱动混合</t>
  </si>
  <si>
    <t>国泰大农业股票A</t>
  </si>
  <si>
    <t>中银优选灵活配置混合A</t>
  </si>
  <si>
    <t>大成优势企业混合A</t>
  </si>
  <si>
    <t>华商甄选回报混合A</t>
  </si>
  <si>
    <t>建信改革红利股票</t>
  </si>
  <si>
    <t>交银优势行业混合</t>
  </si>
  <si>
    <t>国泰江源优势精选混合A</t>
  </si>
  <si>
    <t>平安新鑫先锋A</t>
  </si>
  <si>
    <t>易方达环保主题混合</t>
  </si>
  <si>
    <t>建信恒久价值混合</t>
  </si>
  <si>
    <t>华商新趋势优选灵活配置混合</t>
  </si>
  <si>
    <t>平安策略先锋混合</t>
  </si>
  <si>
    <t>长城久鼎混合A</t>
  </si>
  <si>
    <t>农银研究精选混合</t>
  </si>
  <si>
    <t>华夏行业景气混合</t>
  </si>
  <si>
    <t>招商瑞信稳健配置混合A</t>
  </si>
  <si>
    <t>圆信永丰优加生活</t>
  </si>
  <si>
    <t>广发多因子混合</t>
  </si>
  <si>
    <t>富国研究优选沪港深混合</t>
  </si>
  <si>
    <t>国富研究精选混合</t>
  </si>
  <si>
    <t>富国新活力灵活配置混合A</t>
  </si>
  <si>
    <t>国富潜力组合混合A</t>
  </si>
  <si>
    <t>易方达科瑞混合</t>
  </si>
  <si>
    <t>易方达平稳增长混合</t>
  </si>
  <si>
    <t>财通价值动量混合</t>
  </si>
  <si>
    <t>易方达新经济混合</t>
  </si>
  <si>
    <t>华夏经典混合</t>
  </si>
  <si>
    <t>前海开源新经济混合A</t>
  </si>
  <si>
    <t>富国美丽中国混合A</t>
  </si>
  <si>
    <t>富国天合稳健优选混合</t>
  </si>
  <si>
    <t>上投摩根安隆回报A</t>
  </si>
  <si>
    <t>安信价值精选股票</t>
  </si>
  <si>
    <t>鹏华盛世创新混合(LOF)</t>
  </si>
  <si>
    <t>宝盈国家安全沪港深股票A</t>
  </si>
  <si>
    <t>001716</t>
  </si>
  <si>
    <t>工银新趋势灵活配置A</t>
    <phoneticPr fontId="1" type="noConversion"/>
  </si>
  <si>
    <t>何肖颉</t>
    <phoneticPr fontId="1" type="noConversion"/>
  </si>
  <si>
    <t>华泰柏瑞创新升级混合A</t>
    <phoneticPr fontId="1" type="noConversion"/>
  </si>
  <si>
    <t>张慧</t>
    <phoneticPr fontId="1" type="noConversion"/>
  </si>
  <si>
    <t>平安睿享文娱混合A</t>
  </si>
  <si>
    <t>002450</t>
  </si>
  <si>
    <t>基金代码</t>
  </si>
  <si>
    <t>006195</t>
  </si>
  <si>
    <t>006624</t>
  </si>
  <si>
    <t>006527</t>
  </si>
  <si>
    <t>005739</t>
  </si>
  <si>
    <t>007497</t>
  </si>
  <si>
    <t>450004</t>
  </si>
  <si>
    <t>000612</t>
  </si>
  <si>
    <t>519003</t>
  </si>
  <si>
    <t>519133</t>
  </si>
  <si>
    <t>000592</t>
  </si>
  <si>
    <t>700003</t>
  </si>
  <si>
    <t>002542</t>
  </si>
  <si>
    <t>000336</t>
  </si>
  <si>
    <t>165313</t>
  </si>
  <si>
    <t>450011</t>
  </si>
  <si>
    <t>000977</t>
  </si>
  <si>
    <t>450003</t>
  </si>
  <si>
    <t>003293</t>
  </si>
  <si>
    <t>007549</t>
  </si>
  <si>
    <t>481008</t>
  </si>
  <si>
    <t>001018</t>
  </si>
  <si>
    <t>288001</t>
  </si>
  <si>
    <t>002593</t>
  </si>
  <si>
    <t>100026</t>
  </si>
  <si>
    <t>004738</t>
  </si>
  <si>
    <t>166009</t>
  </si>
  <si>
    <t>163409</t>
  </si>
  <si>
    <t>160613</t>
  </si>
  <si>
    <t>450009</t>
  </si>
  <si>
    <t>001877</t>
  </si>
  <si>
    <t>006243</t>
  </si>
  <si>
    <t>001043</t>
  </si>
  <si>
    <t>001975</t>
  </si>
  <si>
    <t>005794</t>
  </si>
  <si>
    <t>410007</t>
  </si>
  <si>
    <t>002628</t>
  </si>
  <si>
    <t>005680</t>
  </si>
  <si>
    <t>007802、007803</t>
  </si>
  <si>
    <t>004814</t>
  </si>
  <si>
    <t>008515</t>
  </si>
  <si>
    <t>004355</t>
  </si>
  <si>
    <t>001667</t>
  </si>
  <si>
    <t>003434</t>
  </si>
  <si>
    <t>166001</t>
  </si>
  <si>
    <t>002666</t>
  </si>
  <si>
    <t>001938</t>
  </si>
  <si>
    <t>166002</t>
  </si>
  <si>
    <t>519688</t>
  </si>
  <si>
    <t>519736</t>
  </si>
  <si>
    <t>000925</t>
  </si>
  <si>
    <t>004434</t>
  </si>
  <si>
    <t>012448</t>
  </si>
  <si>
    <t>163417、005491</t>
  </si>
  <si>
    <t>200012</t>
  </si>
  <si>
    <t>002662</t>
  </si>
  <si>
    <t>001126</t>
  </si>
  <si>
    <t>163415</t>
  </si>
  <si>
    <t>001538</t>
  </si>
  <si>
    <t>000136</t>
  </si>
  <si>
    <t>006058</t>
  </si>
  <si>
    <t>011070</t>
  </si>
  <si>
    <t>006039</t>
  </si>
  <si>
    <t>001605</t>
  </si>
  <si>
    <t>487016</t>
  </si>
  <si>
    <t>001603</t>
  </si>
  <si>
    <t>002846</t>
  </si>
  <si>
    <t>110015</t>
  </si>
  <si>
    <t>007733</t>
  </si>
  <si>
    <t>005743</t>
  </si>
  <si>
    <t>163406</t>
  </si>
  <si>
    <t>169104</t>
  </si>
  <si>
    <t>001053</t>
  </si>
  <si>
    <t>005875</t>
  </si>
  <si>
    <t>009076</t>
  </si>
  <si>
    <t>005742</t>
  </si>
  <si>
    <t>000566</t>
  </si>
  <si>
    <t>黄维</t>
  </si>
  <si>
    <t>001528</t>
    <phoneticPr fontId="1" type="noConversion"/>
  </si>
  <si>
    <t>诺安先进制造股票</t>
  </si>
  <si>
    <t>韩冬燕</t>
  </si>
  <si>
    <r>
      <rPr>
        <sz val="11"/>
        <color rgb="FFFF0000"/>
        <rFont val="等线"/>
        <family val="3"/>
        <charset val="134"/>
        <scheme val="minor"/>
      </rPr>
      <t>001917</t>
    </r>
    <r>
      <rPr>
        <sz val="11"/>
        <rFont val="等线"/>
        <family val="3"/>
        <charset val="134"/>
        <scheme val="minor"/>
      </rPr>
      <t>、007950</t>
    </r>
    <phoneticPr fontId="1" type="noConversion"/>
  </si>
  <si>
    <t>000547</t>
    <phoneticPr fontId="1" type="noConversion"/>
  </si>
  <si>
    <t>建信健康民生混合A</t>
  </si>
  <si>
    <t>中欧养老产业混合A</t>
  </si>
  <si>
    <t>161222</t>
  </si>
  <si>
    <t>国投瑞银瑞利混合(LOF)A</t>
  </si>
  <si>
    <t>綦缚鹏</t>
  </si>
  <si>
    <t>内部持有比例(%)</t>
    <phoneticPr fontId="1" type="noConversion"/>
  </si>
  <si>
    <t>内部持有金额（万）</t>
    <phoneticPr fontId="1" type="noConversion"/>
  </si>
  <si>
    <t>010826、010827</t>
    <phoneticPr fontId="1" type="noConversion"/>
  </si>
  <si>
    <t>大成产业趋势混合</t>
    <phoneticPr fontId="1" type="noConversion"/>
  </si>
  <si>
    <t>国投瑞银瑞源灵活配置混合</t>
    <phoneticPr fontId="1" type="noConversion"/>
  </si>
  <si>
    <t>工银战略转型股票</t>
    <phoneticPr fontId="1" type="noConversion"/>
  </si>
  <si>
    <t>银华鑫盛灵活配置混合(LOF)</t>
    <phoneticPr fontId="1" type="noConversion"/>
  </si>
  <si>
    <t>华安安信消费混合</t>
    <phoneticPr fontId="1" type="noConversion"/>
  </si>
  <si>
    <t>建信中国制造2025股票</t>
    <phoneticPr fontId="1" type="noConversion"/>
  </si>
  <si>
    <t>华安逆向策略混合</t>
    <phoneticPr fontId="1" type="noConversion"/>
  </si>
  <si>
    <t>华安文体健康混合</t>
    <phoneticPr fontId="1" type="noConversion"/>
  </si>
  <si>
    <t>招商量化精选股票</t>
    <phoneticPr fontId="1" type="noConversion"/>
  </si>
  <si>
    <t>海富通均衡甄选混合</t>
    <phoneticPr fontId="1" type="noConversion"/>
  </si>
  <si>
    <t>华安媒体互联网混合</t>
    <phoneticPr fontId="1" type="noConversion"/>
  </si>
  <si>
    <t>中欧价值智选混合</t>
    <phoneticPr fontId="1" type="noConversion"/>
  </si>
  <si>
    <t>净资产规模（亿）</t>
    <phoneticPr fontId="1" type="noConversion"/>
  </si>
  <si>
    <t>000991、011473</t>
    <phoneticPr fontId="1" type="noConversion"/>
  </si>
  <si>
    <t>501022、014048</t>
    <phoneticPr fontId="1" type="noConversion"/>
  </si>
  <si>
    <t>121010、015572</t>
    <phoneticPr fontId="1" type="noConversion"/>
  </si>
  <si>
    <t>519002、013686</t>
    <phoneticPr fontId="1" type="noConversion"/>
  </si>
  <si>
    <t>001825、014380</t>
    <phoneticPr fontId="1" type="noConversion"/>
  </si>
  <si>
    <t>002340</t>
    <phoneticPr fontId="1" type="noConversion"/>
  </si>
  <si>
    <t>040035、013638</t>
    <phoneticPr fontId="1" type="noConversion"/>
  </si>
  <si>
    <t>005094</t>
    <phoneticPr fontId="1" type="noConversion"/>
  </si>
  <si>
    <t>202213</t>
    <phoneticPr fontId="1" type="noConversion"/>
  </si>
  <si>
    <t>163807</t>
    <phoneticPr fontId="1" type="noConversion"/>
  </si>
  <si>
    <t>001532、013116</t>
    <phoneticPr fontId="1" type="noConversion"/>
  </si>
  <si>
    <t>001579</t>
    <phoneticPr fontId="1" type="noConversion"/>
  </si>
  <si>
    <t>008271、008272</t>
    <phoneticPr fontId="1" type="noConversion"/>
  </si>
  <si>
    <t>005730</t>
    <phoneticPr fontId="1" type="noConversion"/>
  </si>
  <si>
    <t>000739</t>
    <phoneticPr fontId="1" type="noConversion"/>
  </si>
  <si>
    <t>001856</t>
    <phoneticPr fontId="1" type="noConversion"/>
  </si>
  <si>
    <t>530001</t>
    <phoneticPr fontId="1" type="noConversion"/>
  </si>
  <si>
    <t>010790、010791</t>
    <phoneticPr fontId="1" type="noConversion"/>
  </si>
  <si>
    <t>005994</t>
    <phoneticPr fontId="1" type="noConversion"/>
  </si>
  <si>
    <t>450001</t>
    <phoneticPr fontId="1" type="noConversion"/>
  </si>
  <si>
    <t>001736</t>
    <phoneticPr fontId="1" type="noConversion"/>
  </si>
  <si>
    <t>010965、010962</t>
    <phoneticPr fontId="1" type="noConversion"/>
  </si>
  <si>
    <t>中银鑫新消费成长混合</t>
    <phoneticPr fontId="1" type="noConversion"/>
  </si>
  <si>
    <t>519126</t>
    <phoneticPr fontId="1" type="noConversion"/>
  </si>
  <si>
    <t>001071、013620</t>
    <phoneticPr fontId="1" type="noConversion"/>
  </si>
  <si>
    <t>001651</t>
    <phoneticPr fontId="1" type="noConversion"/>
  </si>
  <si>
    <t>004604</t>
    <phoneticPr fontId="1" type="noConversion"/>
  </si>
  <si>
    <t>009707</t>
    <phoneticPr fontId="1" type="noConversion"/>
  </si>
  <si>
    <t>009707、009708</t>
    <phoneticPr fontId="1" type="noConversion"/>
  </si>
  <si>
    <t>工银新兴制造混合</t>
    <phoneticPr fontId="1" type="noConversion"/>
  </si>
  <si>
    <t>110001</t>
    <phoneticPr fontId="1" type="noConversion"/>
  </si>
  <si>
    <t>000689</t>
    <phoneticPr fontId="1" type="noConversion"/>
  </si>
  <si>
    <t>005760</t>
    <phoneticPr fontId="1" type="noConversion"/>
  </si>
  <si>
    <t>003986</t>
    <phoneticPr fontId="1" type="noConversion"/>
  </si>
  <si>
    <t>011188、011223</t>
    <phoneticPr fontId="1" type="noConversion"/>
  </si>
  <si>
    <t>信澳星奕混合</t>
    <phoneticPr fontId="1" type="noConversion"/>
  </si>
  <si>
    <t>001955</t>
    <phoneticPr fontId="1" type="noConversion"/>
  </si>
  <si>
    <t>166019、004235</t>
    <phoneticPr fontId="1" type="noConversion"/>
  </si>
  <si>
    <t>002276、002277</t>
    <phoneticPr fontId="1" type="noConversion"/>
  </si>
  <si>
    <t>中邮纯债恒利债券</t>
    <phoneticPr fontId="1" type="noConversion"/>
  </si>
  <si>
    <t>011488</t>
    <phoneticPr fontId="1" type="noConversion"/>
  </si>
  <si>
    <t>002076</t>
    <phoneticPr fontId="1" type="noConversion"/>
  </si>
  <si>
    <t>001811、005765</t>
    <phoneticPr fontId="1" type="noConversion"/>
  </si>
  <si>
    <t>中欧明睿新常态混合</t>
    <phoneticPr fontId="1" type="noConversion"/>
  </si>
  <si>
    <t>008276</t>
    <phoneticPr fontId="1" type="noConversion"/>
  </si>
  <si>
    <t>上投摩根新兴动力混合A</t>
  </si>
  <si>
    <t>杜猛</t>
  </si>
  <si>
    <t>001811</t>
    <phoneticPr fontId="1" type="noConversion"/>
  </si>
  <si>
    <t>中欧明睿新常态混合A</t>
  </si>
  <si>
    <t>刘伟伟</t>
  </si>
  <si>
    <t>006165、006166</t>
    <phoneticPr fontId="1" type="noConversion"/>
  </si>
  <si>
    <t>建信中证1000指数增强</t>
  </si>
  <si>
    <t>嘉实价值精选股票</t>
  </si>
  <si>
    <t>工银美丽城镇股票A</t>
    <phoneticPr fontId="1" type="noConversion"/>
  </si>
  <si>
    <t>景顺长城环保优势股票</t>
  </si>
  <si>
    <t>杨锐文</t>
  </si>
  <si>
    <t>410003</t>
    <phoneticPr fontId="1" type="noConversion"/>
  </si>
  <si>
    <t>华富成长趋势混合</t>
  </si>
  <si>
    <t>银华心怡灵活配置混合A</t>
  </si>
  <si>
    <t>李晓星</t>
  </si>
  <si>
    <t>华富价值增长混合</t>
    <phoneticPr fontId="1" type="noConversion"/>
  </si>
  <si>
    <t>招商安博灵活配置混合A</t>
  </si>
  <si>
    <t>张西林</t>
  </si>
  <si>
    <t>财通资管价值成长混合A</t>
  </si>
  <si>
    <t>MinMaxScale_4(%)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</si>
</sst>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0.00_ "/>
    <numFmt numFmtId="177" formatCode="0_);[Red]\(0\)"/>
    <numFmt numFmtId="178" formatCode="#,##0.000_ "/>
    <numFmt numFmtId="179" formatCode="#,##0_ "/>
    <numFmt numFmtId="180" formatCode="#,##0_ ;[Red]\-#,##0\ "/>
    <numFmt numFmtId="181" formatCode="0.00_);[Red]\(0.00\)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F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49" fontId="0" fillId="0" borderId="0" xfId="0" applyNumberFormat="1" applyAlignment="1">
      <alignment horizontal="center" vertical="center" shrinkToFit="1"/>
    </xf>
    <xf numFmtId="176" fontId="0" fillId="0" borderId="0" xfId="0" applyNumberFormat="1" applyAlignment="1">
      <alignment horizontal="center" vertical="center" shrinkToFit="1"/>
    </xf>
    <xf numFmtId="49" fontId="0" fillId="2" borderId="0" xfId="0" applyNumberFormat="1" applyFill="1" applyAlignment="1">
      <alignment horizontal="center" vertical="center" shrinkToFit="1"/>
    </xf>
    <xf numFmtId="176" fontId="0" fillId="2" borderId="0" xfId="0" applyNumberFormat="1" applyFill="1" applyAlignment="1">
      <alignment horizontal="center" vertical="center" shrinkToFit="1"/>
    </xf>
    <xf numFmtId="176" fontId="0" fillId="4" borderId="0" xfId="0" applyNumberFormat="1" applyFill="1" applyAlignment="1">
      <alignment horizontal="center" vertical="center" shrinkToFit="1"/>
    </xf>
    <xf numFmtId="176" fontId="0" fillId="5" borderId="0" xfId="0" applyNumberFormat="1" applyFill="1" applyAlignment="1">
      <alignment horizontal="center" vertical="center" shrinkToFit="1"/>
    </xf>
    <xf numFmtId="176" fontId="2" fillId="2" borderId="0" xfId="0" applyNumberFormat="1" applyFont="1" applyFill="1" applyAlignment="1">
      <alignment horizontal="center" vertical="center" shrinkToFit="1"/>
    </xf>
    <xf numFmtId="176" fontId="2" fillId="6" borderId="0" xfId="0" applyNumberFormat="1" applyFont="1" applyFill="1" applyAlignment="1">
      <alignment horizontal="center" vertical="center" shrinkToFit="1"/>
    </xf>
    <xf numFmtId="177" fontId="0" fillId="0" borderId="0" xfId="0" applyNumberFormat="1" applyAlignment="1">
      <alignment horizontal="center" vertical="center" shrinkToFit="1"/>
    </xf>
    <xf numFmtId="178" fontId="0" fillId="2" borderId="0" xfId="0" applyNumberFormat="1" applyFill="1" applyAlignment="1">
      <alignment horizontal="center" vertical="center" shrinkToFit="1"/>
    </xf>
    <xf numFmtId="178" fontId="0" fillId="3" borderId="0" xfId="0" applyNumberFormat="1" applyFill="1" applyAlignment="1">
      <alignment horizontal="center" vertical="center" shrinkToFit="1"/>
    </xf>
    <xf numFmtId="179" fontId="0" fillId="0" borderId="0" xfId="0" applyNumberFormat="1" applyAlignment="1">
      <alignment horizontal="center" vertical="center" shrinkToFit="1"/>
    </xf>
    <xf numFmtId="179" fontId="0" fillId="2" borderId="0" xfId="0" applyNumberFormat="1" applyFill="1" applyAlignment="1">
      <alignment horizontal="center" vertical="center" shrinkToFit="1"/>
    </xf>
    <xf numFmtId="176" fontId="3" fillId="0" borderId="0" xfId="0" applyNumberFormat="1" applyFont="1" applyAlignment="1">
      <alignment horizontal="center" vertical="center" shrinkToFit="1"/>
    </xf>
    <xf numFmtId="176" fontId="3" fillId="2" borderId="0" xfId="0" applyNumberFormat="1" applyFont="1" applyFill="1" applyAlignment="1">
      <alignment horizontal="center" vertical="center" shrinkToFit="1"/>
    </xf>
    <xf numFmtId="178" fontId="3" fillId="0" borderId="0" xfId="0" applyNumberFormat="1" applyFont="1" applyAlignment="1">
      <alignment horizontal="center" vertical="center" shrinkToFit="1"/>
    </xf>
    <xf numFmtId="178" fontId="3" fillId="2" borderId="0" xfId="0" applyNumberFormat="1" applyFont="1" applyFill="1" applyAlignment="1">
      <alignment horizontal="center" vertical="center" shrinkToFit="1"/>
    </xf>
    <xf numFmtId="179" fontId="3" fillId="2" borderId="0" xfId="0" applyNumberFormat="1" applyFont="1" applyFill="1" applyAlignment="1">
      <alignment horizontal="center" vertical="center" shrinkToFit="1"/>
    </xf>
    <xf numFmtId="49" fontId="3" fillId="2" borderId="0" xfId="0" applyNumberFormat="1" applyFont="1" applyFill="1" applyAlignment="1">
      <alignment horizontal="center" vertical="center" shrinkToFit="1"/>
    </xf>
    <xf numFmtId="179" fontId="3" fillId="0" borderId="0" xfId="0" applyNumberFormat="1" applyFont="1" applyAlignment="1">
      <alignment horizontal="center" vertical="center" shrinkToFit="1"/>
    </xf>
    <xf numFmtId="49" fontId="4" fillId="0" borderId="0" xfId="0" applyNumberFormat="1" applyFont="1" applyAlignment="1">
      <alignment horizontal="center" vertical="center" shrinkToFit="1"/>
    </xf>
    <xf numFmtId="49" fontId="5" fillId="0" borderId="0" xfId="0" applyNumberFormat="1" applyFont="1" applyAlignment="1">
      <alignment horizontal="center" vertical="center" shrinkToFit="1"/>
    </xf>
    <xf numFmtId="49" fontId="3" fillId="0" borderId="0" xfId="0" applyNumberFormat="1" applyFont="1" applyAlignment="1">
      <alignment horizontal="center" vertical="center" shrinkToFit="1"/>
    </xf>
    <xf numFmtId="177" fontId="0" fillId="2" borderId="0" xfId="0" applyNumberFormat="1" applyFill="1" applyAlignment="1">
      <alignment horizontal="center" vertical="center" shrinkToFit="1"/>
    </xf>
    <xf numFmtId="49" fontId="4" fillId="2" borderId="0" xfId="0" applyNumberFormat="1" applyFont="1" applyFill="1" applyAlignment="1">
      <alignment horizontal="center" vertical="center" shrinkToFit="1"/>
    </xf>
    <xf numFmtId="49" fontId="5" fillId="2" borderId="0" xfId="0" applyNumberFormat="1" applyFont="1" applyFill="1" applyAlignment="1">
      <alignment horizontal="center" vertical="center" shrinkToFit="1"/>
    </xf>
    <xf numFmtId="180" fontId="0" fillId="0" borderId="0" xfId="0" applyNumberFormat="1" applyAlignment="1">
      <alignment horizontal="center" vertical="center" shrinkToFit="1"/>
    </xf>
    <xf numFmtId="176" fontId="3" fillId="4" borderId="0" xfId="0" applyNumberFormat="1" applyFont="1" applyFill="1" applyAlignment="1">
      <alignment horizontal="center" vertical="center" shrinkToFit="1"/>
    </xf>
    <xf numFmtId="49" fontId="7" fillId="0" borderId="0" xfId="0" applyNumberFormat="1" applyFont="1" applyAlignment="1">
      <alignment horizontal="center" vertical="center" shrinkToFit="1"/>
    </xf>
    <xf numFmtId="49" fontId="7" fillId="2" borderId="0" xfId="0" applyNumberFormat="1" applyFont="1" applyFill="1" applyAlignment="1">
      <alignment horizontal="center" vertical="center" shrinkToFit="1"/>
    </xf>
    <xf numFmtId="176" fontId="6" fillId="4" borderId="0" xfId="0" applyNumberFormat="1" applyFont="1" applyFill="1" applyAlignment="1">
      <alignment horizontal="center" vertical="center" shrinkToFit="1"/>
    </xf>
    <xf numFmtId="181" fontId="0" fillId="0" borderId="0" xfId="0" applyNumberFormat="1" applyAlignment="1">
      <alignment horizontal="center" vertical="center" shrinkToFit="1"/>
    </xf>
    <xf numFmtId="176" fontId="0" fillId="3" borderId="0" xfId="0" applyNumberFormat="1" applyFill="1" applyAlignment="1">
      <alignment horizontal="center" vertical="center" shrinkToFit="1"/>
    </xf>
    <xf numFmtId="49" fontId="8" fillId="2" borderId="0" xfId="0" applyNumberFormat="1" applyFont="1" applyFill="1" applyAlignment="1">
      <alignment horizontal="center" vertical="center" shrinkToFit="1"/>
    </xf>
    <xf numFmtId="180" fontId="0" fillId="2" borderId="0" xfId="0" applyNumberFormat="1" applyFill="1" applyAlignment="1">
      <alignment horizontal="center" vertical="center" shrinkToFit="1"/>
    </xf>
    <xf numFmtId="181" fontId="0" fillId="2" borderId="0" xfId="0" applyNumberFormat="1" applyFill="1" applyAlignment="1">
      <alignment horizontal="center" vertical="center" shrinkToFit="1"/>
    </xf>
    <xf numFmtId="49" fontId="2" fillId="0" borderId="0" xfId="0" applyNumberFormat="1" applyFont="1" applyAlignment="1">
      <alignment horizontal="center" vertical="center" shrinkToFit="1"/>
    </xf>
    <xf numFmtId="176" fontId="0" fillId="6" borderId="0" xfId="0" applyNumberFormat="1" applyFill="1" applyAlignment="1">
      <alignment horizontal="center" vertical="center" shrinkToFit="1"/>
    </xf>
    <xf numFmtId="176" fontId="6" fillId="2" borderId="0" xfId="0" applyNumberFormat="1" applyFont="1" applyFill="1" applyAlignment="1">
      <alignment horizontal="center" vertical="center" shrinkToFit="1"/>
    </xf>
    <xf numFmtId="49" fontId="5" fillId="7" borderId="0" xfId="0" applyNumberFormat="1" applyFont="1" applyFill="1" applyAlignment="1">
      <alignment horizontal="center" vertical="center" shrinkToFit="1"/>
    </xf>
    <xf numFmtId="49" fontId="3" fillId="7" borderId="0" xfId="0" applyNumberFormat="1" applyFont="1" applyFill="1" applyAlignment="1">
      <alignment horizontal="center" vertical="center" shrinkToFit="1"/>
    </xf>
    <xf numFmtId="49" fontId="4" fillId="7" borderId="0" xfId="0" applyNumberFormat="1" applyFont="1" applyFill="1" applyAlignment="1">
      <alignment horizontal="center" vertical="center" shrinkToFit="1"/>
    </xf>
    <xf numFmtId="179" fontId="0" fillId="7" borderId="0" xfId="0" applyNumberFormat="1" applyFill="1" applyAlignment="1">
      <alignment horizontal="center" vertical="center" shrinkToFit="1"/>
    </xf>
    <xf numFmtId="180" fontId="0" fillId="7" borderId="0" xfId="0" applyNumberFormat="1" applyFill="1" applyAlignment="1">
      <alignment horizontal="center" vertical="center" shrinkToFit="1"/>
    </xf>
    <xf numFmtId="176" fontId="0" fillId="7" borderId="0" xfId="0" applyNumberFormat="1" applyFill="1" applyAlignment="1">
      <alignment horizontal="center" vertical="center" shrinkToFit="1"/>
    </xf>
    <xf numFmtId="178" fontId="0" fillId="7" borderId="0" xfId="0" applyNumberFormat="1" applyFill="1" applyAlignment="1">
      <alignment horizontal="center" vertical="center" shrinkToFit="1"/>
    </xf>
    <xf numFmtId="176" fontId="3" fillId="7" borderId="0" xfId="0" applyNumberFormat="1" applyFont="1" applyFill="1" applyAlignment="1">
      <alignment horizontal="center" vertical="center" shrinkToFit="1"/>
    </xf>
    <xf numFmtId="177" fontId="0" fillId="7" borderId="0" xfId="0" applyNumberFormat="1" applyFill="1" applyAlignment="1">
      <alignment horizontal="center" vertical="center" shrinkToFit="1"/>
    </xf>
    <xf numFmtId="181" fontId="0" fillId="7" borderId="0" xfId="0" applyNumberFormat="1" applyFill="1" applyAlignment="1">
      <alignment horizontal="center" vertical="center" shrinkToFit="1"/>
    </xf>
    <xf numFmtId="49" fontId="2" fillId="7" borderId="0" xfId="0" applyNumberFormat="1" applyFont="1" applyFill="1" applyAlignment="1">
      <alignment horizontal="center" vertical="center" shrinkToFit="1"/>
    </xf>
    <xf numFmtId="179" fontId="3" fillId="7" borderId="0" xfId="0" applyNumberFormat="1" applyFont="1" applyFill="1" applyAlignment="1">
      <alignment horizontal="center" vertical="center" shrinkToFit="1"/>
    </xf>
    <xf numFmtId="178" fontId="3" fillId="7" borderId="0" xfId="0" applyNumberFormat="1" applyFont="1" applyFill="1" applyAlignment="1">
      <alignment horizontal="center" vertical="center" shrinkToFit="1"/>
    </xf>
    <xf numFmtId="176" fontId="2" fillId="7" borderId="0" xfId="0" applyNumberFormat="1" applyFont="1" applyFill="1" applyAlignment="1">
      <alignment horizontal="center" vertical="center" shrinkToFit="1"/>
    </xf>
    <xf numFmtId="49" fontId="0" fillId="7" borderId="0" xfId="0" applyNumberFormat="1" applyFill="1" applyAlignment="1">
      <alignment horizontal="center" vertical="center" shrinkToFit="1"/>
    </xf>
    <xf numFmtId="49" fontId="7" fillId="7" borderId="0" xfId="0" applyNumberFormat="1" applyFont="1" applyFill="1" applyAlignment="1">
      <alignment horizontal="center" vertical="center" shrinkToFit="1"/>
    </xf>
    <xf numFmtId="49" fontId="3" fillId="8" borderId="0" xfId="0" applyNumberFormat="1" applyFont="1" applyFill="1" applyAlignment="1">
      <alignment horizontal="center" vertical="center" shrinkToFit="1"/>
    </xf>
    <xf numFmtId="49" fontId="0" fillId="8" borderId="0" xfId="0" applyNumberFormat="1" applyFill="1" applyAlignment="1">
      <alignment horizontal="center" vertical="center" shrinkToFit="1"/>
    </xf>
    <xf numFmtId="179" fontId="0" fillId="8" borderId="0" xfId="0" applyNumberFormat="1" applyFill="1" applyAlignment="1">
      <alignment horizontal="center" vertical="center" shrinkToFit="1"/>
    </xf>
    <xf numFmtId="180" fontId="0" fillId="8" borderId="0" xfId="0" applyNumberFormat="1" applyFill="1" applyAlignment="1">
      <alignment horizontal="center" vertical="center" shrinkToFit="1"/>
    </xf>
    <xf numFmtId="176" fontId="0" fillId="8" borderId="0" xfId="0" applyNumberFormat="1" applyFill="1" applyAlignment="1">
      <alignment horizontal="center" vertical="center" shrinkToFit="1"/>
    </xf>
    <xf numFmtId="178" fontId="0" fillId="8" borderId="0" xfId="0" applyNumberFormat="1" applyFill="1" applyAlignment="1">
      <alignment horizontal="center" vertical="center" shrinkToFit="1"/>
    </xf>
    <xf numFmtId="176" fontId="3" fillId="8" borderId="0" xfId="0" applyNumberFormat="1" applyFont="1" applyFill="1" applyAlignment="1">
      <alignment horizontal="center" vertical="center" shrinkToFit="1"/>
    </xf>
    <xf numFmtId="177" fontId="0" fillId="8" borderId="0" xfId="0" applyNumberFormat="1" applyFill="1" applyAlignment="1">
      <alignment horizontal="center" vertical="center" shrinkToFit="1"/>
    </xf>
    <xf numFmtId="181" fontId="0" fillId="8" borderId="0" xfId="0" applyNumberForma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82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9" sqref="F19"/>
    </sheetView>
  </sheetViews>
  <sheetFormatPr defaultColWidth="8.77734375" defaultRowHeight="13.8" x14ac:dyDescent="0.25"/>
  <cols>
    <col min="1" max="1" width="17.5546875" style="1" customWidth="1"/>
    <col min="2" max="2" width="17.5546875" style="23" customWidth="1"/>
    <col min="3" max="3" width="8.77734375" style="1"/>
    <col min="4" max="7" width="8.77734375" style="2"/>
    <col min="8" max="8" width="8.77734375" style="4"/>
    <col min="9" max="9" width="8.77734375" style="11"/>
    <col min="10" max="10" width="8.77734375" style="2"/>
    <col min="11" max="11" width="8.77734375" style="12"/>
    <col min="12" max="12" width="8.77734375" style="2"/>
    <col min="13" max="13" width="8.77734375" style="12"/>
    <col min="14" max="14" width="8.77734375" style="2"/>
    <col min="15" max="15" width="8.77734375" style="12"/>
    <col min="16" max="16" width="8.77734375" style="2"/>
    <col min="17" max="17" width="8.77734375" style="12"/>
    <col min="18" max="18" width="8.77734375" style="2"/>
    <col min="19" max="19" width="8.77734375" style="10"/>
    <col min="20" max="20" width="8.77734375" style="12"/>
    <col min="21" max="21" width="8.77734375" style="2"/>
    <col min="22" max="22" width="8.77734375" style="12"/>
    <col min="23" max="23" width="8.77734375" style="2"/>
    <col min="24" max="24" width="8.77734375" style="12"/>
    <col min="25" max="25" width="8.77734375" style="2"/>
    <col min="26" max="26" width="8.77734375" style="12"/>
    <col min="27" max="27" width="8.77734375" style="2"/>
    <col min="28" max="28" width="8.77734375" style="12"/>
    <col min="29" max="29" width="8.77734375" style="2"/>
    <col min="30" max="30" width="8.77734375" style="12"/>
    <col min="31" max="31" width="8.77734375" style="2"/>
    <col min="32" max="32" width="8.77734375" style="4"/>
    <col min="33" max="33" width="8.77734375" style="11"/>
    <col min="34" max="34" width="13.88671875" style="12" customWidth="1"/>
    <col min="35" max="35" width="8.77734375" style="2"/>
    <col min="36" max="36" width="17.5546875" style="12" customWidth="1"/>
    <col min="37" max="37" width="8.77734375" style="2"/>
    <col min="38" max="38" width="17.5546875" style="12" customWidth="1"/>
    <col min="39" max="39" width="8.77734375" style="2"/>
    <col min="40" max="40" width="18.109375" style="12" customWidth="1"/>
    <col min="41" max="41" width="8.77734375" style="2"/>
    <col min="42" max="42" width="8.77734375" style="4"/>
    <col min="43" max="43" width="8.77734375" style="11"/>
    <col min="44" max="45" width="8.77734375" style="10"/>
    <col min="46" max="46" width="8.77734375" style="13"/>
    <col min="47" max="47" width="8.77734375" style="33"/>
    <col min="48" max="48" width="8.77734375" style="6"/>
    <col min="49" max="49" width="8.77734375" style="2"/>
    <col min="50" max="50" width="8.77734375" style="16"/>
    <col min="51" max="53" width="8.77734375" style="9"/>
    <col min="54" max="54" width="8.77734375" style="12"/>
    <col min="55" max="55" width="8.77734375" style="27"/>
    <col min="56" max="56" width="8.77734375" style="13"/>
    <col min="57" max="67" width="8.77734375" style="4"/>
    <col min="68" max="16384" width="8.77734375" style="2"/>
  </cols>
  <sheetData>
    <row r="1" spans="1:67" x14ac:dyDescent="0.25">
      <c r="A1" s="1" t="s">
        <v>271</v>
      </c>
      <c r="B1" s="23" t="s">
        <v>176</v>
      </c>
      <c r="C1" s="1" t="s">
        <v>74</v>
      </c>
      <c r="D1" s="2" t="s">
        <v>40</v>
      </c>
      <c r="E1" s="2" t="s">
        <v>52</v>
      </c>
      <c r="F1" s="2" t="s">
        <v>0</v>
      </c>
      <c r="G1" s="2" t="s">
        <v>53</v>
      </c>
      <c r="H1" s="4" t="s">
        <v>39</v>
      </c>
      <c r="I1" s="11" t="s">
        <v>173</v>
      </c>
      <c r="J1" s="2" t="s">
        <v>175</v>
      </c>
      <c r="K1" s="12" t="s">
        <v>162</v>
      </c>
      <c r="L1" s="2" t="s">
        <v>55</v>
      </c>
      <c r="M1" s="12" t="s">
        <v>163</v>
      </c>
      <c r="N1" s="2" t="s">
        <v>56</v>
      </c>
      <c r="O1" s="12" t="s">
        <v>164</v>
      </c>
      <c r="P1" s="2" t="s">
        <v>58</v>
      </c>
      <c r="Q1" s="12" t="s">
        <v>165</v>
      </c>
      <c r="R1" s="2" t="s">
        <v>59</v>
      </c>
      <c r="S1" s="10" t="s">
        <v>1</v>
      </c>
      <c r="T1" s="12" t="s">
        <v>4</v>
      </c>
      <c r="U1" s="2" t="s">
        <v>60</v>
      </c>
      <c r="V1" s="12" t="s">
        <v>5</v>
      </c>
      <c r="W1" s="2" t="s">
        <v>61</v>
      </c>
      <c r="X1" s="12" t="s">
        <v>6</v>
      </c>
      <c r="Y1" s="2" t="s">
        <v>62</v>
      </c>
      <c r="Z1" s="12" t="s">
        <v>7</v>
      </c>
      <c r="AA1" s="2" t="s">
        <v>63</v>
      </c>
      <c r="AB1" s="12" t="s">
        <v>3</v>
      </c>
      <c r="AC1" s="2" t="s">
        <v>64</v>
      </c>
      <c r="AD1" s="12" t="s">
        <v>8</v>
      </c>
      <c r="AE1" s="2" t="s">
        <v>65</v>
      </c>
      <c r="AF1" s="4" t="s">
        <v>41</v>
      </c>
      <c r="AG1" s="11" t="s">
        <v>172</v>
      </c>
      <c r="AH1" s="12" t="s">
        <v>69</v>
      </c>
      <c r="AI1" s="2" t="s">
        <v>66</v>
      </c>
      <c r="AJ1" s="12" t="s">
        <v>211</v>
      </c>
      <c r="AK1" s="2" t="s">
        <v>57</v>
      </c>
      <c r="AL1" s="12" t="s">
        <v>212</v>
      </c>
      <c r="AM1" s="2" t="s">
        <v>67</v>
      </c>
      <c r="AN1" s="12" t="s">
        <v>213</v>
      </c>
      <c r="AO1" s="2" t="s">
        <v>68</v>
      </c>
      <c r="AP1" s="4" t="s">
        <v>43</v>
      </c>
      <c r="AQ1" s="11" t="s">
        <v>171</v>
      </c>
      <c r="AR1" s="10" t="s">
        <v>374</v>
      </c>
      <c r="AS1" s="10" t="s">
        <v>359</v>
      </c>
      <c r="AT1" s="13" t="s">
        <v>360</v>
      </c>
      <c r="AU1" s="33" t="s">
        <v>439</v>
      </c>
      <c r="AV1" s="6" t="s">
        <v>2</v>
      </c>
      <c r="AW1" s="2" t="s">
        <v>54</v>
      </c>
      <c r="AX1" s="16" t="s">
        <v>168</v>
      </c>
      <c r="AY1" s="9" t="s">
        <v>167</v>
      </c>
      <c r="AZ1" s="9" t="s">
        <v>169</v>
      </c>
      <c r="BA1" s="9" t="s">
        <v>170</v>
      </c>
      <c r="BB1" s="12" t="s">
        <v>116</v>
      </c>
      <c r="BC1" s="27" t="s">
        <v>117</v>
      </c>
      <c r="BD1" s="13" t="s">
        <v>70</v>
      </c>
      <c r="BE1" s="4" t="s">
        <v>71</v>
      </c>
    </row>
    <row r="2" spans="1:67" s="4" customFormat="1" x14ac:dyDescent="0.25">
      <c r="A2" s="3" t="s">
        <v>356</v>
      </c>
      <c r="B2" s="19" t="s">
        <v>357</v>
      </c>
      <c r="C2" s="25" t="s">
        <v>358</v>
      </c>
      <c r="D2" s="4">
        <v>87.5</v>
      </c>
      <c r="E2" s="4">
        <f t="shared" ref="E2:E33" si="0">D2/_xlfn.STDEV.S($D$2:$D$129)</f>
        <v>18.564532821264425</v>
      </c>
      <c r="F2" s="4">
        <v>91.18</v>
      </c>
      <c r="G2" s="4">
        <f t="shared" ref="G2:G33" si="1">F2/_xlfn.STDEV.S($F$2:$F$129)</f>
        <v>13.964251495391068</v>
      </c>
      <c r="H2" s="4">
        <f t="shared" ref="H2:H33" si="2">AVERAGE(E2,G2)</f>
        <v>16.264392158327745</v>
      </c>
      <c r="I2" s="10">
        <f t="shared" ref="I2:I33" si="3">(H2-MIN($H$2:$H$129)) / (MAX($H$2:$H$129)-MIN($H$2:$H$129))*100</f>
        <v>91.57564066348462</v>
      </c>
      <c r="J2" s="4">
        <f t="shared" ref="J2:J33" si="4">AVERAGE(L2,N2,P2,R2)</f>
        <v>6.1439615689477804</v>
      </c>
      <c r="K2" s="13">
        <v>93</v>
      </c>
      <c r="L2" s="4">
        <f t="shared" ref="L2:L33" si="5">K2/_xlfn.STDEV.S($K$2:$K$129)</f>
        <v>4.8531013895740918</v>
      </c>
      <c r="M2" s="13">
        <v>79</v>
      </c>
      <c r="N2" s="4">
        <f t="shared" ref="N2:N33" si="6">M2/_xlfn.STDEV.S($M$2:$M$129)</f>
        <v>4.6197958975387436</v>
      </c>
      <c r="O2" s="13">
        <v>91</v>
      </c>
      <c r="P2" s="4">
        <f t="shared" ref="P2:P33" si="7">O2/_xlfn.STDEV.S($O$2:$O$129)</f>
        <v>12.116371451580314</v>
      </c>
      <c r="Q2" s="13">
        <v>70</v>
      </c>
      <c r="R2" s="4">
        <f>Q2/_xlfn.STDEV.S($Q$2:$Q$129)</f>
        <v>2.9865775370979715</v>
      </c>
      <c r="S2" s="10">
        <f t="shared" ref="S2:S33" si="8">AVERAGE(U2,W2,Y2,AA2,AC2,AE2)</f>
        <v>7.3460541680036293</v>
      </c>
      <c r="T2" s="13">
        <v>94</v>
      </c>
      <c r="U2" s="4">
        <f t="shared" ref="U2:U33" si="9">T2/_xlfn.STDEV.S($T$2:$T$129)</f>
        <v>8.3682248621699635</v>
      </c>
      <c r="V2" s="13">
        <v>92</v>
      </c>
      <c r="W2" s="4">
        <f t="shared" ref="W2:W33" si="10">V2/_xlfn.STDEV.S($V$2:$V$129)</f>
        <v>7.5334052325333563</v>
      </c>
      <c r="X2" s="13">
        <v>62</v>
      </c>
      <c r="Y2" s="4">
        <f t="shared" ref="Y2:Y33" si="11">X2/_xlfn.STDEV.S($X$2:$X$129)</f>
        <v>4.4287437020756739</v>
      </c>
      <c r="Z2" s="13">
        <v>77</v>
      </c>
      <c r="AA2" s="4">
        <f t="shared" ref="AA2:AA33" si="12">Z2/_xlfn.STDEV.S($Z$2:$Z$129)</f>
        <v>7.916333136925588</v>
      </c>
      <c r="AB2" s="13">
        <v>87</v>
      </c>
      <c r="AC2" s="4">
        <f t="shared" ref="AC2:AC33" si="13">AB2/_xlfn.STDEV.S($AB$2:$AB$129)</f>
        <v>6.6810635500201299</v>
      </c>
      <c r="AD2" s="13">
        <v>99</v>
      </c>
      <c r="AE2" s="4">
        <f t="shared" ref="AE2:AE33" si="14">AD2/_xlfn.STDEV.S($AD$2:$AD$129)</f>
        <v>9.1485545242970705</v>
      </c>
      <c r="AF2" s="4">
        <f t="shared" ref="AF2:AF33" si="15">AVERAGE(J2,S2)</f>
        <v>6.7450078684757049</v>
      </c>
      <c r="AG2" s="4">
        <f t="shared" ref="AG2:AG33" si="16">(AF2-MIN($AF$2:$AF$129)) / (MAX($AF$2:$AF$129)-MIN($AF$2:$AF$129))*100</f>
        <v>71.826733699002958</v>
      </c>
      <c r="AH2" s="13">
        <v>98</v>
      </c>
      <c r="AI2" s="4">
        <f t="shared" ref="AI2:AI33" si="17">AH2/_xlfn.STDEV.S($AH$2:$AH$129)</f>
        <v>4.8194916538739188</v>
      </c>
      <c r="AJ2" s="13">
        <v>77</v>
      </c>
      <c r="AK2" s="4">
        <f t="shared" ref="AK2:AK33" si="18">AJ2/_xlfn.STDEV.S($AJ$2:$AJ$129)</f>
        <v>2.9999362555726496</v>
      </c>
      <c r="AL2" s="13">
        <v>96</v>
      </c>
      <c r="AM2" s="4">
        <f t="shared" ref="AM2:AM33" si="19">AL2/_xlfn.STDEV.S($AL$2:$AL$129)</f>
        <v>3.7923022393007435</v>
      </c>
      <c r="AN2" s="13">
        <v>96</v>
      </c>
      <c r="AO2" s="4">
        <f t="shared" ref="AO2:AO33" si="20">AN2/_xlfn.STDEV.S($AN$2:$AN$129)</f>
        <v>4.2134670966418835</v>
      </c>
      <c r="AP2" s="4">
        <f t="shared" ref="AP2:AP33" si="21">AVERAGE(AI2,AK2,AM2,AO2)</f>
        <v>3.9562993113472991</v>
      </c>
      <c r="AQ2" s="4">
        <f t="shared" ref="AQ2:AQ33" si="22">(AP2-MIN($AP$2:$AP$129)) / (MAX($AP$2:$AP$129)-MIN($AP$2:$AP$129))*100</f>
        <v>98.106263035142817</v>
      </c>
      <c r="AR2" s="4">
        <v>17.850000000000001</v>
      </c>
      <c r="AS2" s="4">
        <v>5.63</v>
      </c>
      <c r="AT2" s="13">
        <f t="shared" ref="AT2:AT33" si="23">AR2*AS2/100*10000</f>
        <v>10049.550000000001</v>
      </c>
      <c r="AU2" s="4">
        <f t="shared" ref="AU2:AU33" si="24">(AT2-MIN($AT$2:$AT$100)) / (MAX($AT$2:$AT$100)-MIN($AT$2:$AT$100))*100</f>
        <v>100</v>
      </c>
      <c r="AV2" s="4">
        <f t="shared" ref="AV2:AV33" si="25">AVERAGE(AQ2,AG2,I2,AU2)</f>
        <v>90.377159349407606</v>
      </c>
      <c r="AW2" s="4">
        <f t="shared" ref="AW2:AW33" si="26">AV2-AV3</f>
        <v>14.915969977096239</v>
      </c>
      <c r="AX2" s="15">
        <f t="shared" ref="AX2:AX15" si="27">AV2/SUM($AV$2:$AV$47)*100</f>
        <v>3.2662476064165635</v>
      </c>
      <c r="AY2" s="9" t="e">
        <f>#REF!*AX2/100</f>
        <v>#REF!</v>
      </c>
      <c r="AZ2" s="32">
        <f t="shared" ref="AZ2:AZ15" si="28">1/COUNT($AX$2:$AX$47)*100</f>
        <v>2.3255813953488373</v>
      </c>
      <c r="BA2" s="9" t="e">
        <f>#REF!/COUNT($AX$2:$AX$47)</f>
        <v>#REF!</v>
      </c>
      <c r="BB2" s="13"/>
      <c r="BC2" s="35"/>
      <c r="BD2" s="43">
        <v>237000</v>
      </c>
      <c r="BE2" s="4" t="e">
        <f>BD4=SUM(BA3:BA169)</f>
        <v>#REF!</v>
      </c>
    </row>
    <row r="3" spans="1:67" s="4" customFormat="1" x14ac:dyDescent="0.25">
      <c r="A3" s="23" t="s">
        <v>36</v>
      </c>
      <c r="B3" s="23" t="s">
        <v>220</v>
      </c>
      <c r="C3" s="21" t="s">
        <v>75</v>
      </c>
      <c r="D3" s="2">
        <v>89.5</v>
      </c>
      <c r="E3" s="2">
        <f t="shared" si="0"/>
        <v>18.988865000036181</v>
      </c>
      <c r="F3" s="2">
        <v>87.13</v>
      </c>
      <c r="G3" s="2">
        <f t="shared" si="1"/>
        <v>13.343992463187361</v>
      </c>
      <c r="H3" s="4">
        <f t="shared" si="2"/>
        <v>16.16642873161177</v>
      </c>
      <c r="I3" s="33">
        <f t="shared" si="3"/>
        <v>90.006429485027098</v>
      </c>
      <c r="J3" s="2">
        <f t="shared" si="4"/>
        <v>5.4184769488582996</v>
      </c>
      <c r="K3" s="12">
        <v>79</v>
      </c>
      <c r="L3" s="2">
        <f t="shared" si="5"/>
        <v>4.1225269868425078</v>
      </c>
      <c r="M3" s="12">
        <v>21</v>
      </c>
      <c r="N3" s="2">
        <f t="shared" si="6"/>
        <v>1.2280470107381471</v>
      </c>
      <c r="O3" s="12">
        <v>96</v>
      </c>
      <c r="P3" s="2">
        <f t="shared" si="7"/>
        <v>12.782106146722089</v>
      </c>
      <c r="Q3" s="12">
        <v>83</v>
      </c>
      <c r="R3" s="2">
        <f>Q3/_xlfn.STDEV.S($Q$2:$Q$129)</f>
        <v>3.5412276511304523</v>
      </c>
      <c r="S3" s="10">
        <f t="shared" si="8"/>
        <v>7.840374694361703</v>
      </c>
      <c r="T3" s="12">
        <v>97</v>
      </c>
      <c r="U3" s="2">
        <f t="shared" si="9"/>
        <v>8.6352958684094308</v>
      </c>
      <c r="V3" s="12">
        <v>97</v>
      </c>
      <c r="W3" s="2">
        <f t="shared" si="10"/>
        <v>7.9428294299536475</v>
      </c>
      <c r="X3" s="12">
        <v>61</v>
      </c>
      <c r="Y3" s="2">
        <f t="shared" si="11"/>
        <v>4.3573123520421948</v>
      </c>
      <c r="Z3" s="12">
        <v>91</v>
      </c>
      <c r="AA3" s="2">
        <f t="shared" si="12"/>
        <v>9.3556664345484215</v>
      </c>
      <c r="AB3" s="12">
        <v>99</v>
      </c>
      <c r="AC3" s="2">
        <f t="shared" si="13"/>
        <v>7.6025895569194581</v>
      </c>
      <c r="AD3" s="12">
        <v>99</v>
      </c>
      <c r="AE3" s="2">
        <f t="shared" si="14"/>
        <v>9.1485545242970705</v>
      </c>
      <c r="AF3" s="4">
        <f t="shared" si="15"/>
        <v>6.6294258216100008</v>
      </c>
      <c r="AG3" s="33">
        <f t="shared" si="16"/>
        <v>67.137283738740265</v>
      </c>
      <c r="AH3" s="12">
        <v>99</v>
      </c>
      <c r="AI3" s="2">
        <f t="shared" si="17"/>
        <v>4.8686701401379375</v>
      </c>
      <c r="AJ3" s="12">
        <v>89</v>
      </c>
      <c r="AK3" s="2">
        <f t="shared" si="18"/>
        <v>3.467458788908647</v>
      </c>
      <c r="AL3" s="12">
        <v>87</v>
      </c>
      <c r="AM3" s="2">
        <f t="shared" si="19"/>
        <v>3.4367739043662988</v>
      </c>
      <c r="AN3" s="12">
        <v>81</v>
      </c>
      <c r="AO3" s="2">
        <f t="shared" si="20"/>
        <v>3.5551128627915887</v>
      </c>
      <c r="AP3" s="4">
        <f t="shared" si="21"/>
        <v>3.8320039240511177</v>
      </c>
      <c r="AQ3" s="33">
        <f t="shared" si="22"/>
        <v>93.885336099440806</v>
      </c>
      <c r="AR3" s="4">
        <v>154.75</v>
      </c>
      <c r="AS3" s="4">
        <v>0.33</v>
      </c>
      <c r="AT3" s="13">
        <f t="shared" si="23"/>
        <v>5106.75</v>
      </c>
      <c r="AU3" s="33">
        <f t="shared" si="24"/>
        <v>50.815708166037275</v>
      </c>
      <c r="AV3" s="6">
        <f t="shared" si="25"/>
        <v>75.461189372311367</v>
      </c>
      <c r="AW3" s="2">
        <f t="shared" si="26"/>
        <v>4.8885560231025948</v>
      </c>
      <c r="AX3" s="15">
        <f t="shared" si="27"/>
        <v>2.7271816345959823</v>
      </c>
      <c r="AY3" s="9" t="e">
        <f>#REF!*AX3/100</f>
        <v>#REF!</v>
      </c>
      <c r="AZ3" s="32">
        <f t="shared" si="28"/>
        <v>2.3255813953488373</v>
      </c>
      <c r="BA3" s="9" t="e">
        <f>#REF!/COUNT($AX$2:$AX$47)</f>
        <v>#REF!</v>
      </c>
      <c r="BB3" s="12">
        <v>1185</v>
      </c>
      <c r="BC3" s="27" t="e">
        <f t="shared" ref="BC3:BC15" si="29">BB3-BA3</f>
        <v>#REF!</v>
      </c>
      <c r="BD3" s="13"/>
      <c r="BE3" s="45" t="e">
        <f>BD2=SUM(AY8:AY173)</f>
        <v>#REF!</v>
      </c>
    </row>
    <row r="4" spans="1:67" x14ac:dyDescent="0.25">
      <c r="A4" s="23" t="s">
        <v>380</v>
      </c>
      <c r="B4" s="23" t="s">
        <v>224</v>
      </c>
      <c r="C4" s="22" t="s">
        <v>78</v>
      </c>
      <c r="D4" s="14">
        <v>79.25</v>
      </c>
      <c r="E4" s="14">
        <f t="shared" si="0"/>
        <v>16.814162583830921</v>
      </c>
      <c r="F4" s="14">
        <v>81.45</v>
      </c>
      <c r="G4" s="14">
        <f t="shared" si="1"/>
        <v>12.474098314318955</v>
      </c>
      <c r="H4" s="15">
        <f t="shared" si="2"/>
        <v>14.644130449074938</v>
      </c>
      <c r="I4" s="33">
        <f t="shared" si="3"/>
        <v>65.621742648486119</v>
      </c>
      <c r="J4" s="14">
        <f t="shared" si="4"/>
        <v>6.5243852470229102</v>
      </c>
      <c r="K4" s="20">
        <v>99</v>
      </c>
      <c r="L4" s="14">
        <f t="shared" si="5"/>
        <v>5.1662047050304842</v>
      </c>
      <c r="M4" s="20">
        <v>87</v>
      </c>
      <c r="N4" s="14">
        <f t="shared" si="6"/>
        <v>5.0876233302008957</v>
      </c>
      <c r="O4" s="20">
        <v>94</v>
      </c>
      <c r="P4" s="14">
        <f t="shared" si="7"/>
        <v>12.515812268665378</v>
      </c>
      <c r="Q4" s="20">
        <v>78</v>
      </c>
      <c r="R4" s="2">
        <f>Q4/_xlfn.STDEV.S($Q$2:$Q$129)</f>
        <v>3.3279006841948826</v>
      </c>
      <c r="S4" s="17">
        <f t="shared" si="8"/>
        <v>7.5475637096633834</v>
      </c>
      <c r="T4" s="20">
        <v>98</v>
      </c>
      <c r="U4" s="14">
        <f t="shared" si="9"/>
        <v>8.7243195371559192</v>
      </c>
      <c r="V4" s="20">
        <v>89</v>
      </c>
      <c r="W4" s="14">
        <f t="shared" si="10"/>
        <v>7.2877507140811817</v>
      </c>
      <c r="X4" s="20">
        <v>79</v>
      </c>
      <c r="Y4" s="14">
        <f t="shared" si="11"/>
        <v>5.64307665264481</v>
      </c>
      <c r="Z4" s="20">
        <v>69</v>
      </c>
      <c r="AA4" s="14">
        <f t="shared" si="12"/>
        <v>7.0938569668553972</v>
      </c>
      <c r="AB4" s="20">
        <v>95</v>
      </c>
      <c r="AC4" s="14">
        <f t="shared" si="13"/>
        <v>7.2954142212863484</v>
      </c>
      <c r="AD4" s="20">
        <v>100</v>
      </c>
      <c r="AE4" s="14">
        <f t="shared" si="14"/>
        <v>9.2409641659566368</v>
      </c>
      <c r="AF4" s="15">
        <f t="shared" si="15"/>
        <v>7.0359744783431468</v>
      </c>
      <c r="AG4" s="33">
        <f t="shared" si="16"/>
        <v>83.631969841481364</v>
      </c>
      <c r="AH4" s="20">
        <v>76</v>
      </c>
      <c r="AI4" s="14">
        <f t="shared" si="17"/>
        <v>3.7375649560654876</v>
      </c>
      <c r="AJ4" s="20">
        <v>95</v>
      </c>
      <c r="AK4" s="14">
        <f t="shared" si="18"/>
        <v>3.7012200555766457</v>
      </c>
      <c r="AL4" s="20">
        <v>98</v>
      </c>
      <c r="AM4" s="14">
        <f t="shared" si="19"/>
        <v>3.8713085359528425</v>
      </c>
      <c r="AN4" s="20">
        <v>74</v>
      </c>
      <c r="AO4" s="14">
        <f t="shared" si="20"/>
        <v>3.2478808869947851</v>
      </c>
      <c r="AP4" s="15">
        <f t="shared" si="21"/>
        <v>3.6394936086474403</v>
      </c>
      <c r="AQ4" s="33">
        <f t="shared" si="22"/>
        <v>87.347909463071645</v>
      </c>
      <c r="AR4" s="4">
        <v>90.03</v>
      </c>
      <c r="AS4" s="4">
        <v>0.51</v>
      </c>
      <c r="AT4" s="13">
        <f t="shared" si="23"/>
        <v>4591.5300000000007</v>
      </c>
      <c r="AU4" s="33">
        <f t="shared" si="24"/>
        <v>45.688911443795995</v>
      </c>
      <c r="AV4" s="6">
        <f t="shared" si="25"/>
        <v>70.572633349208772</v>
      </c>
      <c r="AW4" s="2">
        <f t="shared" si="26"/>
        <v>0.37938636978509521</v>
      </c>
      <c r="AX4" s="15">
        <f t="shared" si="27"/>
        <v>2.5505082967279362</v>
      </c>
      <c r="AY4" s="9" t="e">
        <f>#REF!*AX4/100</f>
        <v>#REF!</v>
      </c>
      <c r="AZ4" s="32">
        <f t="shared" si="28"/>
        <v>2.3255813953488373</v>
      </c>
      <c r="BA4" s="9" t="e">
        <f>#REF!/COUNT($AX$2:$AX$47)</f>
        <v>#REF!</v>
      </c>
      <c r="BB4" s="20"/>
      <c r="BC4" s="27" t="e">
        <f t="shared" si="29"/>
        <v>#REF!</v>
      </c>
      <c r="BD4" s="18"/>
      <c r="BE4" s="15"/>
    </row>
    <row r="5" spans="1:67" x14ac:dyDescent="0.25">
      <c r="A5" s="22" t="s">
        <v>375</v>
      </c>
      <c r="B5" s="23" t="s">
        <v>364</v>
      </c>
      <c r="C5" s="1" t="s">
        <v>105</v>
      </c>
      <c r="D5" s="2">
        <v>92</v>
      </c>
      <c r="E5" s="2">
        <f t="shared" si="0"/>
        <v>19.519280223500882</v>
      </c>
      <c r="F5" s="2">
        <v>77.39</v>
      </c>
      <c r="G5" s="2">
        <f t="shared" si="1"/>
        <v>11.852307778332031</v>
      </c>
      <c r="H5" s="4">
        <f t="shared" si="2"/>
        <v>15.685794000916456</v>
      </c>
      <c r="I5" s="33">
        <f t="shared" si="3"/>
        <v>82.307460416206069</v>
      </c>
      <c r="J5" s="2">
        <f t="shared" si="4"/>
        <v>6.9594534947390327</v>
      </c>
      <c r="K5" s="12">
        <v>98</v>
      </c>
      <c r="L5" s="2">
        <f t="shared" si="5"/>
        <v>5.1140208191210856</v>
      </c>
      <c r="M5" s="12">
        <v>95</v>
      </c>
      <c r="N5" s="2">
        <f t="shared" si="6"/>
        <v>5.555450762863047</v>
      </c>
      <c r="O5" s="12">
        <v>96</v>
      </c>
      <c r="P5" s="2">
        <f t="shared" si="7"/>
        <v>12.782106146722089</v>
      </c>
      <c r="Q5" s="12">
        <v>97</v>
      </c>
      <c r="R5" s="2">
        <f>Q5/_xlfn.STDEV.S($Q$2:$Q$80)</f>
        <v>4.3862362502499082</v>
      </c>
      <c r="S5" s="10">
        <f t="shared" si="8"/>
        <v>7.9193493338990946</v>
      </c>
      <c r="T5" s="12">
        <v>97</v>
      </c>
      <c r="U5" s="2">
        <f t="shared" si="9"/>
        <v>8.6352958684094308</v>
      </c>
      <c r="V5" s="12">
        <v>80</v>
      </c>
      <c r="W5" s="2">
        <f t="shared" si="10"/>
        <v>6.550787158724658</v>
      </c>
      <c r="X5" s="12">
        <v>90</v>
      </c>
      <c r="Y5" s="2">
        <f t="shared" si="11"/>
        <v>6.4288215030130749</v>
      </c>
      <c r="Z5" s="12">
        <v>89</v>
      </c>
      <c r="AA5" s="2">
        <f t="shared" si="12"/>
        <v>9.1500473920308742</v>
      </c>
      <c r="AB5" s="12">
        <v>99</v>
      </c>
      <c r="AC5" s="2">
        <f t="shared" si="13"/>
        <v>7.6025895569194581</v>
      </c>
      <c r="AD5" s="12">
        <v>99</v>
      </c>
      <c r="AE5" s="2">
        <f t="shared" si="14"/>
        <v>9.1485545242970705</v>
      </c>
      <c r="AF5" s="4">
        <f t="shared" si="15"/>
        <v>7.4394014143190637</v>
      </c>
      <c r="AG5" s="33">
        <f t="shared" si="16"/>
        <v>100</v>
      </c>
      <c r="AH5" s="12">
        <v>97</v>
      </c>
      <c r="AI5" s="2">
        <f t="shared" si="17"/>
        <v>4.7703131676098991</v>
      </c>
      <c r="AJ5" s="12">
        <v>79</v>
      </c>
      <c r="AK5" s="2">
        <f t="shared" si="18"/>
        <v>3.077856677795316</v>
      </c>
      <c r="AL5" s="12">
        <v>86</v>
      </c>
      <c r="AM5" s="2">
        <f t="shared" si="19"/>
        <v>3.3972707560402493</v>
      </c>
      <c r="AN5" s="12">
        <v>79</v>
      </c>
      <c r="AO5" s="2">
        <f t="shared" si="20"/>
        <v>3.4673322982782162</v>
      </c>
      <c r="AP5" s="4">
        <f t="shared" si="21"/>
        <v>3.6781932249309204</v>
      </c>
      <c r="AQ5" s="33">
        <f t="shared" si="22"/>
        <v>88.662103467576713</v>
      </c>
      <c r="AR5" s="4">
        <v>49.26</v>
      </c>
      <c r="AS5" s="4">
        <v>0.2</v>
      </c>
      <c r="AT5" s="13">
        <f t="shared" si="23"/>
        <v>985.19999999999993</v>
      </c>
      <c r="AU5" s="33">
        <f t="shared" si="24"/>
        <v>9.8034240339119645</v>
      </c>
      <c r="AV5" s="6">
        <f t="shared" si="25"/>
        <v>70.193246979423677</v>
      </c>
      <c r="AW5" s="2">
        <f t="shared" si="26"/>
        <v>1.1828447899762011</v>
      </c>
      <c r="AX5" s="15">
        <f t="shared" si="27"/>
        <v>2.5367972016776164</v>
      </c>
      <c r="AY5" s="9" t="e">
        <f>#REF!*AX5/100</f>
        <v>#REF!</v>
      </c>
      <c r="AZ5" s="32">
        <f t="shared" si="28"/>
        <v>2.3255813953488373</v>
      </c>
      <c r="BA5" s="9" t="e">
        <f>#REF!/COUNT($AX$2:$AX$47)</f>
        <v>#REF!</v>
      </c>
      <c r="BC5" s="27" t="e">
        <f t="shared" si="29"/>
        <v>#REF!</v>
      </c>
    </row>
    <row r="6" spans="1:67" x14ac:dyDescent="0.25">
      <c r="A6" s="19" t="s">
        <v>361</v>
      </c>
      <c r="B6" s="19" t="s">
        <v>362</v>
      </c>
      <c r="C6" s="3" t="s">
        <v>109</v>
      </c>
      <c r="D6" s="4">
        <v>88.75</v>
      </c>
      <c r="E6" s="4">
        <f t="shared" si="0"/>
        <v>18.829740432996775</v>
      </c>
      <c r="F6" s="4">
        <v>87.73</v>
      </c>
      <c r="G6" s="4">
        <f t="shared" si="1"/>
        <v>13.435882690180502</v>
      </c>
      <c r="H6" s="4">
        <f t="shared" si="2"/>
        <v>16.132811561588639</v>
      </c>
      <c r="I6" s="33">
        <f t="shared" si="3"/>
        <v>89.467938328104324</v>
      </c>
      <c r="J6" s="4">
        <f t="shared" si="4"/>
        <v>6.4509070033010687</v>
      </c>
      <c r="K6" s="13">
        <v>100</v>
      </c>
      <c r="L6" s="4">
        <f t="shared" si="5"/>
        <v>5.2183885909398828</v>
      </c>
      <c r="M6" s="13">
        <v>84</v>
      </c>
      <c r="N6" s="4">
        <f t="shared" si="6"/>
        <v>4.9121880429525886</v>
      </c>
      <c r="O6" s="13">
        <v>94</v>
      </c>
      <c r="P6" s="4">
        <f t="shared" si="7"/>
        <v>12.515812268665378</v>
      </c>
      <c r="Q6" s="13">
        <v>74</v>
      </c>
      <c r="R6" s="4">
        <f t="shared" ref="R6:R50" si="30">Q6/_xlfn.STDEV.S($Q$2:$Q$129)</f>
        <v>3.1572391106464273</v>
      </c>
      <c r="S6" s="10">
        <f t="shared" si="8"/>
        <v>7.6123360651297141</v>
      </c>
      <c r="T6" s="13">
        <v>99</v>
      </c>
      <c r="U6" s="4">
        <f t="shared" si="9"/>
        <v>8.8133432059024077</v>
      </c>
      <c r="V6" s="13">
        <v>100</v>
      </c>
      <c r="W6" s="4">
        <f t="shared" si="10"/>
        <v>8.1884839484058229</v>
      </c>
      <c r="X6" s="13">
        <v>51</v>
      </c>
      <c r="Y6" s="4">
        <f t="shared" si="11"/>
        <v>3.642998851707409</v>
      </c>
      <c r="Z6" s="13">
        <v>85</v>
      </c>
      <c r="AA6" s="4">
        <f t="shared" si="12"/>
        <v>8.7388093069957797</v>
      </c>
      <c r="AB6" s="13">
        <v>93</v>
      </c>
      <c r="AC6" s="4">
        <f t="shared" si="13"/>
        <v>7.1418265534697936</v>
      </c>
      <c r="AD6" s="13">
        <v>99</v>
      </c>
      <c r="AE6" s="4">
        <f t="shared" si="14"/>
        <v>9.1485545242970705</v>
      </c>
      <c r="AF6" s="4">
        <f t="shared" si="15"/>
        <v>7.0316215342153914</v>
      </c>
      <c r="AG6" s="33">
        <f t="shared" si="16"/>
        <v>83.455360115139982</v>
      </c>
      <c r="AH6" s="13">
        <v>99</v>
      </c>
      <c r="AI6" s="4">
        <f t="shared" si="17"/>
        <v>4.8686701401379375</v>
      </c>
      <c r="AJ6" s="13">
        <v>99</v>
      </c>
      <c r="AK6" s="4">
        <f t="shared" si="18"/>
        <v>3.857060900021978</v>
      </c>
      <c r="AL6" s="13">
        <v>99</v>
      </c>
      <c r="AM6" s="4">
        <f t="shared" si="19"/>
        <v>3.910811684278892</v>
      </c>
      <c r="AN6" s="13">
        <v>72</v>
      </c>
      <c r="AO6" s="4">
        <f t="shared" si="20"/>
        <v>3.1601003224814121</v>
      </c>
      <c r="AP6" s="4">
        <f t="shared" si="21"/>
        <v>3.949160761730055</v>
      </c>
      <c r="AQ6" s="33">
        <f t="shared" si="22"/>
        <v>97.86384618431093</v>
      </c>
      <c r="AR6" s="4">
        <v>8.9499999999999993</v>
      </c>
      <c r="AS6" s="4">
        <v>0.59</v>
      </c>
      <c r="AT6" s="13">
        <f t="shared" si="23"/>
        <v>528.04999999999995</v>
      </c>
      <c r="AU6" s="33">
        <f t="shared" si="24"/>
        <v>5.2544641302346857</v>
      </c>
      <c r="AV6" s="6">
        <f t="shared" si="25"/>
        <v>69.010402189447476</v>
      </c>
      <c r="AW6" s="2">
        <f t="shared" si="26"/>
        <v>0.59593206429499901</v>
      </c>
      <c r="AX6" s="15">
        <f t="shared" si="27"/>
        <v>2.4940489675902238</v>
      </c>
      <c r="AY6" s="9" t="e">
        <f>#REF!*AX6/100</f>
        <v>#REF!</v>
      </c>
      <c r="AZ6" s="32">
        <f t="shared" si="28"/>
        <v>2.3255813953488373</v>
      </c>
      <c r="BA6" s="9" t="e">
        <f>#REF!/COUNT($AX$2:$AX$47)</f>
        <v>#REF!</v>
      </c>
      <c r="BB6" s="13">
        <v>1003</v>
      </c>
      <c r="BC6" s="27" t="e">
        <f t="shared" si="29"/>
        <v>#REF!</v>
      </c>
    </row>
    <row r="7" spans="1:67" x14ac:dyDescent="0.25">
      <c r="A7" s="22" t="s">
        <v>376</v>
      </c>
      <c r="B7" s="23" t="s">
        <v>365</v>
      </c>
      <c r="C7" s="1" t="s">
        <v>112</v>
      </c>
      <c r="D7" s="2">
        <v>87</v>
      </c>
      <c r="E7" s="2">
        <f t="shared" si="0"/>
        <v>18.458449776571484</v>
      </c>
      <c r="F7" s="2">
        <v>95.21</v>
      </c>
      <c r="G7" s="2">
        <f t="shared" si="1"/>
        <v>14.581447520028332</v>
      </c>
      <c r="H7" s="4">
        <f t="shared" si="2"/>
        <v>16.519948648299909</v>
      </c>
      <c r="I7" s="33">
        <f t="shared" si="3"/>
        <v>95.669230631038218</v>
      </c>
      <c r="J7" s="2">
        <f t="shared" si="4"/>
        <v>6.1716343814151768</v>
      </c>
      <c r="K7" s="12">
        <v>93</v>
      </c>
      <c r="L7" s="2">
        <f t="shared" si="5"/>
        <v>4.8531013895740918</v>
      </c>
      <c r="M7" s="12">
        <v>86</v>
      </c>
      <c r="N7" s="2">
        <f t="shared" si="6"/>
        <v>5.0291449011181264</v>
      </c>
      <c r="O7" s="12">
        <v>91</v>
      </c>
      <c r="P7" s="2">
        <f t="shared" si="7"/>
        <v>12.116371451580314</v>
      </c>
      <c r="Q7" s="12">
        <v>63</v>
      </c>
      <c r="R7" s="2">
        <f t="shared" si="30"/>
        <v>2.6879197833881747</v>
      </c>
      <c r="S7" s="10">
        <f t="shared" si="8"/>
        <v>7.4069047334356837</v>
      </c>
      <c r="T7" s="12">
        <v>97</v>
      </c>
      <c r="U7" s="2">
        <f t="shared" si="9"/>
        <v>8.6352958684094308</v>
      </c>
      <c r="V7" s="12">
        <v>95</v>
      </c>
      <c r="W7" s="2">
        <f t="shared" si="10"/>
        <v>7.7790597509855308</v>
      </c>
      <c r="X7" s="12">
        <v>65</v>
      </c>
      <c r="Y7" s="2">
        <f t="shared" si="11"/>
        <v>4.6430377521761095</v>
      </c>
      <c r="Z7" s="12">
        <v>82</v>
      </c>
      <c r="AA7" s="2">
        <f t="shared" si="12"/>
        <v>8.4303807432194571</v>
      </c>
      <c r="AB7" s="12">
        <v>78</v>
      </c>
      <c r="AC7" s="2">
        <f t="shared" si="13"/>
        <v>5.9899190448456334</v>
      </c>
      <c r="AD7" s="12">
        <v>97</v>
      </c>
      <c r="AE7" s="2">
        <f t="shared" si="14"/>
        <v>8.9637352409779378</v>
      </c>
      <c r="AF7" s="4">
        <f t="shared" si="15"/>
        <v>6.7892695574254303</v>
      </c>
      <c r="AG7" s="33">
        <f t="shared" si="16"/>
        <v>73.622540064394798</v>
      </c>
      <c r="AH7" s="12">
        <v>94</v>
      </c>
      <c r="AI7" s="2">
        <f t="shared" si="17"/>
        <v>4.6227777088178401</v>
      </c>
      <c r="AJ7" s="12">
        <v>95</v>
      </c>
      <c r="AK7" s="2">
        <f t="shared" si="18"/>
        <v>3.7012200555766457</v>
      </c>
      <c r="AL7" s="12">
        <v>97</v>
      </c>
      <c r="AM7" s="2">
        <f t="shared" si="19"/>
        <v>3.831805387626793</v>
      </c>
      <c r="AN7" s="12">
        <v>84</v>
      </c>
      <c r="AO7" s="2">
        <f t="shared" si="20"/>
        <v>3.6867837095616478</v>
      </c>
      <c r="AP7" s="4">
        <f t="shared" si="21"/>
        <v>3.9606467153957317</v>
      </c>
      <c r="AQ7" s="33">
        <f t="shared" si="22"/>
        <v>98.253895825446492</v>
      </c>
      <c r="AR7" s="4">
        <v>47.25</v>
      </c>
      <c r="AS7" s="4">
        <v>0.13</v>
      </c>
      <c r="AT7" s="13">
        <f t="shared" si="23"/>
        <v>614.25</v>
      </c>
      <c r="AU7" s="33">
        <f t="shared" si="24"/>
        <v>6.1122139797304351</v>
      </c>
      <c r="AV7" s="6">
        <f t="shared" si="25"/>
        <v>68.414470125152476</v>
      </c>
      <c r="AW7" s="2">
        <f t="shared" si="26"/>
        <v>0.20475593899243449</v>
      </c>
      <c r="AX7" s="15">
        <f t="shared" si="27"/>
        <v>2.4725118702461346</v>
      </c>
      <c r="AY7" s="9" t="e">
        <f>#REF!*AX7/100</f>
        <v>#REF!</v>
      </c>
      <c r="AZ7" s="32">
        <f t="shared" si="28"/>
        <v>2.3255813953488373</v>
      </c>
      <c r="BA7" s="9" t="e">
        <f>#REF!/COUNT($AX$2:$AX$47)</f>
        <v>#REF!</v>
      </c>
      <c r="BC7" s="27" t="e">
        <f t="shared" si="29"/>
        <v>#REF!</v>
      </c>
    </row>
    <row r="8" spans="1:67" s="45" customFormat="1" x14ac:dyDescent="0.25">
      <c r="A8" s="40" t="s">
        <v>377</v>
      </c>
      <c r="B8" s="41" t="s">
        <v>363</v>
      </c>
      <c r="C8" s="42" t="s">
        <v>135</v>
      </c>
      <c r="D8" s="45">
        <v>89</v>
      </c>
      <c r="E8" s="45">
        <f t="shared" si="0"/>
        <v>18.882781955343244</v>
      </c>
      <c r="F8" s="45">
        <v>95.97</v>
      </c>
      <c r="G8" s="45">
        <f t="shared" si="1"/>
        <v>14.697841807552978</v>
      </c>
      <c r="H8" s="45">
        <f t="shared" si="2"/>
        <v>16.790311881448112</v>
      </c>
      <c r="I8" s="45">
        <f t="shared" si="3"/>
        <v>100</v>
      </c>
      <c r="J8" s="45">
        <f t="shared" si="4"/>
        <v>6.1673879426953189</v>
      </c>
      <c r="K8" s="43">
        <v>95</v>
      </c>
      <c r="L8" s="45">
        <f t="shared" si="5"/>
        <v>4.957469161392889</v>
      </c>
      <c r="M8" s="43">
        <v>78</v>
      </c>
      <c r="N8" s="45">
        <f t="shared" si="6"/>
        <v>4.5613174684559752</v>
      </c>
      <c r="O8" s="43">
        <v>92</v>
      </c>
      <c r="P8" s="45">
        <f t="shared" si="7"/>
        <v>12.249518390608669</v>
      </c>
      <c r="Q8" s="43">
        <v>68</v>
      </c>
      <c r="R8" s="45">
        <f t="shared" si="30"/>
        <v>2.901246750323744</v>
      </c>
      <c r="S8" s="46">
        <f t="shared" si="8"/>
        <v>7.4137594203284722</v>
      </c>
      <c r="T8" s="43">
        <v>98</v>
      </c>
      <c r="U8" s="45">
        <f t="shared" si="9"/>
        <v>8.7243195371559192</v>
      </c>
      <c r="V8" s="43">
        <v>99</v>
      </c>
      <c r="W8" s="45">
        <f t="shared" si="10"/>
        <v>8.1065991089217633</v>
      </c>
      <c r="X8" s="43">
        <v>52</v>
      </c>
      <c r="Y8" s="45">
        <f t="shared" si="11"/>
        <v>3.7144302017408877</v>
      </c>
      <c r="Z8" s="43">
        <v>82</v>
      </c>
      <c r="AA8" s="45">
        <f t="shared" si="12"/>
        <v>8.4303807432194571</v>
      </c>
      <c r="AB8" s="43">
        <v>84</v>
      </c>
      <c r="AC8" s="45">
        <f t="shared" si="13"/>
        <v>6.450682048295298</v>
      </c>
      <c r="AD8" s="43">
        <v>98</v>
      </c>
      <c r="AE8" s="45">
        <f t="shared" si="14"/>
        <v>9.0561448826375042</v>
      </c>
      <c r="AF8" s="45">
        <f t="shared" si="15"/>
        <v>6.790573681511896</v>
      </c>
      <c r="AG8" s="45">
        <f t="shared" si="16"/>
        <v>73.675451609148453</v>
      </c>
      <c r="AH8" s="43">
        <v>99</v>
      </c>
      <c r="AI8" s="45">
        <f t="shared" si="17"/>
        <v>4.8686701401379375</v>
      </c>
      <c r="AJ8" s="43">
        <v>75</v>
      </c>
      <c r="AK8" s="45">
        <f t="shared" si="18"/>
        <v>2.9220158333499833</v>
      </c>
      <c r="AL8" s="43">
        <v>96</v>
      </c>
      <c r="AM8" s="45">
        <f t="shared" si="19"/>
        <v>3.7923022393007435</v>
      </c>
      <c r="AN8" s="43">
        <v>96</v>
      </c>
      <c r="AO8" s="45">
        <f t="shared" si="20"/>
        <v>4.2134670966418835</v>
      </c>
      <c r="AP8" s="45">
        <f t="shared" si="21"/>
        <v>3.9491138273576372</v>
      </c>
      <c r="AQ8" s="45">
        <f t="shared" si="22"/>
        <v>97.862252347555938</v>
      </c>
      <c r="AR8" s="45">
        <v>9.34</v>
      </c>
      <c r="AS8" s="45">
        <v>0.14000000000000001</v>
      </c>
      <c r="AT8" s="43">
        <f t="shared" si="23"/>
        <v>130.76000000000002</v>
      </c>
      <c r="AU8" s="45">
        <f t="shared" si="24"/>
        <v>1.3011527879357783</v>
      </c>
      <c r="AV8" s="45">
        <f t="shared" si="25"/>
        <v>68.209714186160042</v>
      </c>
      <c r="AW8" s="45">
        <f t="shared" si="26"/>
        <v>0.31280202173253713</v>
      </c>
      <c r="AX8" s="47">
        <f t="shared" si="27"/>
        <v>2.465111951943237</v>
      </c>
      <c r="AY8" s="48" t="e">
        <f>#REF!*AX8/100</f>
        <v>#REF!</v>
      </c>
      <c r="AZ8" s="49">
        <f t="shared" si="28"/>
        <v>2.3255813953488373</v>
      </c>
      <c r="BA8" s="48" t="e">
        <f>#REF!/COUNT($AX$2:$AX$47)</f>
        <v>#REF!</v>
      </c>
      <c r="BB8" s="43">
        <v>505</v>
      </c>
      <c r="BC8" s="44" t="e">
        <f t="shared" si="29"/>
        <v>#REF!</v>
      </c>
    </row>
    <row r="9" spans="1:67" s="38" customFormat="1" x14ac:dyDescent="0.25">
      <c r="A9" s="23" t="s">
        <v>273</v>
      </c>
      <c r="B9" s="23" t="s">
        <v>217</v>
      </c>
      <c r="C9" s="1" t="s">
        <v>131</v>
      </c>
      <c r="D9" s="2">
        <v>90.25</v>
      </c>
      <c r="E9" s="2">
        <f t="shared" si="0"/>
        <v>19.147989567075591</v>
      </c>
      <c r="F9" s="2">
        <v>93.47</v>
      </c>
      <c r="G9" s="2">
        <f t="shared" si="1"/>
        <v>14.314965861748222</v>
      </c>
      <c r="H9" s="4">
        <f t="shared" si="2"/>
        <v>16.731477714411906</v>
      </c>
      <c r="I9" s="33">
        <f t="shared" si="3"/>
        <v>99.057574487914508</v>
      </c>
      <c r="J9" s="2">
        <f t="shared" si="4"/>
        <v>5.1476133025513118</v>
      </c>
      <c r="K9" s="12">
        <v>85</v>
      </c>
      <c r="L9" s="2">
        <f t="shared" si="5"/>
        <v>4.4356303022989012</v>
      </c>
      <c r="M9" s="12">
        <v>20</v>
      </c>
      <c r="N9" s="2">
        <f t="shared" si="6"/>
        <v>1.1695685816553782</v>
      </c>
      <c r="O9" s="12">
        <v>93</v>
      </c>
      <c r="P9" s="2">
        <f t="shared" si="7"/>
        <v>12.382665329637023</v>
      </c>
      <c r="Q9" s="12">
        <v>61</v>
      </c>
      <c r="R9" s="2">
        <f t="shared" si="30"/>
        <v>2.6025889966139468</v>
      </c>
      <c r="S9" s="10">
        <f t="shared" si="8"/>
        <v>7.6405692393623745</v>
      </c>
      <c r="T9" s="12">
        <v>97</v>
      </c>
      <c r="U9" s="2">
        <f t="shared" si="9"/>
        <v>8.6352958684094308</v>
      </c>
      <c r="V9" s="12">
        <v>98</v>
      </c>
      <c r="W9" s="2">
        <f t="shared" si="10"/>
        <v>8.0247142694377054</v>
      </c>
      <c r="X9" s="12">
        <v>53</v>
      </c>
      <c r="Y9" s="2">
        <f t="shared" si="11"/>
        <v>3.7858615517743663</v>
      </c>
      <c r="Z9" s="12">
        <v>85</v>
      </c>
      <c r="AA9" s="2">
        <f t="shared" si="12"/>
        <v>8.7388093069957797</v>
      </c>
      <c r="AB9" s="12">
        <v>99</v>
      </c>
      <c r="AC9" s="2">
        <f t="shared" si="13"/>
        <v>7.6025895569194581</v>
      </c>
      <c r="AD9" s="12">
        <v>98</v>
      </c>
      <c r="AE9" s="2">
        <f t="shared" si="14"/>
        <v>9.0561448826375042</v>
      </c>
      <c r="AF9" s="4">
        <f t="shared" si="15"/>
        <v>6.3940912709568432</v>
      </c>
      <c r="AG9" s="33">
        <f t="shared" si="16"/>
        <v>57.589178049877042</v>
      </c>
      <c r="AH9" s="12">
        <v>99</v>
      </c>
      <c r="AI9" s="2">
        <f t="shared" si="17"/>
        <v>4.8686701401379375</v>
      </c>
      <c r="AJ9" s="12">
        <v>90</v>
      </c>
      <c r="AK9" s="2">
        <f t="shared" si="18"/>
        <v>3.5064190000199802</v>
      </c>
      <c r="AL9" s="12">
        <v>95</v>
      </c>
      <c r="AM9" s="2">
        <f t="shared" si="19"/>
        <v>3.7527990909746944</v>
      </c>
      <c r="AN9" s="12">
        <v>88</v>
      </c>
      <c r="AO9" s="2">
        <f t="shared" si="20"/>
        <v>3.8623448385883927</v>
      </c>
      <c r="AP9" s="4">
        <f t="shared" si="21"/>
        <v>3.997558267430251</v>
      </c>
      <c r="AQ9" s="33">
        <f t="shared" si="22"/>
        <v>99.507369245580847</v>
      </c>
      <c r="AR9" s="4">
        <v>23.5</v>
      </c>
      <c r="AS9" s="4">
        <v>0.66</v>
      </c>
      <c r="AT9" s="13">
        <f t="shared" si="23"/>
        <v>1551.0000000000002</v>
      </c>
      <c r="AU9" s="33">
        <f t="shared" si="24"/>
        <v>15.433526874337659</v>
      </c>
      <c r="AV9" s="6">
        <f t="shared" si="25"/>
        <v>67.896912164427505</v>
      </c>
      <c r="AW9" s="2">
        <f t="shared" si="26"/>
        <v>1.1614436740075575</v>
      </c>
      <c r="AX9" s="15">
        <f t="shared" si="27"/>
        <v>2.4538072278058447</v>
      </c>
      <c r="AY9" s="9" t="e">
        <f>#REF!*AX9/100</f>
        <v>#REF!</v>
      </c>
      <c r="AZ9" s="32">
        <f t="shared" si="28"/>
        <v>2.3255813953488373</v>
      </c>
      <c r="BA9" s="9" t="e">
        <f>#REF!/COUNT($AX$2:$AX$47)</f>
        <v>#REF!</v>
      </c>
      <c r="BB9" s="12">
        <v>1107</v>
      </c>
      <c r="BC9" s="27" t="e">
        <f t="shared" si="29"/>
        <v>#REF!</v>
      </c>
      <c r="BD9" s="13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</row>
    <row r="10" spans="1:67" s="45" customFormat="1" x14ac:dyDescent="0.25">
      <c r="A10" s="50" t="s">
        <v>276</v>
      </c>
      <c r="B10" s="41" t="s">
        <v>221</v>
      </c>
      <c r="C10" s="40" t="s">
        <v>76</v>
      </c>
      <c r="D10" s="45">
        <v>90.25</v>
      </c>
      <c r="E10" s="45">
        <f t="shared" si="0"/>
        <v>19.147989567075591</v>
      </c>
      <c r="F10" s="45">
        <v>87.13</v>
      </c>
      <c r="G10" s="45">
        <f t="shared" si="1"/>
        <v>13.343992463187361</v>
      </c>
      <c r="H10" s="45">
        <f t="shared" si="2"/>
        <v>16.245991015131477</v>
      </c>
      <c r="I10" s="45">
        <f t="shared" si="3"/>
        <v>91.280884951399329</v>
      </c>
      <c r="J10" s="45">
        <f t="shared" si="4"/>
        <v>5.2363182684872873</v>
      </c>
      <c r="K10" s="43">
        <v>95</v>
      </c>
      <c r="L10" s="45">
        <f t="shared" si="5"/>
        <v>4.957469161392889</v>
      </c>
      <c r="M10" s="43">
        <v>32</v>
      </c>
      <c r="N10" s="45">
        <f t="shared" si="6"/>
        <v>1.8713097306486053</v>
      </c>
      <c r="O10" s="43">
        <v>90</v>
      </c>
      <c r="P10" s="45">
        <f t="shared" si="7"/>
        <v>11.983224512551958</v>
      </c>
      <c r="Q10" s="43">
        <v>50</v>
      </c>
      <c r="R10" s="45">
        <f t="shared" si="30"/>
        <v>2.1332696693556938</v>
      </c>
      <c r="S10" s="46">
        <f t="shared" si="8"/>
        <v>7.8744226319478967</v>
      </c>
      <c r="T10" s="43">
        <v>100</v>
      </c>
      <c r="U10" s="45">
        <f t="shared" si="9"/>
        <v>8.902366874648898</v>
      </c>
      <c r="V10" s="43">
        <v>100</v>
      </c>
      <c r="W10" s="45">
        <f t="shared" si="10"/>
        <v>8.1884839484058229</v>
      </c>
      <c r="X10" s="43">
        <v>52</v>
      </c>
      <c r="Y10" s="45">
        <f t="shared" si="11"/>
        <v>3.7144302017408877</v>
      </c>
      <c r="Z10" s="43">
        <v>95</v>
      </c>
      <c r="AA10" s="45">
        <f t="shared" si="12"/>
        <v>9.7669045195835178</v>
      </c>
      <c r="AB10" s="43">
        <v>98</v>
      </c>
      <c r="AC10" s="45">
        <f t="shared" si="13"/>
        <v>7.5257957230111803</v>
      </c>
      <c r="AD10" s="43">
        <v>99</v>
      </c>
      <c r="AE10" s="45">
        <f t="shared" si="14"/>
        <v>9.1485545242970705</v>
      </c>
      <c r="AF10" s="45">
        <f t="shared" si="15"/>
        <v>6.555370450217592</v>
      </c>
      <c r="AG10" s="45">
        <f t="shared" si="16"/>
        <v>64.132673871977175</v>
      </c>
      <c r="AH10" s="43">
        <v>99</v>
      </c>
      <c r="AI10" s="45">
        <f t="shared" si="17"/>
        <v>4.8686701401379375</v>
      </c>
      <c r="AJ10" s="43">
        <v>89</v>
      </c>
      <c r="AK10" s="45">
        <f t="shared" si="18"/>
        <v>3.467458788908647</v>
      </c>
      <c r="AL10" s="43">
        <v>87</v>
      </c>
      <c r="AM10" s="45">
        <f t="shared" si="19"/>
        <v>3.4367739043662988</v>
      </c>
      <c r="AN10" s="43">
        <v>81</v>
      </c>
      <c r="AO10" s="45">
        <f t="shared" si="20"/>
        <v>3.5551128627915887</v>
      </c>
      <c r="AP10" s="45">
        <f t="shared" si="21"/>
        <v>3.8320039240511177</v>
      </c>
      <c r="AQ10" s="45">
        <f t="shared" si="22"/>
        <v>93.885336099440806</v>
      </c>
      <c r="AR10" s="45">
        <v>23.96</v>
      </c>
      <c r="AS10" s="45">
        <v>0.74</v>
      </c>
      <c r="AT10" s="43">
        <f t="shared" si="23"/>
        <v>1773.04</v>
      </c>
      <c r="AU10" s="45">
        <f t="shared" si="24"/>
        <v>17.642979038862432</v>
      </c>
      <c r="AV10" s="45">
        <f t="shared" si="25"/>
        <v>66.735468490419947</v>
      </c>
      <c r="AW10" s="45">
        <f t="shared" si="26"/>
        <v>0.57058289561548747</v>
      </c>
      <c r="AX10" s="47">
        <f t="shared" si="27"/>
        <v>2.4118324340911128</v>
      </c>
      <c r="AY10" s="48" t="e">
        <f>#REF!*AX10/100</f>
        <v>#REF!</v>
      </c>
      <c r="AZ10" s="49">
        <f t="shared" si="28"/>
        <v>2.3255813953488373</v>
      </c>
      <c r="BA10" s="48" t="e">
        <f>#REF!/COUNT($AX$2:$AX$47)</f>
        <v>#REF!</v>
      </c>
      <c r="BB10" s="43">
        <v>1192</v>
      </c>
      <c r="BC10" s="44" t="e">
        <f t="shared" si="29"/>
        <v>#REF!</v>
      </c>
      <c r="BD10" s="43"/>
    </row>
    <row r="11" spans="1:67" s="4" customFormat="1" x14ac:dyDescent="0.25">
      <c r="A11" s="23" t="s">
        <v>272</v>
      </c>
      <c r="B11" s="23" t="s">
        <v>216</v>
      </c>
      <c r="C11" s="1" t="s">
        <v>110</v>
      </c>
      <c r="D11" s="2">
        <v>91.25</v>
      </c>
      <c r="E11" s="2">
        <f t="shared" si="0"/>
        <v>19.360155656461473</v>
      </c>
      <c r="F11" s="2">
        <v>90.53</v>
      </c>
      <c r="G11" s="2">
        <f t="shared" si="1"/>
        <v>13.86470374948183</v>
      </c>
      <c r="H11" s="4">
        <f t="shared" si="2"/>
        <v>16.612429702971653</v>
      </c>
      <c r="I11" s="33">
        <f t="shared" si="3"/>
        <v>97.150623326775516</v>
      </c>
      <c r="J11" s="2">
        <f t="shared" si="4"/>
        <v>5.9314531094439893</v>
      </c>
      <c r="K11" s="12">
        <v>96</v>
      </c>
      <c r="L11" s="2">
        <f t="shared" si="5"/>
        <v>5.0096530473022876</v>
      </c>
      <c r="M11" s="12">
        <v>42</v>
      </c>
      <c r="N11" s="2">
        <f t="shared" si="6"/>
        <v>2.4560940214762943</v>
      </c>
      <c r="O11" s="12">
        <v>92</v>
      </c>
      <c r="P11" s="2">
        <f t="shared" si="7"/>
        <v>12.249518390608669</v>
      </c>
      <c r="Q11" s="12">
        <v>94</v>
      </c>
      <c r="R11" s="2">
        <f t="shared" si="30"/>
        <v>4.0105469783887049</v>
      </c>
      <c r="S11" s="10">
        <f t="shared" si="8"/>
        <v>7.229937066890348</v>
      </c>
      <c r="T11" s="12">
        <v>98</v>
      </c>
      <c r="U11" s="2">
        <f t="shared" si="9"/>
        <v>8.7243195371559192</v>
      </c>
      <c r="V11" s="12">
        <v>96</v>
      </c>
      <c r="W11" s="2">
        <f t="shared" si="10"/>
        <v>7.8609445904695896</v>
      </c>
      <c r="X11" s="12">
        <v>60</v>
      </c>
      <c r="Y11" s="2">
        <f t="shared" si="11"/>
        <v>4.2858810020087166</v>
      </c>
      <c r="Z11" s="12">
        <v>56</v>
      </c>
      <c r="AA11" s="2">
        <f t="shared" si="12"/>
        <v>5.7573331904913365</v>
      </c>
      <c r="AB11" s="12">
        <v>99</v>
      </c>
      <c r="AC11" s="2">
        <f t="shared" si="13"/>
        <v>7.6025895569194581</v>
      </c>
      <c r="AD11" s="12">
        <v>99</v>
      </c>
      <c r="AE11" s="2">
        <f t="shared" si="14"/>
        <v>9.1485545242970705</v>
      </c>
      <c r="AF11" s="4">
        <f t="shared" si="15"/>
        <v>6.5806950881671682</v>
      </c>
      <c r="AG11" s="33">
        <f t="shared" si="16"/>
        <v>65.160157167581843</v>
      </c>
      <c r="AH11" s="12">
        <v>97</v>
      </c>
      <c r="AI11" s="2">
        <f t="shared" si="17"/>
        <v>4.7703131676098991</v>
      </c>
      <c r="AJ11" s="12">
        <v>93</v>
      </c>
      <c r="AK11" s="2">
        <f t="shared" si="18"/>
        <v>3.6232996333539793</v>
      </c>
      <c r="AL11" s="12">
        <v>96</v>
      </c>
      <c r="AM11" s="2">
        <f t="shared" si="19"/>
        <v>3.7923022393007435</v>
      </c>
      <c r="AN11" s="12">
        <v>88</v>
      </c>
      <c r="AO11" s="2">
        <f t="shared" si="20"/>
        <v>3.8623448385883927</v>
      </c>
      <c r="AP11" s="4">
        <f t="shared" si="21"/>
        <v>4.0120649697132542</v>
      </c>
      <c r="AQ11" s="33">
        <f t="shared" si="22"/>
        <v>100</v>
      </c>
      <c r="AR11" s="4">
        <v>0.42</v>
      </c>
      <c r="AS11" s="4">
        <v>5.62</v>
      </c>
      <c r="AT11" s="13">
        <f t="shared" si="23"/>
        <v>236.04</v>
      </c>
      <c r="AU11" s="33">
        <f t="shared" si="24"/>
        <v>2.3487618848605156</v>
      </c>
      <c r="AV11" s="6">
        <f t="shared" si="25"/>
        <v>66.16488559480446</v>
      </c>
      <c r="AW11" s="2">
        <f t="shared" si="26"/>
        <v>1.0893736676504204</v>
      </c>
      <c r="AX11" s="15">
        <f t="shared" si="27"/>
        <v>2.3912114604902368</v>
      </c>
      <c r="AY11" s="9" t="e">
        <f>#REF!*AX11/100</f>
        <v>#REF!</v>
      </c>
      <c r="AZ11" s="32">
        <f t="shared" si="28"/>
        <v>2.3255813953488373</v>
      </c>
      <c r="BA11" s="9" t="e">
        <f>#REF!/COUNT($AX$2:$AX$47)</f>
        <v>#REF!</v>
      </c>
      <c r="BB11" s="12"/>
      <c r="BC11" s="27" t="e">
        <f t="shared" si="29"/>
        <v>#REF!</v>
      </c>
      <c r="BD11" s="13"/>
    </row>
    <row r="12" spans="1:67" x14ac:dyDescent="0.25">
      <c r="A12" s="26" t="s">
        <v>378</v>
      </c>
      <c r="B12" s="19" t="s">
        <v>366</v>
      </c>
      <c r="C12" s="3" t="s">
        <v>134</v>
      </c>
      <c r="D12" s="4">
        <v>86</v>
      </c>
      <c r="E12" s="4">
        <f t="shared" si="0"/>
        <v>18.246283687185606</v>
      </c>
      <c r="F12" s="4">
        <v>84.92</v>
      </c>
      <c r="G12" s="4">
        <f t="shared" si="1"/>
        <v>13.005530127095957</v>
      </c>
      <c r="H12" s="4">
        <f t="shared" si="2"/>
        <v>15.625906907140781</v>
      </c>
      <c r="I12" s="33">
        <f t="shared" si="3"/>
        <v>81.348168768818255</v>
      </c>
      <c r="J12" s="4">
        <f t="shared" si="4"/>
        <v>6.6163348619282125</v>
      </c>
      <c r="K12" s="13">
        <v>99</v>
      </c>
      <c r="L12" s="4">
        <f t="shared" si="5"/>
        <v>5.1662047050304842</v>
      </c>
      <c r="M12" s="13">
        <v>89</v>
      </c>
      <c r="N12" s="4">
        <f t="shared" si="6"/>
        <v>5.2045801883664335</v>
      </c>
      <c r="O12" s="13">
        <v>93</v>
      </c>
      <c r="P12" s="4">
        <f t="shared" si="7"/>
        <v>12.382665329637023</v>
      </c>
      <c r="Q12" s="13">
        <v>87</v>
      </c>
      <c r="R12" s="4">
        <f t="shared" si="30"/>
        <v>3.7118892246789077</v>
      </c>
      <c r="S12" s="10">
        <f t="shared" si="8"/>
        <v>7.4321940640318305</v>
      </c>
      <c r="T12" s="13">
        <v>99</v>
      </c>
      <c r="U12" s="4">
        <f t="shared" si="9"/>
        <v>8.8133432059024077</v>
      </c>
      <c r="V12" s="13">
        <v>98</v>
      </c>
      <c r="W12" s="4">
        <f t="shared" si="10"/>
        <v>8.0247142694377054</v>
      </c>
      <c r="X12" s="13">
        <v>57</v>
      </c>
      <c r="Y12" s="4">
        <f t="shared" si="11"/>
        <v>4.071586951908281</v>
      </c>
      <c r="Z12" s="13">
        <v>74</v>
      </c>
      <c r="AA12" s="4">
        <f t="shared" si="12"/>
        <v>7.6079045731492663</v>
      </c>
      <c r="AB12" s="13">
        <v>89</v>
      </c>
      <c r="AC12" s="4">
        <f t="shared" si="13"/>
        <v>6.8346512178366847</v>
      </c>
      <c r="AD12" s="13">
        <v>100</v>
      </c>
      <c r="AE12" s="4">
        <f t="shared" si="14"/>
        <v>9.2409641659566368</v>
      </c>
      <c r="AF12" s="4">
        <f t="shared" si="15"/>
        <v>7.0242644629800211</v>
      </c>
      <c r="AG12" s="33">
        <f t="shared" si="16"/>
        <v>83.156865510243051</v>
      </c>
      <c r="AH12" s="13">
        <v>97</v>
      </c>
      <c r="AI12" s="4">
        <f t="shared" si="17"/>
        <v>4.7703131676098991</v>
      </c>
      <c r="AJ12" s="13">
        <v>97</v>
      </c>
      <c r="AK12" s="4">
        <f t="shared" si="18"/>
        <v>3.7791404777993121</v>
      </c>
      <c r="AL12" s="13">
        <v>98</v>
      </c>
      <c r="AM12" s="4">
        <f t="shared" si="19"/>
        <v>3.8713085359528425</v>
      </c>
      <c r="AN12" s="13">
        <v>61</v>
      </c>
      <c r="AO12" s="4">
        <f t="shared" si="20"/>
        <v>2.6773072176578632</v>
      </c>
      <c r="AP12" s="4">
        <f t="shared" si="21"/>
        <v>3.7745173497549791</v>
      </c>
      <c r="AQ12" s="33">
        <f t="shared" si="22"/>
        <v>91.933158829100051</v>
      </c>
      <c r="AR12" s="4">
        <v>77.66</v>
      </c>
      <c r="AS12" s="4">
        <v>0.05</v>
      </c>
      <c r="AT12" s="13">
        <f t="shared" si="23"/>
        <v>388.3</v>
      </c>
      <c r="AU12" s="33">
        <f t="shared" si="24"/>
        <v>3.8638546004547463</v>
      </c>
      <c r="AV12" s="6">
        <f t="shared" si="25"/>
        <v>65.075511927154039</v>
      </c>
      <c r="AW12" s="2">
        <f t="shared" si="26"/>
        <v>0.79296677876054389</v>
      </c>
      <c r="AX12" s="15">
        <f t="shared" si="27"/>
        <v>2.351841290415515</v>
      </c>
      <c r="AY12" s="9" t="e">
        <f>#REF!*AX12/100</f>
        <v>#REF!</v>
      </c>
      <c r="AZ12" s="32">
        <f t="shared" si="28"/>
        <v>2.3255813953488373</v>
      </c>
      <c r="BA12" s="9" t="e">
        <f>#REF!/COUNT($AX$2:$AX$47)</f>
        <v>#REF!</v>
      </c>
      <c r="BB12" s="13">
        <v>1617</v>
      </c>
      <c r="BC12" s="27" t="e">
        <f t="shared" si="29"/>
        <v>#REF!</v>
      </c>
    </row>
    <row r="13" spans="1:67" s="4" customFormat="1" x14ac:dyDescent="0.25">
      <c r="A13" s="37" t="s">
        <v>275</v>
      </c>
      <c r="B13" s="23" t="s">
        <v>219</v>
      </c>
      <c r="C13" s="22" t="s">
        <v>77</v>
      </c>
      <c r="D13" s="2">
        <v>80</v>
      </c>
      <c r="E13" s="2">
        <f t="shared" si="0"/>
        <v>16.97328715087033</v>
      </c>
      <c r="F13" s="2">
        <v>89.57</v>
      </c>
      <c r="G13" s="2">
        <f t="shared" si="1"/>
        <v>13.717679386292803</v>
      </c>
      <c r="H13" s="4">
        <f t="shared" si="2"/>
        <v>15.345483268581567</v>
      </c>
      <c r="I13" s="33">
        <f t="shared" si="3"/>
        <v>76.8562484360734</v>
      </c>
      <c r="J13" s="2">
        <f t="shared" si="4"/>
        <v>6.4898667449597438</v>
      </c>
      <c r="K13" s="12">
        <v>94</v>
      </c>
      <c r="L13" s="2">
        <f t="shared" si="5"/>
        <v>4.9052852754834904</v>
      </c>
      <c r="M13" s="12">
        <v>87</v>
      </c>
      <c r="N13" s="2">
        <f t="shared" si="6"/>
        <v>5.0876233302008957</v>
      </c>
      <c r="O13" s="12">
        <v>93</v>
      </c>
      <c r="P13" s="2">
        <f t="shared" si="7"/>
        <v>12.382665329637023</v>
      </c>
      <c r="Q13" s="12">
        <v>84</v>
      </c>
      <c r="R13" s="2">
        <f t="shared" si="30"/>
        <v>3.5838930445175659</v>
      </c>
      <c r="S13" s="10">
        <f t="shared" si="8"/>
        <v>7.7120777345660629</v>
      </c>
      <c r="T13" s="12">
        <v>94</v>
      </c>
      <c r="U13" s="2">
        <f t="shared" si="9"/>
        <v>8.3682248621699635</v>
      </c>
      <c r="V13" s="12">
        <v>87</v>
      </c>
      <c r="W13" s="2">
        <f t="shared" si="10"/>
        <v>7.123981035113065</v>
      </c>
      <c r="X13" s="12">
        <v>79</v>
      </c>
      <c r="Y13" s="2">
        <f t="shared" si="11"/>
        <v>5.64307665264481</v>
      </c>
      <c r="Z13" s="12">
        <v>88</v>
      </c>
      <c r="AA13" s="2">
        <f t="shared" si="12"/>
        <v>9.0472378707721006</v>
      </c>
      <c r="AB13" s="12">
        <v>94</v>
      </c>
      <c r="AC13" s="2">
        <f t="shared" si="13"/>
        <v>7.2186203873780714</v>
      </c>
      <c r="AD13" s="12">
        <v>96</v>
      </c>
      <c r="AE13" s="2">
        <f t="shared" si="14"/>
        <v>8.8713255993183715</v>
      </c>
      <c r="AF13" s="4">
        <f t="shared" si="15"/>
        <v>7.1009722397629034</v>
      </c>
      <c r="AG13" s="33">
        <f t="shared" si="16"/>
        <v>86.269090034215054</v>
      </c>
      <c r="AH13" s="12">
        <v>80</v>
      </c>
      <c r="AI13" s="2">
        <f t="shared" si="17"/>
        <v>3.9342789011215662</v>
      </c>
      <c r="AJ13" s="12">
        <v>93</v>
      </c>
      <c r="AK13" s="2">
        <f t="shared" si="18"/>
        <v>3.6232996333539793</v>
      </c>
      <c r="AL13" s="12">
        <v>96</v>
      </c>
      <c r="AM13" s="2">
        <f t="shared" si="19"/>
        <v>3.7923022393007435</v>
      </c>
      <c r="AN13" s="12">
        <v>75</v>
      </c>
      <c r="AO13" s="2">
        <f t="shared" si="20"/>
        <v>3.2917711692514713</v>
      </c>
      <c r="AP13" s="4">
        <f t="shared" si="21"/>
        <v>3.6604129857569401</v>
      </c>
      <c r="AQ13" s="33">
        <f t="shared" si="22"/>
        <v>88.058307203811552</v>
      </c>
      <c r="AR13" s="4">
        <v>49.8</v>
      </c>
      <c r="AS13" s="4">
        <v>0.12</v>
      </c>
      <c r="AT13" s="13">
        <f t="shared" si="23"/>
        <v>597.59999999999991</v>
      </c>
      <c r="AU13" s="33">
        <f t="shared" si="24"/>
        <v>5.9465349194740043</v>
      </c>
      <c r="AV13" s="6">
        <f t="shared" si="25"/>
        <v>64.282545148393496</v>
      </c>
      <c r="AW13" s="2">
        <f t="shared" si="26"/>
        <v>4.4462805806119832E-2</v>
      </c>
      <c r="AX13" s="15">
        <f t="shared" si="27"/>
        <v>2.323183321281066</v>
      </c>
      <c r="AY13" s="9" t="e">
        <f>#REF!*AX13/100</f>
        <v>#REF!</v>
      </c>
      <c r="AZ13" s="32">
        <f t="shared" si="28"/>
        <v>2.3255813953488373</v>
      </c>
      <c r="BA13" s="9" t="e">
        <f>#REF!/COUNT($AX$2:$AX$47)</f>
        <v>#REF!</v>
      </c>
      <c r="BB13" s="12"/>
      <c r="BC13" s="27" t="e">
        <f t="shared" si="29"/>
        <v>#REF!</v>
      </c>
      <c r="BD13" s="13"/>
    </row>
    <row r="14" spans="1:67" s="45" customFormat="1" x14ac:dyDescent="0.25">
      <c r="A14" s="41" t="s">
        <v>274</v>
      </c>
      <c r="B14" s="41" t="s">
        <v>218</v>
      </c>
      <c r="C14" s="42" t="s">
        <v>77</v>
      </c>
      <c r="D14" s="45">
        <v>80.75</v>
      </c>
      <c r="E14" s="45">
        <f t="shared" si="0"/>
        <v>17.13241171790974</v>
      </c>
      <c r="F14" s="45">
        <v>89.57</v>
      </c>
      <c r="G14" s="45">
        <f t="shared" si="1"/>
        <v>13.717679386292803</v>
      </c>
      <c r="H14" s="45">
        <f t="shared" si="2"/>
        <v>15.42504555210127</v>
      </c>
      <c r="I14" s="45">
        <f t="shared" si="3"/>
        <v>78.130703902445561</v>
      </c>
      <c r="J14" s="45">
        <f t="shared" si="4"/>
        <v>6.5135790647838716</v>
      </c>
      <c r="K14" s="43">
        <v>95</v>
      </c>
      <c r="L14" s="45">
        <f t="shared" si="5"/>
        <v>4.957469161392889</v>
      </c>
      <c r="M14" s="43">
        <v>87</v>
      </c>
      <c r="N14" s="45">
        <f t="shared" si="6"/>
        <v>5.0876233302008957</v>
      </c>
      <c r="O14" s="43">
        <v>93</v>
      </c>
      <c r="P14" s="45">
        <f t="shared" si="7"/>
        <v>12.382665329637023</v>
      </c>
      <c r="Q14" s="43">
        <v>85</v>
      </c>
      <c r="R14" s="45">
        <f t="shared" si="30"/>
        <v>3.6265584379046798</v>
      </c>
      <c r="S14" s="46">
        <f t="shared" si="8"/>
        <v>7.7120777345660629</v>
      </c>
      <c r="T14" s="43">
        <v>94</v>
      </c>
      <c r="U14" s="45">
        <f t="shared" si="9"/>
        <v>8.3682248621699635</v>
      </c>
      <c r="V14" s="43">
        <v>87</v>
      </c>
      <c r="W14" s="45">
        <f t="shared" si="10"/>
        <v>7.123981035113065</v>
      </c>
      <c r="X14" s="43">
        <v>79</v>
      </c>
      <c r="Y14" s="45">
        <f t="shared" si="11"/>
        <v>5.64307665264481</v>
      </c>
      <c r="Z14" s="43">
        <v>88</v>
      </c>
      <c r="AA14" s="45">
        <f t="shared" si="12"/>
        <v>9.0472378707721006</v>
      </c>
      <c r="AB14" s="43">
        <v>94</v>
      </c>
      <c r="AC14" s="45">
        <f t="shared" si="13"/>
        <v>7.2186203873780714</v>
      </c>
      <c r="AD14" s="43">
        <v>96</v>
      </c>
      <c r="AE14" s="45">
        <f t="shared" si="14"/>
        <v>8.8713255993183715</v>
      </c>
      <c r="AF14" s="45">
        <f t="shared" si="15"/>
        <v>7.1128283996749673</v>
      </c>
      <c r="AG14" s="45">
        <f t="shared" si="16"/>
        <v>86.750123811831898</v>
      </c>
      <c r="AH14" s="43">
        <v>81</v>
      </c>
      <c r="AI14" s="45">
        <f t="shared" si="17"/>
        <v>3.9834573873855854</v>
      </c>
      <c r="AJ14" s="43">
        <v>93</v>
      </c>
      <c r="AK14" s="45">
        <f t="shared" si="18"/>
        <v>3.6232996333539793</v>
      </c>
      <c r="AL14" s="43">
        <v>96</v>
      </c>
      <c r="AM14" s="45">
        <f t="shared" si="19"/>
        <v>3.7923022393007435</v>
      </c>
      <c r="AN14" s="43">
        <v>75</v>
      </c>
      <c r="AO14" s="45">
        <f t="shared" si="20"/>
        <v>3.2917711692514713</v>
      </c>
      <c r="AP14" s="45">
        <f t="shared" si="21"/>
        <v>3.6727076073229448</v>
      </c>
      <c r="AQ14" s="45">
        <f t="shared" si="22"/>
        <v>88.475818267263591</v>
      </c>
      <c r="AR14" s="45">
        <v>10.95</v>
      </c>
      <c r="AS14" s="45">
        <v>0.33</v>
      </c>
      <c r="AT14" s="43">
        <f t="shared" si="23"/>
        <v>361.35</v>
      </c>
      <c r="AU14" s="45">
        <f t="shared" si="24"/>
        <v>3.5956833888084536</v>
      </c>
      <c r="AV14" s="45">
        <f t="shared" si="25"/>
        <v>64.238082342587376</v>
      </c>
      <c r="AW14" s="45">
        <f t="shared" si="26"/>
        <v>1.6837912883947084</v>
      </c>
      <c r="AX14" s="47">
        <f t="shared" si="27"/>
        <v>2.3215764270825292</v>
      </c>
      <c r="AY14" s="48" t="e">
        <f>#REF!*AX14/100</f>
        <v>#REF!</v>
      </c>
      <c r="AZ14" s="49">
        <f t="shared" si="28"/>
        <v>2.3255813953488373</v>
      </c>
      <c r="BA14" s="48" t="e">
        <f>#REF!/COUNT($AX$2:$AX$47)</f>
        <v>#REF!</v>
      </c>
      <c r="BB14" s="43"/>
      <c r="BC14" s="44" t="e">
        <f t="shared" si="29"/>
        <v>#REF!</v>
      </c>
      <c r="BD14" s="43"/>
    </row>
    <row r="15" spans="1:67" s="60" customFormat="1" x14ac:dyDescent="0.25">
      <c r="A15" s="56" t="s">
        <v>277</v>
      </c>
      <c r="B15" s="56" t="s">
        <v>222</v>
      </c>
      <c r="C15" s="57" t="s">
        <v>129</v>
      </c>
      <c r="D15" s="60">
        <v>79.25</v>
      </c>
      <c r="E15" s="60">
        <f t="shared" si="0"/>
        <v>16.814162583830921</v>
      </c>
      <c r="F15" s="60">
        <v>89.9</v>
      </c>
      <c r="G15" s="60">
        <f t="shared" si="1"/>
        <v>13.768219011139031</v>
      </c>
      <c r="H15" s="60">
        <f t="shared" si="2"/>
        <v>15.291190797484976</v>
      </c>
      <c r="I15" s="60">
        <f t="shared" si="3"/>
        <v>75.986573339898342</v>
      </c>
      <c r="J15" s="60">
        <f t="shared" si="4"/>
        <v>6.2698049874432469</v>
      </c>
      <c r="K15" s="58">
        <v>97</v>
      </c>
      <c r="L15" s="60">
        <f t="shared" si="5"/>
        <v>5.061836933211687</v>
      </c>
      <c r="M15" s="58">
        <v>70</v>
      </c>
      <c r="N15" s="60">
        <f t="shared" si="6"/>
        <v>4.093490035793824</v>
      </c>
      <c r="O15" s="58">
        <v>93</v>
      </c>
      <c r="P15" s="60">
        <f t="shared" si="7"/>
        <v>12.382665329637023</v>
      </c>
      <c r="Q15" s="58">
        <v>83</v>
      </c>
      <c r="R15" s="60">
        <f t="shared" si="30"/>
        <v>3.5412276511304523</v>
      </c>
      <c r="S15" s="61">
        <f t="shared" si="8"/>
        <v>7.4494083814958429</v>
      </c>
      <c r="T15" s="58">
        <v>97</v>
      </c>
      <c r="U15" s="60">
        <f t="shared" si="9"/>
        <v>8.6352958684094308</v>
      </c>
      <c r="V15" s="58">
        <v>95</v>
      </c>
      <c r="W15" s="60">
        <f t="shared" si="10"/>
        <v>7.7790597509855308</v>
      </c>
      <c r="X15" s="58">
        <v>67</v>
      </c>
      <c r="Y15" s="60">
        <f t="shared" si="11"/>
        <v>4.7859004522430668</v>
      </c>
      <c r="Z15" s="58">
        <v>68</v>
      </c>
      <c r="AA15" s="60">
        <f t="shared" si="12"/>
        <v>6.9910474455966236</v>
      </c>
      <c r="AB15" s="58">
        <v>97</v>
      </c>
      <c r="AC15" s="60">
        <f t="shared" si="13"/>
        <v>7.4490018891029033</v>
      </c>
      <c r="AD15" s="58">
        <v>98</v>
      </c>
      <c r="AE15" s="60">
        <f t="shared" si="14"/>
        <v>9.0561448826375042</v>
      </c>
      <c r="AF15" s="60">
        <f t="shared" si="15"/>
        <v>6.8596066844695454</v>
      </c>
      <c r="AG15" s="60">
        <f t="shared" si="16"/>
        <v>76.476291547142495</v>
      </c>
      <c r="AH15" s="58">
        <v>80</v>
      </c>
      <c r="AI15" s="60">
        <f t="shared" si="17"/>
        <v>3.9342789011215662</v>
      </c>
      <c r="AJ15" s="58">
        <v>96</v>
      </c>
      <c r="AK15" s="60">
        <f t="shared" si="18"/>
        <v>3.7401802666879789</v>
      </c>
      <c r="AL15" s="58">
        <v>98</v>
      </c>
      <c r="AM15" s="60">
        <f t="shared" si="19"/>
        <v>3.8713085359528425</v>
      </c>
      <c r="AN15" s="58">
        <v>81</v>
      </c>
      <c r="AO15" s="60">
        <f t="shared" si="20"/>
        <v>3.5551128627915887</v>
      </c>
      <c r="AP15" s="60">
        <f t="shared" si="21"/>
        <v>3.7752201416384938</v>
      </c>
      <c r="AQ15" s="60">
        <f t="shared" si="22"/>
        <v>91.957024824901254</v>
      </c>
      <c r="AR15" s="60">
        <v>97.1</v>
      </c>
      <c r="AS15" s="60">
        <v>0.06</v>
      </c>
      <c r="AT15" s="58">
        <f t="shared" si="23"/>
        <v>582.6</v>
      </c>
      <c r="AU15" s="60">
        <f t="shared" si="24"/>
        <v>5.7972745048285743</v>
      </c>
      <c r="AV15" s="60">
        <f t="shared" si="25"/>
        <v>62.554291054192667</v>
      </c>
      <c r="AW15" s="60">
        <f t="shared" si="26"/>
        <v>1.6405591094161593</v>
      </c>
      <c r="AX15" s="62">
        <f t="shared" si="27"/>
        <v>2.2607238919396404</v>
      </c>
      <c r="AY15" s="63" t="e">
        <f>#REF!*AX15/100</f>
        <v>#REF!</v>
      </c>
      <c r="AZ15" s="64">
        <f t="shared" si="28"/>
        <v>2.3255813953488373</v>
      </c>
      <c r="BA15" s="63" t="e">
        <f>#REF!/COUNT($AX$2:$AX$47)</f>
        <v>#REF!</v>
      </c>
      <c r="BB15" s="58">
        <v>1163</v>
      </c>
      <c r="BC15" s="59" t="e">
        <f t="shared" si="29"/>
        <v>#REF!</v>
      </c>
      <c r="BD15" s="58"/>
    </row>
    <row r="16" spans="1:67" s="4" customFormat="1" x14ac:dyDescent="0.25">
      <c r="A16" s="3" t="s">
        <v>353</v>
      </c>
      <c r="B16" s="19" t="s">
        <v>354</v>
      </c>
      <c r="C16" s="25" t="s">
        <v>180</v>
      </c>
      <c r="D16" s="4">
        <v>82.75</v>
      </c>
      <c r="E16" s="4">
        <f t="shared" si="0"/>
        <v>17.5567438966815</v>
      </c>
      <c r="F16" s="4">
        <v>81.849999999999994</v>
      </c>
      <c r="G16" s="4">
        <f t="shared" si="1"/>
        <v>12.535358465647715</v>
      </c>
      <c r="H16" s="4">
        <f t="shared" si="2"/>
        <v>15.046051181164607</v>
      </c>
      <c r="I16" s="10">
        <f t="shared" si="3"/>
        <v>72.059844364522661</v>
      </c>
      <c r="J16" s="4">
        <f t="shared" si="4"/>
        <v>6.4099126692003061</v>
      </c>
      <c r="K16" s="13">
        <v>98</v>
      </c>
      <c r="L16" s="4">
        <f t="shared" si="5"/>
        <v>5.1140208191210856</v>
      </c>
      <c r="M16" s="13">
        <v>92</v>
      </c>
      <c r="N16" s="4">
        <f t="shared" si="6"/>
        <v>5.3800154756147398</v>
      </c>
      <c r="O16" s="13">
        <v>91</v>
      </c>
      <c r="P16" s="4">
        <f t="shared" si="7"/>
        <v>12.116371451580314</v>
      </c>
      <c r="Q16" s="13">
        <v>71</v>
      </c>
      <c r="R16" s="4">
        <f t="shared" si="30"/>
        <v>3.0292429304850854</v>
      </c>
      <c r="S16" s="10">
        <f t="shared" si="8"/>
        <v>7.4980361213201094</v>
      </c>
      <c r="T16" s="13">
        <v>96</v>
      </c>
      <c r="U16" s="4">
        <f t="shared" si="9"/>
        <v>8.5462721996629423</v>
      </c>
      <c r="V16" s="13">
        <v>82</v>
      </c>
      <c r="W16" s="4">
        <f t="shared" si="10"/>
        <v>6.7145568376927747</v>
      </c>
      <c r="X16" s="13">
        <v>87</v>
      </c>
      <c r="Y16" s="4">
        <f t="shared" si="11"/>
        <v>6.2145274529126393</v>
      </c>
      <c r="Z16" s="13">
        <v>84</v>
      </c>
      <c r="AA16" s="4">
        <f t="shared" si="12"/>
        <v>8.6359997857370061</v>
      </c>
      <c r="AB16" s="13">
        <v>77</v>
      </c>
      <c r="AC16" s="4">
        <f t="shared" si="13"/>
        <v>5.9131252109373564</v>
      </c>
      <c r="AD16" s="13">
        <v>97</v>
      </c>
      <c r="AE16" s="4">
        <f t="shared" si="14"/>
        <v>8.9637352409779378</v>
      </c>
      <c r="AF16" s="4">
        <f t="shared" si="15"/>
        <v>6.9539743952602073</v>
      </c>
      <c r="AG16" s="4">
        <f t="shared" si="16"/>
        <v>80.305023340857247</v>
      </c>
      <c r="AH16" s="13">
        <v>88</v>
      </c>
      <c r="AI16" s="4">
        <f t="shared" si="17"/>
        <v>4.327706791233723</v>
      </c>
      <c r="AJ16" s="13">
        <v>95</v>
      </c>
      <c r="AK16" s="4">
        <f t="shared" si="18"/>
        <v>3.7012200555766457</v>
      </c>
      <c r="AL16" s="13">
        <v>89</v>
      </c>
      <c r="AM16" s="4">
        <f t="shared" si="19"/>
        <v>3.5157802010183978</v>
      </c>
      <c r="AN16" s="13">
        <v>42</v>
      </c>
      <c r="AO16" s="4">
        <f t="shared" si="20"/>
        <v>1.8433918547808239</v>
      </c>
      <c r="AP16" s="4">
        <f t="shared" si="21"/>
        <v>3.3470247256523975</v>
      </c>
      <c r="AQ16" s="4">
        <f t="shared" si="22"/>
        <v>77.41600601160394</v>
      </c>
      <c r="AR16" s="4">
        <v>12.91</v>
      </c>
      <c r="AS16" s="4">
        <v>1.08</v>
      </c>
      <c r="AT16" s="13">
        <f t="shared" si="23"/>
        <v>1394.2800000000002</v>
      </c>
      <c r="AU16" s="4">
        <f t="shared" si="24"/>
        <v>13.874054062122184</v>
      </c>
      <c r="AV16" s="4">
        <f t="shared" si="25"/>
        <v>60.913731944776508</v>
      </c>
      <c r="AW16" s="4">
        <f t="shared" si="26"/>
        <v>0.81275106988704238</v>
      </c>
      <c r="AX16" s="17"/>
      <c r="AY16" s="24"/>
      <c r="AZ16" s="24"/>
      <c r="BA16" s="24"/>
      <c r="BB16" s="13"/>
      <c r="BC16" s="35"/>
      <c r="BD16" s="13"/>
    </row>
    <row r="17" spans="1:67" x14ac:dyDescent="0.25">
      <c r="A17" s="19" t="s">
        <v>278</v>
      </c>
      <c r="B17" s="19" t="s">
        <v>223</v>
      </c>
      <c r="C17" s="3" t="s">
        <v>121</v>
      </c>
      <c r="D17" s="4">
        <v>89.5</v>
      </c>
      <c r="E17" s="4">
        <f t="shared" si="0"/>
        <v>18.988865000036181</v>
      </c>
      <c r="F17" s="4">
        <v>83.16</v>
      </c>
      <c r="G17" s="4">
        <f t="shared" si="1"/>
        <v>12.735985461249408</v>
      </c>
      <c r="H17" s="4">
        <f t="shared" si="2"/>
        <v>15.862425230642796</v>
      </c>
      <c r="I17" s="33">
        <f t="shared" si="3"/>
        <v>85.136798970837006</v>
      </c>
      <c r="J17" s="4">
        <f t="shared" si="4"/>
        <v>6.1940134389220818</v>
      </c>
      <c r="K17" s="13">
        <v>90</v>
      </c>
      <c r="L17" s="4">
        <f t="shared" si="5"/>
        <v>4.6965497318458951</v>
      </c>
      <c r="M17" s="13">
        <v>83</v>
      </c>
      <c r="N17" s="4">
        <f t="shared" si="6"/>
        <v>4.8537096138698201</v>
      </c>
      <c r="O17" s="13">
        <v>90</v>
      </c>
      <c r="P17" s="4">
        <f t="shared" si="7"/>
        <v>11.983224512551958</v>
      </c>
      <c r="Q17" s="13">
        <v>76</v>
      </c>
      <c r="R17" s="4">
        <f t="shared" si="30"/>
        <v>3.2425698974206552</v>
      </c>
      <c r="S17" s="10">
        <f t="shared" si="8"/>
        <v>7.3797173241460507</v>
      </c>
      <c r="T17" s="13">
        <v>91</v>
      </c>
      <c r="U17" s="4">
        <f t="shared" si="9"/>
        <v>8.1011538559304963</v>
      </c>
      <c r="V17" s="13">
        <v>74</v>
      </c>
      <c r="W17" s="4">
        <f t="shared" si="10"/>
        <v>6.0594781218203089</v>
      </c>
      <c r="X17" s="13">
        <v>89</v>
      </c>
      <c r="Y17" s="4">
        <f t="shared" si="11"/>
        <v>6.3573901529795966</v>
      </c>
      <c r="Z17" s="13">
        <v>77</v>
      </c>
      <c r="AA17" s="4">
        <f t="shared" si="12"/>
        <v>7.916333136925588</v>
      </c>
      <c r="AB17" s="13">
        <v>92</v>
      </c>
      <c r="AC17" s="4">
        <f t="shared" si="13"/>
        <v>7.0650327195615166</v>
      </c>
      <c r="AD17" s="13">
        <v>95</v>
      </c>
      <c r="AE17" s="4">
        <f t="shared" si="14"/>
        <v>8.7789159576588052</v>
      </c>
      <c r="AF17" s="4">
        <f t="shared" si="15"/>
        <v>6.7868653815340663</v>
      </c>
      <c r="AG17" s="33">
        <f t="shared" si="16"/>
        <v>73.524996692876883</v>
      </c>
      <c r="AH17" s="13">
        <v>98</v>
      </c>
      <c r="AI17" s="4">
        <f t="shared" si="17"/>
        <v>4.8194916538739188</v>
      </c>
      <c r="AJ17" s="13">
        <v>83</v>
      </c>
      <c r="AK17" s="4">
        <f t="shared" si="18"/>
        <v>3.2336975222406483</v>
      </c>
      <c r="AL17" s="13">
        <v>77</v>
      </c>
      <c r="AM17" s="4">
        <f t="shared" si="19"/>
        <v>3.0417424211058046</v>
      </c>
      <c r="AN17" s="13">
        <v>62</v>
      </c>
      <c r="AO17" s="4">
        <f t="shared" si="20"/>
        <v>2.7211974999145494</v>
      </c>
      <c r="AP17" s="4">
        <f t="shared" si="21"/>
        <v>3.4540322742837306</v>
      </c>
      <c r="AQ17" s="33">
        <f t="shared" si="22"/>
        <v>81.049858032718461</v>
      </c>
      <c r="AR17" s="4">
        <v>7.73</v>
      </c>
      <c r="AS17" s="4">
        <v>0.09</v>
      </c>
      <c r="AT17" s="13">
        <f t="shared" si="23"/>
        <v>69.569999999999993</v>
      </c>
      <c r="AU17" s="33">
        <f t="shared" si="24"/>
        <v>0.69226980312551289</v>
      </c>
      <c r="AV17" s="6">
        <f t="shared" si="25"/>
        <v>60.100980874889466</v>
      </c>
      <c r="AW17" s="2">
        <f t="shared" si="26"/>
        <v>8.8831004261827218E-2</v>
      </c>
      <c r="AX17" s="15">
        <f t="shared" ref="AX17:AX44" si="31">AV17/SUM($AV$2:$AV$47)*100</f>
        <v>2.1720607987573586</v>
      </c>
      <c r="AY17" s="9" t="e">
        <f>#REF!*AX17/100</f>
        <v>#REF!</v>
      </c>
      <c r="AZ17" s="32">
        <f t="shared" ref="AZ17:AZ44" si="32">1/COUNT($AX$2:$AX$47)*100</f>
        <v>2.3255813953488373</v>
      </c>
      <c r="BA17" s="9" t="e">
        <f>#REF!/COUNT($AX$2:$AX$47)</f>
        <v>#REF!</v>
      </c>
      <c r="BB17" s="13">
        <v>1429</v>
      </c>
      <c r="BC17" s="27" t="e">
        <f t="shared" ref="BC17:BC48" si="33">BB17-BA17</f>
        <v>#REF!</v>
      </c>
    </row>
    <row r="18" spans="1:67" s="4" customFormat="1" x14ac:dyDescent="0.25">
      <c r="A18" s="26" t="s">
        <v>379</v>
      </c>
      <c r="B18" s="19" t="s">
        <v>367</v>
      </c>
      <c r="C18" s="3" t="s">
        <v>106</v>
      </c>
      <c r="D18" s="4">
        <v>82.25</v>
      </c>
      <c r="E18" s="4">
        <f t="shared" si="0"/>
        <v>17.450660851988559</v>
      </c>
      <c r="F18" s="4">
        <v>82.16</v>
      </c>
      <c r="G18" s="4">
        <f t="shared" si="1"/>
        <v>12.582835082927506</v>
      </c>
      <c r="H18" s="4">
        <f t="shared" si="2"/>
        <v>15.016747967458032</v>
      </c>
      <c r="I18" s="4">
        <f t="shared" si="3"/>
        <v>71.59045561349005</v>
      </c>
      <c r="J18" s="4">
        <f t="shared" si="4"/>
        <v>6.5997789950253578</v>
      </c>
      <c r="K18" s="13">
        <v>91</v>
      </c>
      <c r="L18" s="4">
        <f t="shared" si="5"/>
        <v>4.7487336177552937</v>
      </c>
      <c r="M18" s="13">
        <v>92</v>
      </c>
      <c r="N18" s="4">
        <f t="shared" si="6"/>
        <v>5.3800154756147398</v>
      </c>
      <c r="O18" s="13">
        <v>94</v>
      </c>
      <c r="P18" s="4">
        <f t="shared" si="7"/>
        <v>12.515812268665378</v>
      </c>
      <c r="Q18" s="13">
        <v>88</v>
      </c>
      <c r="R18" s="4">
        <f t="shared" si="30"/>
        <v>3.7545546180660216</v>
      </c>
      <c r="S18" s="10">
        <f t="shared" si="8"/>
        <v>7.4927393459672436</v>
      </c>
      <c r="T18" s="13">
        <v>99</v>
      </c>
      <c r="U18" s="4">
        <f t="shared" si="9"/>
        <v>8.8133432059024077</v>
      </c>
      <c r="V18" s="13">
        <v>97</v>
      </c>
      <c r="W18" s="4">
        <f t="shared" si="10"/>
        <v>7.9428294299536475</v>
      </c>
      <c r="X18" s="13">
        <v>66</v>
      </c>
      <c r="Y18" s="4">
        <f t="shared" si="11"/>
        <v>4.7144691022095886</v>
      </c>
      <c r="Z18" s="13">
        <v>67</v>
      </c>
      <c r="AA18" s="4">
        <f t="shared" si="12"/>
        <v>6.8882379243378491</v>
      </c>
      <c r="AB18" s="13">
        <v>97</v>
      </c>
      <c r="AC18" s="4">
        <f t="shared" si="13"/>
        <v>7.4490018891029033</v>
      </c>
      <c r="AD18" s="13">
        <v>99</v>
      </c>
      <c r="AE18" s="4">
        <f t="shared" si="14"/>
        <v>9.1485545242970705</v>
      </c>
      <c r="AF18" s="4">
        <f t="shared" si="15"/>
        <v>7.0462591704963007</v>
      </c>
      <c r="AG18" s="4">
        <f t="shared" si="16"/>
        <v>84.049245279291867</v>
      </c>
      <c r="AH18" s="13">
        <v>72</v>
      </c>
      <c r="AI18" s="4">
        <f t="shared" si="17"/>
        <v>3.5408510110094094</v>
      </c>
      <c r="AJ18" s="13">
        <v>96</v>
      </c>
      <c r="AK18" s="4">
        <f t="shared" si="18"/>
        <v>3.7401802666879789</v>
      </c>
      <c r="AL18" s="13">
        <v>92</v>
      </c>
      <c r="AM18" s="4">
        <f t="shared" si="19"/>
        <v>3.6342896459965459</v>
      </c>
      <c r="AN18" s="13">
        <v>73</v>
      </c>
      <c r="AO18" s="4">
        <f t="shared" si="20"/>
        <v>3.2039906047380984</v>
      </c>
      <c r="AP18" s="4">
        <f t="shared" si="21"/>
        <v>3.529827882108008</v>
      </c>
      <c r="AQ18" s="4">
        <f t="shared" si="22"/>
        <v>83.623788808693661</v>
      </c>
      <c r="AR18" s="4">
        <v>5.26</v>
      </c>
      <c r="AS18" s="4">
        <v>0.15</v>
      </c>
      <c r="AT18" s="13">
        <f t="shared" si="23"/>
        <v>78.899999999999991</v>
      </c>
      <c r="AU18" s="4">
        <f t="shared" si="24"/>
        <v>0.78510978103497153</v>
      </c>
      <c r="AV18" s="4">
        <f t="shared" si="25"/>
        <v>60.012149870627638</v>
      </c>
      <c r="AW18" s="4">
        <f t="shared" si="26"/>
        <v>0.74801751612409362</v>
      </c>
      <c r="AX18" s="15">
        <f t="shared" si="31"/>
        <v>2.1688504294877955</v>
      </c>
      <c r="AY18" s="24" t="e">
        <f>#REF!*AX18/100</f>
        <v>#REF!</v>
      </c>
      <c r="AZ18" s="36">
        <f t="shared" si="32"/>
        <v>2.3255813953488373</v>
      </c>
      <c r="BA18" s="24" t="e">
        <f>#REF!/COUNT($AX$2:$AX$47)</f>
        <v>#REF!</v>
      </c>
      <c r="BB18" s="13">
        <v>1290</v>
      </c>
      <c r="BC18" s="35" t="e">
        <f t="shared" si="33"/>
        <v>#REF!</v>
      </c>
      <c r="BD18" s="13"/>
    </row>
    <row r="19" spans="1:67" x14ac:dyDescent="0.25">
      <c r="A19" s="26" t="s">
        <v>385</v>
      </c>
      <c r="B19" s="19" t="s">
        <v>369</v>
      </c>
      <c r="C19" s="3" t="s">
        <v>114</v>
      </c>
      <c r="D19" s="4">
        <v>84.75</v>
      </c>
      <c r="E19" s="4">
        <f t="shared" si="0"/>
        <v>17.981076075453256</v>
      </c>
      <c r="F19" s="4">
        <v>86.84</v>
      </c>
      <c r="G19" s="4">
        <f t="shared" si="1"/>
        <v>13.29957885347401</v>
      </c>
      <c r="H19" s="4">
        <f t="shared" si="2"/>
        <v>15.640327464463633</v>
      </c>
      <c r="I19" s="33">
        <f t="shared" si="3"/>
        <v>81.579162115102633</v>
      </c>
      <c r="J19" s="4">
        <f t="shared" si="4"/>
        <v>5.8316507749275575</v>
      </c>
      <c r="K19" s="13">
        <v>88</v>
      </c>
      <c r="L19" s="4">
        <f t="shared" si="5"/>
        <v>4.592181960027097</v>
      </c>
      <c r="M19" s="13">
        <v>90</v>
      </c>
      <c r="N19" s="4">
        <f t="shared" si="6"/>
        <v>5.263058617449202</v>
      </c>
      <c r="O19" s="13">
        <v>89</v>
      </c>
      <c r="P19" s="4">
        <f t="shared" si="7"/>
        <v>11.850077573523603</v>
      </c>
      <c r="Q19" s="13">
        <v>38</v>
      </c>
      <c r="R19" s="4">
        <f t="shared" si="30"/>
        <v>1.6212849487103276</v>
      </c>
      <c r="S19" s="10">
        <f t="shared" si="8"/>
        <v>7.4158598326037621</v>
      </c>
      <c r="T19" s="13">
        <v>98</v>
      </c>
      <c r="U19" s="4">
        <f t="shared" si="9"/>
        <v>8.7243195371559192</v>
      </c>
      <c r="V19" s="13">
        <v>96</v>
      </c>
      <c r="W19" s="4">
        <f t="shared" si="10"/>
        <v>7.8609445904695896</v>
      </c>
      <c r="X19" s="13">
        <v>82</v>
      </c>
      <c r="Y19" s="4">
        <f t="shared" si="11"/>
        <v>5.8573707027452464</v>
      </c>
      <c r="Z19" s="13">
        <v>81</v>
      </c>
      <c r="AA19" s="4">
        <f t="shared" si="12"/>
        <v>8.3275712219606834</v>
      </c>
      <c r="AB19" s="13">
        <v>62</v>
      </c>
      <c r="AC19" s="4">
        <f t="shared" si="13"/>
        <v>4.7612177023131954</v>
      </c>
      <c r="AD19" s="13">
        <v>97</v>
      </c>
      <c r="AE19" s="4">
        <f t="shared" si="14"/>
        <v>8.9637352409779378</v>
      </c>
      <c r="AF19" s="4">
        <f t="shared" si="15"/>
        <v>6.6237553037656598</v>
      </c>
      <c r="AG19" s="33">
        <f t="shared" si="16"/>
        <v>66.907216782833956</v>
      </c>
      <c r="AH19" s="13">
        <v>95</v>
      </c>
      <c r="AI19" s="4">
        <f t="shared" si="17"/>
        <v>4.6719561950818598</v>
      </c>
      <c r="AJ19" s="13">
        <v>74</v>
      </c>
      <c r="AK19" s="4">
        <f t="shared" si="18"/>
        <v>2.8830556222386505</v>
      </c>
      <c r="AL19" s="13">
        <v>98</v>
      </c>
      <c r="AM19" s="4">
        <f t="shared" si="19"/>
        <v>3.8713085359528425</v>
      </c>
      <c r="AN19" s="13">
        <v>43</v>
      </c>
      <c r="AO19" s="4">
        <f t="shared" si="20"/>
        <v>1.8872821370375101</v>
      </c>
      <c r="AP19" s="4">
        <f t="shared" si="21"/>
        <v>3.3284006225777159</v>
      </c>
      <c r="AQ19" s="33">
        <f t="shared" si="22"/>
        <v>76.783553110243318</v>
      </c>
      <c r="AR19" s="4">
        <v>51.5</v>
      </c>
      <c r="AS19" s="4">
        <v>0.23</v>
      </c>
      <c r="AT19" s="13">
        <f t="shared" si="23"/>
        <v>1184.5</v>
      </c>
      <c r="AU19" s="33">
        <f t="shared" si="24"/>
        <v>11.78659740983427</v>
      </c>
      <c r="AV19" s="6">
        <f t="shared" si="25"/>
        <v>59.264132354503545</v>
      </c>
      <c r="AW19" s="2">
        <f t="shared" si="26"/>
        <v>0.10160512277501255</v>
      </c>
      <c r="AX19" s="15">
        <f t="shared" si="31"/>
        <v>2.1418169351935976</v>
      </c>
      <c r="AY19" s="9" t="e">
        <f>#REF!*AX19/100</f>
        <v>#REF!</v>
      </c>
      <c r="AZ19" s="32">
        <f t="shared" si="32"/>
        <v>2.3255813953488373</v>
      </c>
      <c r="BA19" s="9" t="e">
        <f>#REF!/COUNT($AX$2:$AX$47)</f>
        <v>#REF!</v>
      </c>
      <c r="BB19" s="13">
        <v>15270</v>
      </c>
      <c r="BC19" s="27" t="e">
        <f t="shared" si="33"/>
        <v>#REF!</v>
      </c>
    </row>
    <row r="20" spans="1:67" x14ac:dyDescent="0.25">
      <c r="A20" s="26" t="s">
        <v>381</v>
      </c>
      <c r="B20" s="19" t="s">
        <v>368</v>
      </c>
      <c r="C20" s="3" t="s">
        <v>124</v>
      </c>
      <c r="D20" s="4">
        <v>84</v>
      </c>
      <c r="E20" s="4">
        <f t="shared" si="0"/>
        <v>17.821951508413846</v>
      </c>
      <c r="F20" s="4">
        <v>75.55</v>
      </c>
      <c r="G20" s="4">
        <f t="shared" si="1"/>
        <v>11.570511082219729</v>
      </c>
      <c r="H20" s="4">
        <f t="shared" si="2"/>
        <v>14.696231295316789</v>
      </c>
      <c r="I20" s="33">
        <f t="shared" si="3"/>
        <v>66.456311559257756</v>
      </c>
      <c r="J20" s="4">
        <f t="shared" si="4"/>
        <v>6.472717330856014</v>
      </c>
      <c r="K20" s="13">
        <v>98</v>
      </c>
      <c r="L20" s="4">
        <f t="shared" si="5"/>
        <v>5.1140208191210856</v>
      </c>
      <c r="M20" s="13">
        <v>89</v>
      </c>
      <c r="N20" s="4">
        <f t="shared" si="6"/>
        <v>5.2045801883664335</v>
      </c>
      <c r="O20" s="13">
        <v>91</v>
      </c>
      <c r="P20" s="4">
        <f t="shared" si="7"/>
        <v>12.116371451580314</v>
      </c>
      <c r="Q20" s="13">
        <v>81</v>
      </c>
      <c r="R20" s="4">
        <f t="shared" si="30"/>
        <v>3.4558968643562245</v>
      </c>
      <c r="S20" s="10">
        <f t="shared" si="8"/>
        <v>7.4517853557122358</v>
      </c>
      <c r="T20" s="13">
        <v>97</v>
      </c>
      <c r="U20" s="4">
        <f t="shared" si="9"/>
        <v>8.6352958684094308</v>
      </c>
      <c r="V20" s="13">
        <v>94</v>
      </c>
      <c r="W20" s="4">
        <f t="shared" si="10"/>
        <v>7.6971749115014729</v>
      </c>
      <c r="X20" s="13">
        <v>76</v>
      </c>
      <c r="Y20" s="4">
        <f t="shared" si="11"/>
        <v>5.4287826025443744</v>
      </c>
      <c r="Z20" s="13">
        <v>73</v>
      </c>
      <c r="AA20" s="4">
        <f t="shared" si="12"/>
        <v>7.5050950518904926</v>
      </c>
      <c r="AB20" s="13">
        <v>88</v>
      </c>
      <c r="AC20" s="4">
        <f t="shared" si="13"/>
        <v>6.7578573839284068</v>
      </c>
      <c r="AD20" s="13">
        <v>94</v>
      </c>
      <c r="AE20" s="4">
        <f t="shared" si="14"/>
        <v>8.6865063159992388</v>
      </c>
      <c r="AF20" s="4">
        <f t="shared" si="15"/>
        <v>6.9622513432841249</v>
      </c>
      <c r="AG20" s="33">
        <f t="shared" si="16"/>
        <v>80.640839625776948</v>
      </c>
      <c r="AH20" s="13">
        <v>91</v>
      </c>
      <c r="AI20" s="4">
        <f t="shared" si="17"/>
        <v>4.4752422500257811</v>
      </c>
      <c r="AJ20" s="13">
        <v>96</v>
      </c>
      <c r="AK20" s="4">
        <f t="shared" si="18"/>
        <v>3.7401802666879789</v>
      </c>
      <c r="AL20" s="13">
        <v>92</v>
      </c>
      <c r="AM20" s="4">
        <f t="shared" si="19"/>
        <v>3.6342896459965459</v>
      </c>
      <c r="AN20" s="13">
        <v>59</v>
      </c>
      <c r="AO20" s="4">
        <f t="shared" si="20"/>
        <v>2.5895266531444907</v>
      </c>
      <c r="AP20" s="4">
        <f t="shared" si="21"/>
        <v>3.6098097039636992</v>
      </c>
      <c r="AQ20" s="33">
        <f t="shared" si="22"/>
        <v>86.339878549278751</v>
      </c>
      <c r="AR20" s="4">
        <v>64.58</v>
      </c>
      <c r="AS20" s="4">
        <v>0.05</v>
      </c>
      <c r="AT20" s="13">
        <f t="shared" si="23"/>
        <v>322.89999999999998</v>
      </c>
      <c r="AU20" s="33">
        <f t="shared" si="24"/>
        <v>3.213079192600663</v>
      </c>
      <c r="AV20" s="6">
        <f t="shared" si="25"/>
        <v>59.162527231728532</v>
      </c>
      <c r="AW20" s="2">
        <f t="shared" si="26"/>
        <v>3.8974112151130669E-2</v>
      </c>
      <c r="AX20" s="15">
        <f t="shared" si="31"/>
        <v>2.1381449068686034</v>
      </c>
      <c r="AY20" s="9" t="e">
        <f>#REF!*AX20/100</f>
        <v>#REF!</v>
      </c>
      <c r="AZ20" s="32">
        <f t="shared" si="32"/>
        <v>2.3255813953488373</v>
      </c>
      <c r="BA20" s="9" t="e">
        <f>#REF!/COUNT($AX$2:$AX$47)</f>
        <v>#REF!</v>
      </c>
      <c r="BB20" s="13">
        <v>1241</v>
      </c>
      <c r="BC20" s="27" t="e">
        <f t="shared" si="33"/>
        <v>#REF!</v>
      </c>
    </row>
    <row r="21" spans="1:67" s="4" customFormat="1" x14ac:dyDescent="0.25">
      <c r="A21" s="37" t="s">
        <v>32</v>
      </c>
      <c r="B21" s="23" t="s">
        <v>225</v>
      </c>
      <c r="C21" s="1" t="s">
        <v>104</v>
      </c>
      <c r="D21" s="2">
        <v>86</v>
      </c>
      <c r="E21" s="2">
        <f t="shared" si="0"/>
        <v>18.246283687185606</v>
      </c>
      <c r="F21" s="2">
        <v>86.68</v>
      </c>
      <c r="G21" s="2">
        <f t="shared" si="1"/>
        <v>13.275074792942506</v>
      </c>
      <c r="H21" s="4">
        <f t="shared" si="2"/>
        <v>15.760679240064057</v>
      </c>
      <c r="I21" s="33">
        <f t="shared" si="3"/>
        <v>83.506997409869825</v>
      </c>
      <c r="J21" s="2">
        <f t="shared" si="4"/>
        <v>6.07838577155563</v>
      </c>
      <c r="K21" s="12">
        <v>94</v>
      </c>
      <c r="L21" s="2">
        <f t="shared" si="5"/>
        <v>4.9052852754834904</v>
      </c>
      <c r="M21" s="12">
        <v>82</v>
      </c>
      <c r="N21" s="2">
        <f t="shared" si="6"/>
        <v>4.7952311847870508</v>
      </c>
      <c r="O21" s="12">
        <v>87</v>
      </c>
      <c r="P21" s="2">
        <f t="shared" si="7"/>
        <v>11.583783695466893</v>
      </c>
      <c r="Q21" s="12">
        <v>71</v>
      </c>
      <c r="R21" s="2">
        <f t="shared" si="30"/>
        <v>3.0292429304850854</v>
      </c>
      <c r="S21" s="10">
        <f t="shared" si="8"/>
        <v>7.0858276236897852</v>
      </c>
      <c r="T21" s="12">
        <v>88</v>
      </c>
      <c r="U21" s="2">
        <f t="shared" si="9"/>
        <v>7.83408284969103</v>
      </c>
      <c r="V21" s="12">
        <v>85</v>
      </c>
      <c r="W21" s="2">
        <f t="shared" si="10"/>
        <v>6.9602113561449492</v>
      </c>
      <c r="X21" s="12">
        <v>69</v>
      </c>
      <c r="Y21" s="2">
        <f t="shared" si="11"/>
        <v>4.9287631523100242</v>
      </c>
      <c r="Z21" s="12">
        <v>77</v>
      </c>
      <c r="AA21" s="2">
        <f t="shared" si="12"/>
        <v>7.916333136925588</v>
      </c>
      <c r="AB21" s="12">
        <v>83</v>
      </c>
      <c r="AC21" s="2">
        <f t="shared" si="13"/>
        <v>6.3738882143870201</v>
      </c>
      <c r="AD21" s="12">
        <v>92</v>
      </c>
      <c r="AE21" s="2">
        <f t="shared" si="14"/>
        <v>8.5016870326801062</v>
      </c>
      <c r="AF21" s="4">
        <f t="shared" si="15"/>
        <v>6.5821066976227076</v>
      </c>
      <c r="AG21" s="33">
        <f t="shared" si="16"/>
        <v>65.217429660020727</v>
      </c>
      <c r="AH21" s="12">
        <v>96</v>
      </c>
      <c r="AI21" s="2">
        <f t="shared" si="17"/>
        <v>4.7211346813458794</v>
      </c>
      <c r="AJ21" s="12">
        <v>52</v>
      </c>
      <c r="AK21" s="2">
        <f t="shared" si="18"/>
        <v>2.0259309777893217</v>
      </c>
      <c r="AL21" s="12">
        <v>90</v>
      </c>
      <c r="AM21" s="2">
        <f t="shared" si="19"/>
        <v>3.5552833493444473</v>
      </c>
      <c r="AN21" s="12">
        <v>92</v>
      </c>
      <c r="AO21" s="2">
        <f t="shared" si="20"/>
        <v>4.0379059676151376</v>
      </c>
      <c r="AP21" s="4">
        <f t="shared" si="21"/>
        <v>3.5850637440236968</v>
      </c>
      <c r="AQ21" s="33">
        <f t="shared" si="22"/>
        <v>85.49953450166204</v>
      </c>
      <c r="AR21" s="4">
        <v>8.4499999999999993</v>
      </c>
      <c r="AS21" s="4">
        <v>0.27</v>
      </c>
      <c r="AT21" s="13">
        <f t="shared" si="23"/>
        <v>228.14999999999998</v>
      </c>
      <c r="AU21" s="33">
        <f t="shared" si="24"/>
        <v>2.2702509067570187</v>
      </c>
      <c r="AV21" s="6">
        <f t="shared" si="25"/>
        <v>59.123553119577402</v>
      </c>
      <c r="AW21" s="2">
        <f t="shared" si="26"/>
        <v>0.84226563759445838</v>
      </c>
      <c r="AX21" s="15">
        <f t="shared" si="31"/>
        <v>2.1367363750952855</v>
      </c>
      <c r="AY21" s="9" t="e">
        <f>#REF!*AX21/100</f>
        <v>#REF!</v>
      </c>
      <c r="AZ21" s="32">
        <f t="shared" si="32"/>
        <v>2.3255813953488373</v>
      </c>
      <c r="BA21" s="9" t="e">
        <f>#REF!/COUNT($AX$2:$AX$47)</f>
        <v>#REF!</v>
      </c>
      <c r="BB21" s="12"/>
      <c r="BC21" s="27" t="e">
        <f t="shared" si="33"/>
        <v>#REF!</v>
      </c>
      <c r="BD21" s="13"/>
    </row>
    <row r="22" spans="1:67" s="5" customFormat="1" x14ac:dyDescent="0.25">
      <c r="A22" s="23" t="s">
        <v>382</v>
      </c>
      <c r="B22" s="23" t="s">
        <v>226</v>
      </c>
      <c r="C22" s="1" t="s">
        <v>111</v>
      </c>
      <c r="D22" s="2">
        <v>88.75</v>
      </c>
      <c r="E22" s="2">
        <f t="shared" si="0"/>
        <v>18.829740432996775</v>
      </c>
      <c r="F22" s="2">
        <v>83.94</v>
      </c>
      <c r="G22" s="2">
        <f t="shared" si="1"/>
        <v>12.855442756340492</v>
      </c>
      <c r="H22" s="4">
        <f t="shared" si="2"/>
        <v>15.842591594668633</v>
      </c>
      <c r="I22" s="33">
        <f t="shared" si="3"/>
        <v>84.819097106749012</v>
      </c>
      <c r="J22" s="2">
        <f t="shared" si="4"/>
        <v>5.6488488110163315</v>
      </c>
      <c r="K22" s="12">
        <v>98</v>
      </c>
      <c r="L22" s="2">
        <f t="shared" si="5"/>
        <v>5.1140208191210856</v>
      </c>
      <c r="M22" s="12">
        <v>63</v>
      </c>
      <c r="N22" s="2">
        <f t="shared" si="6"/>
        <v>3.6841410322144417</v>
      </c>
      <c r="O22" s="12">
        <v>86</v>
      </c>
      <c r="P22" s="2">
        <f t="shared" si="7"/>
        <v>11.450636756438538</v>
      </c>
      <c r="Q22" s="12">
        <v>55</v>
      </c>
      <c r="R22" s="2">
        <f t="shared" si="30"/>
        <v>2.3465966362912636</v>
      </c>
      <c r="S22" s="10">
        <f t="shared" si="8"/>
        <v>7.3345244967625787</v>
      </c>
      <c r="T22" s="12">
        <v>99</v>
      </c>
      <c r="U22" s="2">
        <f t="shared" si="9"/>
        <v>8.8133432059024077</v>
      </c>
      <c r="V22" s="12">
        <v>99</v>
      </c>
      <c r="W22" s="2">
        <f t="shared" si="10"/>
        <v>8.1065991089217633</v>
      </c>
      <c r="X22" s="12">
        <v>57</v>
      </c>
      <c r="Y22" s="2">
        <f t="shared" si="11"/>
        <v>4.071586951908281</v>
      </c>
      <c r="Z22" s="12">
        <v>88</v>
      </c>
      <c r="AA22" s="2">
        <f t="shared" si="12"/>
        <v>9.0472378707721006</v>
      </c>
      <c r="AB22" s="12">
        <v>76</v>
      </c>
      <c r="AC22" s="2">
        <f t="shared" si="13"/>
        <v>5.8363313770290786</v>
      </c>
      <c r="AD22" s="12">
        <v>88</v>
      </c>
      <c r="AE22" s="2">
        <f t="shared" si="14"/>
        <v>8.1320484660418408</v>
      </c>
      <c r="AF22" s="4">
        <f t="shared" si="15"/>
        <v>6.4916866538894551</v>
      </c>
      <c r="AG22" s="33">
        <f t="shared" si="16"/>
        <v>61.548864497954291</v>
      </c>
      <c r="AH22" s="12">
        <v>99</v>
      </c>
      <c r="AI22" s="2">
        <f t="shared" si="17"/>
        <v>4.8686701401379375</v>
      </c>
      <c r="AJ22" s="12">
        <v>86</v>
      </c>
      <c r="AK22" s="2">
        <f t="shared" si="18"/>
        <v>3.3505781555746479</v>
      </c>
      <c r="AL22" s="12">
        <v>70</v>
      </c>
      <c r="AM22" s="2">
        <f t="shared" si="19"/>
        <v>2.7652203828234589</v>
      </c>
      <c r="AN22" s="12">
        <v>79</v>
      </c>
      <c r="AO22" s="2">
        <f t="shared" si="20"/>
        <v>3.4673322982782162</v>
      </c>
      <c r="AP22" s="4">
        <f t="shared" si="21"/>
        <v>3.6129502442035655</v>
      </c>
      <c r="AQ22" s="33">
        <f t="shared" si="22"/>
        <v>86.446527646879773</v>
      </c>
      <c r="AR22" s="4">
        <v>15.61</v>
      </c>
      <c r="AS22" s="4">
        <v>0.02</v>
      </c>
      <c r="AT22" s="13">
        <f t="shared" si="23"/>
        <v>31.22</v>
      </c>
      <c r="AU22" s="33">
        <f t="shared" si="24"/>
        <v>0.31066067634869216</v>
      </c>
      <c r="AV22" s="6">
        <f t="shared" si="25"/>
        <v>58.281287481982943</v>
      </c>
      <c r="AW22" s="2">
        <f t="shared" si="26"/>
        <v>0.42362434769979274</v>
      </c>
      <c r="AX22" s="15">
        <f t="shared" si="31"/>
        <v>2.1062967358925975</v>
      </c>
      <c r="AY22" s="9" t="e">
        <f>#REF!*AX22/100</f>
        <v>#REF!</v>
      </c>
      <c r="AZ22" s="32">
        <f t="shared" si="32"/>
        <v>2.3255813953488373</v>
      </c>
      <c r="BA22" s="9" t="e">
        <f>#REF!/COUNT($AX$2:$AX$47)</f>
        <v>#REF!</v>
      </c>
      <c r="BB22" s="12">
        <v>1004</v>
      </c>
      <c r="BC22" s="27" t="e">
        <f t="shared" si="33"/>
        <v>#REF!</v>
      </c>
      <c r="BD22" s="13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s="4" customFormat="1" x14ac:dyDescent="0.25">
      <c r="A23" s="23" t="s">
        <v>279</v>
      </c>
      <c r="B23" s="23" t="s">
        <v>227</v>
      </c>
      <c r="C23" s="22" t="s">
        <v>79</v>
      </c>
      <c r="D23" s="2">
        <v>80.75</v>
      </c>
      <c r="E23" s="2">
        <f t="shared" si="0"/>
        <v>17.13241171790974</v>
      </c>
      <c r="F23" s="2">
        <v>86.35</v>
      </c>
      <c r="G23" s="2">
        <f t="shared" si="1"/>
        <v>13.224535168096276</v>
      </c>
      <c r="H23" s="4">
        <f t="shared" si="2"/>
        <v>15.178473443003007</v>
      </c>
      <c r="I23" s="33">
        <f t="shared" si="3"/>
        <v>74.181028775067176</v>
      </c>
      <c r="J23" s="2">
        <f t="shared" si="4"/>
        <v>5.8104848996595191</v>
      </c>
      <c r="K23" s="12">
        <v>91</v>
      </c>
      <c r="L23" s="2">
        <f t="shared" si="5"/>
        <v>4.7487336177552937</v>
      </c>
      <c r="M23" s="12">
        <v>66</v>
      </c>
      <c r="N23" s="2">
        <f t="shared" si="6"/>
        <v>3.8595763194627484</v>
      </c>
      <c r="O23" s="12">
        <v>91</v>
      </c>
      <c r="P23" s="2">
        <f t="shared" si="7"/>
        <v>12.116371451580314</v>
      </c>
      <c r="Q23" s="12">
        <v>59</v>
      </c>
      <c r="R23" s="2">
        <f t="shared" si="30"/>
        <v>2.5172582098397189</v>
      </c>
      <c r="S23" s="10">
        <f t="shared" si="8"/>
        <v>7.6022101405683742</v>
      </c>
      <c r="T23" s="12">
        <v>97</v>
      </c>
      <c r="U23" s="2">
        <f t="shared" si="9"/>
        <v>8.6352958684094308</v>
      </c>
      <c r="V23" s="12">
        <v>94</v>
      </c>
      <c r="W23" s="2">
        <f t="shared" si="10"/>
        <v>7.6971749115014729</v>
      </c>
      <c r="X23" s="12">
        <v>70</v>
      </c>
      <c r="Y23" s="2">
        <f t="shared" si="11"/>
        <v>5.0001945023435024</v>
      </c>
      <c r="Z23" s="12">
        <v>97</v>
      </c>
      <c r="AA23" s="2">
        <f t="shared" si="12"/>
        <v>9.9725235621010651</v>
      </c>
      <c r="AB23" s="12">
        <v>72</v>
      </c>
      <c r="AC23" s="2">
        <f t="shared" si="13"/>
        <v>5.5291560413959697</v>
      </c>
      <c r="AD23" s="12">
        <v>95</v>
      </c>
      <c r="AE23" s="2">
        <f t="shared" si="14"/>
        <v>8.7789159576588052</v>
      </c>
      <c r="AF23" s="4">
        <f t="shared" si="15"/>
        <v>6.7063475201139466</v>
      </c>
      <c r="AG23" s="33">
        <f t="shared" si="16"/>
        <v>70.258187596861006</v>
      </c>
      <c r="AH23" s="12">
        <v>83</v>
      </c>
      <c r="AI23" s="2">
        <f t="shared" si="17"/>
        <v>4.0818143599136247</v>
      </c>
      <c r="AJ23" s="12">
        <v>95</v>
      </c>
      <c r="AK23" s="2">
        <f t="shared" si="18"/>
        <v>3.7012200555766457</v>
      </c>
      <c r="AL23" s="12">
        <v>96</v>
      </c>
      <c r="AM23" s="2">
        <f t="shared" si="19"/>
        <v>3.7923022393007435</v>
      </c>
      <c r="AN23" s="12">
        <v>67</v>
      </c>
      <c r="AO23" s="2">
        <f t="shared" si="20"/>
        <v>2.940648911197981</v>
      </c>
      <c r="AP23" s="4">
        <f t="shared" si="21"/>
        <v>3.6289963914972487</v>
      </c>
      <c r="AQ23" s="33">
        <f t="shared" si="22"/>
        <v>86.991436165204419</v>
      </c>
      <c r="AR23" s="4">
        <v>32.75</v>
      </c>
      <c r="AS23" s="4">
        <v>0</v>
      </c>
      <c r="AT23" s="13">
        <f t="shared" si="23"/>
        <v>0</v>
      </c>
      <c r="AU23" s="33">
        <f t="shared" si="24"/>
        <v>0</v>
      </c>
      <c r="AV23" s="6">
        <f t="shared" si="25"/>
        <v>57.85766313428315</v>
      </c>
      <c r="AW23" s="2">
        <f t="shared" si="26"/>
        <v>1.3668975015399099E-2</v>
      </c>
      <c r="AX23" s="15">
        <f t="shared" si="31"/>
        <v>2.0909868719661948</v>
      </c>
      <c r="AY23" s="9" t="e">
        <f>#REF!*AX23/100</f>
        <v>#REF!</v>
      </c>
      <c r="AZ23" s="32">
        <f t="shared" si="32"/>
        <v>2.3255813953488373</v>
      </c>
      <c r="BA23" s="9" t="e">
        <f>#REF!/COUNT($AX$2:$AX$47)</f>
        <v>#REF!</v>
      </c>
      <c r="BB23" s="12"/>
      <c r="BC23" s="27" t="e">
        <f t="shared" si="33"/>
        <v>#REF!</v>
      </c>
      <c r="BD23" s="13"/>
    </row>
    <row r="24" spans="1:67" s="45" customFormat="1" x14ac:dyDescent="0.25">
      <c r="A24" s="50" t="s">
        <v>280</v>
      </c>
      <c r="B24" s="41" t="s">
        <v>229</v>
      </c>
      <c r="C24" s="40" t="s">
        <v>79</v>
      </c>
      <c r="D24" s="47">
        <v>79.25</v>
      </c>
      <c r="E24" s="45">
        <f t="shared" si="0"/>
        <v>16.814162583830921</v>
      </c>
      <c r="F24" s="47">
        <v>86.35</v>
      </c>
      <c r="G24" s="45">
        <f t="shared" si="1"/>
        <v>13.224535168096276</v>
      </c>
      <c r="H24" s="47">
        <f t="shared" si="2"/>
        <v>15.019348875963598</v>
      </c>
      <c r="I24" s="45">
        <f t="shared" si="3"/>
        <v>71.632117842322756</v>
      </c>
      <c r="J24" s="47">
        <f t="shared" si="4"/>
        <v>5.7869124137276513</v>
      </c>
      <c r="K24" s="51">
        <v>94</v>
      </c>
      <c r="L24" s="45">
        <f t="shared" si="5"/>
        <v>4.9052852754834904</v>
      </c>
      <c r="M24" s="51">
        <v>66</v>
      </c>
      <c r="N24" s="45">
        <f t="shared" si="6"/>
        <v>3.8595763194627484</v>
      </c>
      <c r="O24" s="51">
        <v>92</v>
      </c>
      <c r="P24" s="45">
        <f t="shared" si="7"/>
        <v>12.249518390608669</v>
      </c>
      <c r="Q24" s="51">
        <v>50</v>
      </c>
      <c r="R24" s="45">
        <f t="shared" si="30"/>
        <v>2.1332696693556938</v>
      </c>
      <c r="S24" s="52">
        <f t="shared" si="8"/>
        <v>7.6022101405683742</v>
      </c>
      <c r="T24" s="51">
        <v>97</v>
      </c>
      <c r="U24" s="45">
        <f t="shared" si="9"/>
        <v>8.6352958684094308</v>
      </c>
      <c r="V24" s="51">
        <v>94</v>
      </c>
      <c r="W24" s="45">
        <f t="shared" si="10"/>
        <v>7.6971749115014729</v>
      </c>
      <c r="X24" s="51">
        <v>70</v>
      </c>
      <c r="Y24" s="45">
        <f t="shared" si="11"/>
        <v>5.0001945023435024</v>
      </c>
      <c r="Z24" s="51">
        <v>97</v>
      </c>
      <c r="AA24" s="45">
        <f t="shared" si="12"/>
        <v>9.9725235621010651</v>
      </c>
      <c r="AB24" s="51">
        <v>72</v>
      </c>
      <c r="AC24" s="45">
        <f t="shared" si="13"/>
        <v>5.5291560413959697</v>
      </c>
      <c r="AD24" s="51">
        <v>95</v>
      </c>
      <c r="AE24" s="45">
        <f t="shared" si="14"/>
        <v>8.7789159576588052</v>
      </c>
      <c r="AF24" s="47">
        <f t="shared" si="15"/>
        <v>6.6945612771480132</v>
      </c>
      <c r="AG24" s="45">
        <f t="shared" si="16"/>
        <v>69.779990522946377</v>
      </c>
      <c r="AH24" s="51">
        <v>80</v>
      </c>
      <c r="AI24" s="45">
        <f t="shared" si="17"/>
        <v>3.9342789011215662</v>
      </c>
      <c r="AJ24" s="51">
        <v>95</v>
      </c>
      <c r="AK24" s="45">
        <f t="shared" si="18"/>
        <v>3.7012200555766457</v>
      </c>
      <c r="AL24" s="51">
        <v>96</v>
      </c>
      <c r="AM24" s="45">
        <f t="shared" si="19"/>
        <v>3.7923022393007435</v>
      </c>
      <c r="AN24" s="51">
        <v>67</v>
      </c>
      <c r="AO24" s="45">
        <f t="shared" si="20"/>
        <v>2.940648911197981</v>
      </c>
      <c r="AP24" s="47">
        <f t="shared" si="21"/>
        <v>3.5921125267992342</v>
      </c>
      <c r="AQ24" s="45">
        <f t="shared" si="22"/>
        <v>85.738902974848259</v>
      </c>
      <c r="AR24" s="45">
        <v>141.53</v>
      </c>
      <c r="AS24" s="45">
        <v>0.03</v>
      </c>
      <c r="AT24" s="43">
        <f t="shared" si="23"/>
        <v>424.59</v>
      </c>
      <c r="AU24" s="45">
        <f t="shared" si="24"/>
        <v>4.2249652969535942</v>
      </c>
      <c r="AV24" s="45">
        <f t="shared" si="25"/>
        <v>57.843994159267751</v>
      </c>
      <c r="AW24" s="45">
        <f t="shared" si="26"/>
        <v>0.15958405819905153</v>
      </c>
      <c r="AX24" s="47">
        <f t="shared" si="31"/>
        <v>2.0904928726277827</v>
      </c>
      <c r="AY24" s="48" t="e">
        <f>#REF!*AX24/100</f>
        <v>#REF!</v>
      </c>
      <c r="AZ24" s="49">
        <f t="shared" si="32"/>
        <v>2.3255813953488373</v>
      </c>
      <c r="BA24" s="48" t="e">
        <f>#REF!/COUNT($AX$2:$AX$47)</f>
        <v>#REF!</v>
      </c>
      <c r="BB24" s="51"/>
      <c r="BC24" s="44" t="e">
        <f t="shared" si="33"/>
        <v>#REF!</v>
      </c>
      <c r="BD24" s="51"/>
      <c r="BE24" s="47"/>
    </row>
    <row r="25" spans="1:67" s="5" customFormat="1" x14ac:dyDescent="0.25">
      <c r="A25" s="19" t="s">
        <v>383</v>
      </c>
      <c r="B25" s="19" t="s">
        <v>228</v>
      </c>
      <c r="C25" s="3" t="s">
        <v>144</v>
      </c>
      <c r="D25" s="4">
        <v>81.5</v>
      </c>
      <c r="E25" s="4">
        <f t="shared" si="0"/>
        <v>17.291536284949149</v>
      </c>
      <c r="F25" s="4">
        <v>91.3</v>
      </c>
      <c r="G25" s="4">
        <f t="shared" si="1"/>
        <v>13.982629540789693</v>
      </c>
      <c r="H25" s="4">
        <f t="shared" si="2"/>
        <v>15.63708291286942</v>
      </c>
      <c r="I25" s="33">
        <f t="shared" si="3"/>
        <v>81.527189794396833</v>
      </c>
      <c r="J25" s="4">
        <f t="shared" si="4"/>
        <v>6.1389091890010592</v>
      </c>
      <c r="K25" s="13">
        <v>100</v>
      </c>
      <c r="L25" s="4">
        <f t="shared" si="5"/>
        <v>5.2183885909398828</v>
      </c>
      <c r="M25" s="13">
        <v>91</v>
      </c>
      <c r="N25" s="4">
        <f t="shared" si="6"/>
        <v>5.3215370465319713</v>
      </c>
      <c r="O25" s="13">
        <v>87</v>
      </c>
      <c r="P25" s="4">
        <f t="shared" si="7"/>
        <v>11.583783695466893</v>
      </c>
      <c r="Q25" s="13">
        <v>57</v>
      </c>
      <c r="R25" s="4">
        <f t="shared" si="30"/>
        <v>2.431927423065491</v>
      </c>
      <c r="S25" s="10">
        <f t="shared" si="8"/>
        <v>7.1035105346832959</v>
      </c>
      <c r="T25" s="13">
        <v>91</v>
      </c>
      <c r="U25" s="4">
        <f t="shared" si="9"/>
        <v>8.1011538559304963</v>
      </c>
      <c r="V25" s="13">
        <v>89</v>
      </c>
      <c r="W25" s="4">
        <f t="shared" si="10"/>
        <v>7.2877507140811817</v>
      </c>
      <c r="X25" s="13">
        <v>63</v>
      </c>
      <c r="Y25" s="4">
        <f t="shared" si="11"/>
        <v>4.5001750521091521</v>
      </c>
      <c r="Z25" s="13">
        <v>80</v>
      </c>
      <c r="AA25" s="4">
        <f t="shared" si="12"/>
        <v>8.2247617007019098</v>
      </c>
      <c r="AB25" s="13">
        <v>77</v>
      </c>
      <c r="AC25" s="4">
        <f t="shared" si="13"/>
        <v>5.9131252109373564</v>
      </c>
      <c r="AD25" s="13">
        <v>93</v>
      </c>
      <c r="AE25" s="4">
        <f t="shared" si="14"/>
        <v>8.5940966743396725</v>
      </c>
      <c r="AF25" s="4">
        <f t="shared" si="15"/>
        <v>6.6212098618421775</v>
      </c>
      <c r="AG25" s="33">
        <f t="shared" si="16"/>
        <v>66.803941898449921</v>
      </c>
      <c r="AH25" s="13">
        <v>77</v>
      </c>
      <c r="AI25" s="4">
        <f t="shared" si="17"/>
        <v>3.7867434423295072</v>
      </c>
      <c r="AJ25" s="13">
        <v>74</v>
      </c>
      <c r="AK25" s="4">
        <f t="shared" si="18"/>
        <v>2.8830556222386505</v>
      </c>
      <c r="AL25" s="13">
        <v>87</v>
      </c>
      <c r="AM25" s="4">
        <f t="shared" si="19"/>
        <v>3.4367739043662988</v>
      </c>
      <c r="AN25" s="13">
        <v>85</v>
      </c>
      <c r="AO25" s="4">
        <f t="shared" si="20"/>
        <v>3.730673991818334</v>
      </c>
      <c r="AP25" s="4">
        <f t="shared" si="21"/>
        <v>3.4593117401881979</v>
      </c>
      <c r="AQ25" s="33">
        <f t="shared" si="22"/>
        <v>81.229142560704872</v>
      </c>
      <c r="AR25" s="4">
        <v>2.3199999999999998</v>
      </c>
      <c r="AS25" s="4">
        <v>0.51</v>
      </c>
      <c r="AT25" s="13">
        <f t="shared" si="23"/>
        <v>118.32000000000001</v>
      </c>
      <c r="AU25" s="33">
        <f t="shared" si="24"/>
        <v>1.1773661507231665</v>
      </c>
      <c r="AV25" s="6">
        <f t="shared" si="25"/>
        <v>57.6844101010687</v>
      </c>
      <c r="AW25" s="4">
        <f t="shared" si="26"/>
        <v>0.24945614639728575</v>
      </c>
      <c r="AX25" s="15">
        <f t="shared" si="31"/>
        <v>2.0847254746273682</v>
      </c>
      <c r="AY25" s="9" t="e">
        <f>#REF!*AX25/100</f>
        <v>#REF!</v>
      </c>
      <c r="AZ25" s="32">
        <f t="shared" si="32"/>
        <v>2.3255813953488373</v>
      </c>
      <c r="BA25" s="9" t="e">
        <f>#REF!/COUNT($AX$2:$AX$47)</f>
        <v>#REF!</v>
      </c>
      <c r="BB25" s="13"/>
      <c r="BC25" s="27" t="e">
        <f t="shared" si="33"/>
        <v>#REF!</v>
      </c>
      <c r="BD25" s="13"/>
      <c r="BE25" s="7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s="4" customFormat="1" x14ac:dyDescent="0.25">
      <c r="A26" s="19" t="s">
        <v>282</v>
      </c>
      <c r="B26" s="19" t="s">
        <v>241</v>
      </c>
      <c r="C26" s="19" t="s">
        <v>139</v>
      </c>
      <c r="D26" s="15">
        <v>88</v>
      </c>
      <c r="E26" s="15">
        <f t="shared" si="0"/>
        <v>18.670615865957366</v>
      </c>
      <c r="F26" s="15">
        <v>84.35</v>
      </c>
      <c r="G26" s="15">
        <f t="shared" si="1"/>
        <v>12.91823441145247</v>
      </c>
      <c r="H26" s="15">
        <f t="shared" si="2"/>
        <v>15.794425138704918</v>
      </c>
      <c r="I26" s="4">
        <f t="shared" si="3"/>
        <v>84.047550585167215</v>
      </c>
      <c r="J26" s="15">
        <f t="shared" si="4"/>
        <v>5.2909138746058915</v>
      </c>
      <c r="K26" s="18">
        <v>95</v>
      </c>
      <c r="L26" s="15">
        <f t="shared" si="5"/>
        <v>4.957469161392889</v>
      </c>
      <c r="M26" s="18">
        <v>66</v>
      </c>
      <c r="N26" s="15">
        <f t="shared" si="6"/>
        <v>3.8595763194627484</v>
      </c>
      <c r="O26" s="18">
        <v>86</v>
      </c>
      <c r="P26" s="15">
        <f t="shared" si="7"/>
        <v>11.450636756438538</v>
      </c>
      <c r="Q26" s="18">
        <v>21</v>
      </c>
      <c r="R26" s="15">
        <f t="shared" si="30"/>
        <v>0.89597326112939146</v>
      </c>
      <c r="S26" s="17">
        <f t="shared" si="8"/>
        <v>6.9965011758606339</v>
      </c>
      <c r="T26" s="18">
        <v>99</v>
      </c>
      <c r="U26" s="15">
        <f t="shared" si="9"/>
        <v>8.8133432059024077</v>
      </c>
      <c r="V26" s="18">
        <v>99</v>
      </c>
      <c r="W26" s="15">
        <f t="shared" si="10"/>
        <v>8.1065991089217633</v>
      </c>
      <c r="X26" s="18">
        <v>60</v>
      </c>
      <c r="Y26" s="15">
        <f t="shared" si="11"/>
        <v>4.2858810020087166</v>
      </c>
      <c r="Z26" s="18">
        <v>75</v>
      </c>
      <c r="AA26" s="15">
        <f t="shared" si="12"/>
        <v>7.7107140944080408</v>
      </c>
      <c r="AB26" s="18">
        <v>63</v>
      </c>
      <c r="AC26" s="15">
        <f t="shared" si="13"/>
        <v>4.8380115362214733</v>
      </c>
      <c r="AD26" s="18">
        <v>89</v>
      </c>
      <c r="AE26" s="15">
        <f t="shared" si="14"/>
        <v>8.2244581077014072</v>
      </c>
      <c r="AF26" s="15">
        <f t="shared" si="15"/>
        <v>6.1437075252332622</v>
      </c>
      <c r="AG26" s="4">
        <f t="shared" si="16"/>
        <v>47.430489237261199</v>
      </c>
      <c r="AH26" s="18">
        <v>98</v>
      </c>
      <c r="AI26" s="15">
        <f t="shared" si="17"/>
        <v>4.8194916538739188</v>
      </c>
      <c r="AJ26" s="18">
        <v>95</v>
      </c>
      <c r="AK26" s="15">
        <f t="shared" si="18"/>
        <v>3.7012200555766457</v>
      </c>
      <c r="AL26" s="18">
        <v>93</v>
      </c>
      <c r="AM26" s="15">
        <f t="shared" si="19"/>
        <v>3.6737927943225954</v>
      </c>
      <c r="AN26" s="18">
        <v>49</v>
      </c>
      <c r="AO26" s="15">
        <f t="shared" si="20"/>
        <v>2.150623830577628</v>
      </c>
      <c r="AP26" s="15">
        <f t="shared" si="21"/>
        <v>3.586282083587697</v>
      </c>
      <c r="AQ26" s="4">
        <f t="shared" si="22"/>
        <v>85.540907897685685</v>
      </c>
      <c r="AR26" s="4">
        <v>29.73</v>
      </c>
      <c r="AS26" s="4">
        <v>0.43</v>
      </c>
      <c r="AT26" s="13">
        <f t="shared" si="23"/>
        <v>1278.3899999999999</v>
      </c>
      <c r="AU26" s="4">
        <f t="shared" si="24"/>
        <v>12.720868098571575</v>
      </c>
      <c r="AV26" s="4">
        <f t="shared" si="25"/>
        <v>57.434953954671414</v>
      </c>
      <c r="AW26" s="4">
        <f t="shared" si="26"/>
        <v>0.4312181328381044</v>
      </c>
      <c r="AX26" s="15">
        <f t="shared" si="31"/>
        <v>2.0757100823873222</v>
      </c>
      <c r="AY26" s="24" t="e">
        <f>#REF!*AX26/100</f>
        <v>#REF!</v>
      </c>
      <c r="AZ26" s="36">
        <f t="shared" si="32"/>
        <v>2.3255813953488373</v>
      </c>
      <c r="BA26" s="24" t="e">
        <f>#REF!/COUNT($AX$2:$AX$47)</f>
        <v>#REF!</v>
      </c>
      <c r="BB26" s="18"/>
      <c r="BC26" s="35" t="e">
        <f t="shared" si="33"/>
        <v>#REF!</v>
      </c>
      <c r="BD26" s="18"/>
      <c r="BE26" s="15"/>
    </row>
    <row r="27" spans="1:67" x14ac:dyDescent="0.25">
      <c r="A27" s="23" t="s">
        <v>390</v>
      </c>
      <c r="B27" s="23" t="s">
        <v>238</v>
      </c>
      <c r="C27" s="1" t="s">
        <v>140</v>
      </c>
      <c r="D27" s="2">
        <v>85</v>
      </c>
      <c r="E27" s="2">
        <f t="shared" si="0"/>
        <v>18.034117597799728</v>
      </c>
      <c r="F27" s="2">
        <v>80.33</v>
      </c>
      <c r="G27" s="2">
        <f t="shared" si="1"/>
        <v>12.302569890598424</v>
      </c>
      <c r="H27" s="4">
        <f t="shared" si="2"/>
        <v>15.168343744199076</v>
      </c>
      <c r="I27" s="33">
        <f t="shared" si="3"/>
        <v>74.01876784636751</v>
      </c>
      <c r="J27" s="2">
        <f t="shared" si="4"/>
        <v>5.8325095685846096</v>
      </c>
      <c r="K27" s="12">
        <v>93</v>
      </c>
      <c r="L27" s="2">
        <f t="shared" si="5"/>
        <v>4.8531013895740918</v>
      </c>
      <c r="M27" s="12">
        <v>98</v>
      </c>
      <c r="N27" s="2">
        <f t="shared" si="6"/>
        <v>5.7308860501113532</v>
      </c>
      <c r="O27" s="12">
        <v>89</v>
      </c>
      <c r="P27" s="2">
        <f t="shared" si="7"/>
        <v>11.850077573523603</v>
      </c>
      <c r="Q27" s="12">
        <v>21</v>
      </c>
      <c r="R27" s="2">
        <f t="shared" si="30"/>
        <v>0.89597326112939146</v>
      </c>
      <c r="S27" s="10">
        <f t="shared" si="8"/>
        <v>7.2374178517150511</v>
      </c>
      <c r="T27" s="12">
        <v>98</v>
      </c>
      <c r="U27" s="2">
        <f t="shared" si="9"/>
        <v>8.7243195371559192</v>
      </c>
      <c r="V27" s="12">
        <v>97</v>
      </c>
      <c r="W27" s="2">
        <f t="shared" si="10"/>
        <v>7.9428294299536475</v>
      </c>
      <c r="X27" s="12">
        <v>61</v>
      </c>
      <c r="Y27" s="2">
        <f t="shared" si="11"/>
        <v>4.3573123520421948</v>
      </c>
      <c r="Z27" s="12">
        <v>82</v>
      </c>
      <c r="AA27" s="2">
        <f t="shared" si="12"/>
        <v>8.4303807432194571</v>
      </c>
      <c r="AB27" s="12">
        <v>70</v>
      </c>
      <c r="AC27" s="2">
        <f t="shared" si="13"/>
        <v>5.3755683735794149</v>
      </c>
      <c r="AD27" s="12">
        <v>93</v>
      </c>
      <c r="AE27" s="2">
        <f t="shared" si="14"/>
        <v>8.5940966743396725</v>
      </c>
      <c r="AF27" s="4">
        <f t="shared" si="15"/>
        <v>6.5349637101498299</v>
      </c>
      <c r="AG27" s="33">
        <f t="shared" si="16"/>
        <v>63.304721876014959</v>
      </c>
      <c r="AH27" s="12">
        <v>97</v>
      </c>
      <c r="AI27" s="2">
        <f t="shared" si="17"/>
        <v>4.7703131676098991</v>
      </c>
      <c r="AJ27" s="12">
        <v>90</v>
      </c>
      <c r="AK27" s="2">
        <f t="shared" si="18"/>
        <v>3.5064190000199802</v>
      </c>
      <c r="AL27" s="12">
        <v>90</v>
      </c>
      <c r="AM27" s="2">
        <f t="shared" si="19"/>
        <v>3.5552833493444473</v>
      </c>
      <c r="AN27" s="12">
        <v>40</v>
      </c>
      <c r="AO27" s="2">
        <f t="shared" si="20"/>
        <v>1.7556112902674512</v>
      </c>
      <c r="AP27" s="4">
        <f t="shared" si="21"/>
        <v>3.3969067018104444</v>
      </c>
      <c r="AQ27" s="33">
        <f t="shared" si="22"/>
        <v>79.109939964839356</v>
      </c>
      <c r="AR27" s="4">
        <v>89.53</v>
      </c>
      <c r="AS27" s="4">
        <v>0.13</v>
      </c>
      <c r="AT27" s="13">
        <f t="shared" si="23"/>
        <v>1163.8900000000001</v>
      </c>
      <c r="AU27" s="33">
        <f t="shared" si="24"/>
        <v>11.581513600111446</v>
      </c>
      <c r="AV27" s="6">
        <f t="shared" si="25"/>
        <v>57.00373582183331</v>
      </c>
      <c r="AW27" s="2">
        <f t="shared" si="26"/>
        <v>0.11524625590413962</v>
      </c>
      <c r="AX27" s="15">
        <f t="shared" si="31"/>
        <v>2.0601257776319515</v>
      </c>
      <c r="AY27" s="9" t="e">
        <f>#REF!*AX27/100</f>
        <v>#REF!</v>
      </c>
      <c r="AZ27" s="32">
        <f t="shared" si="32"/>
        <v>2.3255813953488373</v>
      </c>
      <c r="BA27" s="9" t="e">
        <f>#REF!/COUNT($AX$2:$AX$47)</f>
        <v>#REF!</v>
      </c>
      <c r="BC27" s="27" t="e">
        <f t="shared" si="33"/>
        <v>#REF!</v>
      </c>
    </row>
    <row r="28" spans="1:67" s="4" customFormat="1" x14ac:dyDescent="0.25">
      <c r="A28" s="19" t="s">
        <v>384</v>
      </c>
      <c r="B28" s="19" t="s">
        <v>231</v>
      </c>
      <c r="C28" s="19" t="s">
        <v>141</v>
      </c>
      <c r="D28" s="15">
        <v>83.25</v>
      </c>
      <c r="E28" s="15">
        <f t="shared" si="0"/>
        <v>17.662826941374437</v>
      </c>
      <c r="F28" s="15">
        <v>85.74</v>
      </c>
      <c r="G28" s="15">
        <f t="shared" si="1"/>
        <v>13.131113437319916</v>
      </c>
      <c r="H28" s="15">
        <f t="shared" si="2"/>
        <v>15.396970189347176</v>
      </c>
      <c r="I28" s="4">
        <f t="shared" si="3"/>
        <v>77.680983281700975</v>
      </c>
      <c r="J28" s="15">
        <f t="shared" si="4"/>
        <v>5.9347795457209234</v>
      </c>
      <c r="K28" s="18">
        <v>92</v>
      </c>
      <c r="L28" s="4">
        <f t="shared" si="5"/>
        <v>4.8009175036646923</v>
      </c>
      <c r="M28" s="18">
        <v>84</v>
      </c>
      <c r="N28" s="15">
        <f t="shared" si="6"/>
        <v>4.9121880429525886</v>
      </c>
      <c r="O28" s="18">
        <v>89</v>
      </c>
      <c r="P28" s="15">
        <f t="shared" si="7"/>
        <v>11.850077573523603</v>
      </c>
      <c r="Q28" s="18">
        <v>51</v>
      </c>
      <c r="R28" s="15">
        <f t="shared" si="30"/>
        <v>2.1759350627428078</v>
      </c>
      <c r="S28" s="17">
        <f t="shared" si="8"/>
        <v>7.2920192740785668</v>
      </c>
      <c r="T28" s="18">
        <v>99</v>
      </c>
      <c r="U28" s="15">
        <f t="shared" si="9"/>
        <v>8.8133432059024077</v>
      </c>
      <c r="V28" s="18">
        <v>97</v>
      </c>
      <c r="W28" s="15">
        <f t="shared" si="10"/>
        <v>7.9428294299536475</v>
      </c>
      <c r="X28" s="18">
        <v>67</v>
      </c>
      <c r="Y28" s="15">
        <f t="shared" si="11"/>
        <v>4.7859004522430668</v>
      </c>
      <c r="Z28" s="18">
        <v>80</v>
      </c>
      <c r="AA28" s="15">
        <f t="shared" si="12"/>
        <v>8.2247617007019098</v>
      </c>
      <c r="AB28" s="18">
        <v>69</v>
      </c>
      <c r="AC28" s="15">
        <f t="shared" si="13"/>
        <v>5.298774539671137</v>
      </c>
      <c r="AD28" s="18">
        <v>94</v>
      </c>
      <c r="AE28" s="15">
        <f t="shared" si="14"/>
        <v>8.6865063159992388</v>
      </c>
      <c r="AF28" s="15">
        <f t="shared" si="15"/>
        <v>6.6133994098997455</v>
      </c>
      <c r="AG28" s="4">
        <f t="shared" si="16"/>
        <v>66.487052515156449</v>
      </c>
      <c r="AH28" s="18">
        <v>89</v>
      </c>
      <c r="AI28" s="15">
        <f t="shared" si="17"/>
        <v>4.3768852774977418</v>
      </c>
      <c r="AJ28" s="18">
        <v>98</v>
      </c>
      <c r="AK28" s="15">
        <f t="shared" si="18"/>
        <v>3.8181006889106452</v>
      </c>
      <c r="AL28" s="18">
        <v>97</v>
      </c>
      <c r="AM28" s="15">
        <f t="shared" si="19"/>
        <v>3.831805387626793</v>
      </c>
      <c r="AN28" s="18">
        <v>43</v>
      </c>
      <c r="AO28" s="15">
        <f t="shared" si="20"/>
        <v>1.8872821370375101</v>
      </c>
      <c r="AP28" s="15">
        <f t="shared" si="21"/>
        <v>3.4785183727681721</v>
      </c>
      <c r="AQ28" s="4">
        <f t="shared" si="22"/>
        <v>81.881377487233294</v>
      </c>
      <c r="AR28" s="4">
        <v>21.6</v>
      </c>
      <c r="AS28" s="4">
        <v>7.0000000000000007E-2</v>
      </c>
      <c r="AT28" s="13">
        <f t="shared" si="23"/>
        <v>151.20000000000002</v>
      </c>
      <c r="AU28" s="33">
        <f t="shared" si="24"/>
        <v>1.5045449796259536</v>
      </c>
      <c r="AV28" s="6">
        <f t="shared" si="25"/>
        <v>56.88848956592917</v>
      </c>
      <c r="AW28" s="4">
        <f t="shared" si="26"/>
        <v>0.15234688649199768</v>
      </c>
      <c r="AX28" s="15">
        <f t="shared" si="31"/>
        <v>2.0559607561795725</v>
      </c>
      <c r="AY28" s="9" t="e">
        <f>#REF!*AX28/100</f>
        <v>#REF!</v>
      </c>
      <c r="AZ28" s="32">
        <f t="shared" si="32"/>
        <v>2.3255813953488373</v>
      </c>
      <c r="BA28" s="9" t="e">
        <f>#REF!/COUNT($AX$2:$AX$47)</f>
        <v>#REF!</v>
      </c>
      <c r="BB28" s="18"/>
      <c r="BC28" s="35" t="e">
        <f t="shared" si="33"/>
        <v>#REF!</v>
      </c>
      <c r="BD28" s="18"/>
      <c r="BE28" s="15"/>
    </row>
    <row r="29" spans="1:67" s="15" customFormat="1" x14ac:dyDescent="0.25">
      <c r="A29" s="23" t="s">
        <v>281</v>
      </c>
      <c r="B29" s="23" t="s">
        <v>234</v>
      </c>
      <c r="C29" s="21" t="s">
        <v>148</v>
      </c>
      <c r="D29" s="2">
        <v>78.5</v>
      </c>
      <c r="E29" s="2">
        <f t="shared" si="0"/>
        <v>16.655038016791512</v>
      </c>
      <c r="F29" s="2">
        <v>77.55</v>
      </c>
      <c r="G29" s="2">
        <f t="shared" si="1"/>
        <v>11.876811838863535</v>
      </c>
      <c r="H29" s="4">
        <f t="shared" si="2"/>
        <v>14.265924927827523</v>
      </c>
      <c r="I29" s="33">
        <f t="shared" si="3"/>
        <v>59.563519170692878</v>
      </c>
      <c r="J29" s="2">
        <f t="shared" si="4"/>
        <v>6.2383549185409679</v>
      </c>
      <c r="K29" s="12">
        <v>96</v>
      </c>
      <c r="L29" s="2">
        <f t="shared" si="5"/>
        <v>5.0096530473022876</v>
      </c>
      <c r="M29" s="12">
        <v>92</v>
      </c>
      <c r="N29" s="2">
        <f t="shared" si="6"/>
        <v>5.3800154756147398</v>
      </c>
      <c r="O29" s="12">
        <v>94</v>
      </c>
      <c r="P29" s="2">
        <f t="shared" si="7"/>
        <v>12.515812268665378</v>
      </c>
      <c r="Q29" s="12">
        <v>48</v>
      </c>
      <c r="R29" s="2">
        <f t="shared" si="30"/>
        <v>2.0479388825814664</v>
      </c>
      <c r="S29" s="10">
        <f t="shared" si="8"/>
        <v>7.8619807016257051</v>
      </c>
      <c r="T29" s="12">
        <v>99</v>
      </c>
      <c r="U29" s="2">
        <f t="shared" si="9"/>
        <v>8.8133432059024077</v>
      </c>
      <c r="V29" s="12">
        <v>91</v>
      </c>
      <c r="W29" s="2">
        <f t="shared" si="10"/>
        <v>7.4515203930492984</v>
      </c>
      <c r="X29" s="12">
        <v>92</v>
      </c>
      <c r="Y29" s="2">
        <f t="shared" si="11"/>
        <v>6.5716842030800322</v>
      </c>
      <c r="Z29" s="12">
        <v>92</v>
      </c>
      <c r="AA29" s="2">
        <f t="shared" si="12"/>
        <v>9.4584759558071969</v>
      </c>
      <c r="AB29" s="12">
        <v>77</v>
      </c>
      <c r="AC29" s="2">
        <f t="shared" si="13"/>
        <v>5.9131252109373564</v>
      </c>
      <c r="AD29" s="12">
        <v>97</v>
      </c>
      <c r="AE29" s="2">
        <f t="shared" si="14"/>
        <v>8.9637352409779378</v>
      </c>
      <c r="AF29" s="4">
        <f t="shared" si="15"/>
        <v>7.0501678100833365</v>
      </c>
      <c r="AG29" s="33">
        <f t="shared" si="16"/>
        <v>84.207828469788609</v>
      </c>
      <c r="AH29" s="12">
        <v>84</v>
      </c>
      <c r="AI29" s="2">
        <f t="shared" si="17"/>
        <v>4.1309928461776444</v>
      </c>
      <c r="AJ29" s="12">
        <v>98</v>
      </c>
      <c r="AK29" s="2">
        <f t="shared" si="18"/>
        <v>3.8181006889106452</v>
      </c>
      <c r="AL29" s="12">
        <v>98</v>
      </c>
      <c r="AM29" s="2">
        <f t="shared" si="19"/>
        <v>3.8713085359528425</v>
      </c>
      <c r="AN29" s="12">
        <v>40</v>
      </c>
      <c r="AO29" s="2">
        <f t="shared" si="20"/>
        <v>1.7556112902674512</v>
      </c>
      <c r="AP29" s="4">
        <f t="shared" si="21"/>
        <v>3.3940033403271457</v>
      </c>
      <c r="AQ29" s="33">
        <f t="shared" si="22"/>
        <v>79.011345182237065</v>
      </c>
      <c r="AR29" s="4">
        <v>11.95</v>
      </c>
      <c r="AS29" s="4">
        <v>0.35</v>
      </c>
      <c r="AT29" s="13">
        <f t="shared" si="23"/>
        <v>418.24999999999994</v>
      </c>
      <c r="AU29" s="33">
        <f t="shared" si="24"/>
        <v>4.1618778950301252</v>
      </c>
      <c r="AV29" s="6">
        <f t="shared" si="25"/>
        <v>56.736142679437172</v>
      </c>
      <c r="AW29" s="2">
        <f t="shared" si="26"/>
        <v>1.4979292224076346E-2</v>
      </c>
      <c r="AX29" s="15">
        <f t="shared" si="31"/>
        <v>2.0504549109313754</v>
      </c>
      <c r="AY29" s="9" t="e">
        <f>#REF!*AX29/100</f>
        <v>#REF!</v>
      </c>
      <c r="AZ29" s="32">
        <f t="shared" si="32"/>
        <v>2.3255813953488373</v>
      </c>
      <c r="BA29" s="9" t="e">
        <f>#REF!/COUNT($AX$2:$AX$47)</f>
        <v>#REF!</v>
      </c>
      <c r="BB29" s="12"/>
      <c r="BC29" s="27" t="e">
        <f t="shared" si="33"/>
        <v>#REF!</v>
      </c>
      <c r="BD29" s="13"/>
      <c r="BE29" s="4"/>
    </row>
    <row r="30" spans="1:67" s="4" customFormat="1" x14ac:dyDescent="0.25">
      <c r="A30" s="19" t="s">
        <v>352</v>
      </c>
      <c r="B30" s="19" t="s">
        <v>370</v>
      </c>
      <c r="C30" s="3" t="s">
        <v>102</v>
      </c>
      <c r="D30" s="4">
        <v>91</v>
      </c>
      <c r="E30" s="4">
        <f t="shared" si="0"/>
        <v>19.307114134115</v>
      </c>
      <c r="F30" s="4">
        <v>72.37</v>
      </c>
      <c r="G30" s="4">
        <f t="shared" si="1"/>
        <v>11.083492879156081</v>
      </c>
      <c r="H30" s="4">
        <f t="shared" si="2"/>
        <v>15.19530350663554</v>
      </c>
      <c r="I30" s="4">
        <f t="shared" si="3"/>
        <v>74.450618405316561</v>
      </c>
      <c r="J30" s="4">
        <f t="shared" si="4"/>
        <v>6.3648707687734731</v>
      </c>
      <c r="K30" s="13">
        <v>89</v>
      </c>
      <c r="L30" s="4">
        <f t="shared" si="5"/>
        <v>4.6443658459364965</v>
      </c>
      <c r="M30" s="13">
        <v>83</v>
      </c>
      <c r="N30" s="4">
        <f t="shared" si="6"/>
        <v>4.8537096138698201</v>
      </c>
      <c r="O30" s="13">
        <v>92</v>
      </c>
      <c r="P30" s="4">
        <f t="shared" si="7"/>
        <v>12.249518390608669</v>
      </c>
      <c r="Q30" s="13">
        <v>87</v>
      </c>
      <c r="R30" s="4">
        <f t="shared" si="30"/>
        <v>3.7118892246789077</v>
      </c>
      <c r="S30" s="10">
        <f t="shared" si="8"/>
        <v>7.2173135512028468</v>
      </c>
      <c r="T30" s="13">
        <v>94</v>
      </c>
      <c r="U30" s="4">
        <f t="shared" si="9"/>
        <v>8.3682248621699635</v>
      </c>
      <c r="V30" s="13">
        <v>96</v>
      </c>
      <c r="W30" s="4">
        <f t="shared" si="10"/>
        <v>7.8609445904695896</v>
      </c>
      <c r="X30" s="13">
        <v>56</v>
      </c>
      <c r="Y30" s="4">
        <f t="shared" si="11"/>
        <v>4.0001556018748019</v>
      </c>
      <c r="Z30" s="13">
        <v>63</v>
      </c>
      <c r="AA30" s="4">
        <f t="shared" si="12"/>
        <v>6.4769998393027537</v>
      </c>
      <c r="AB30" s="13">
        <v>97</v>
      </c>
      <c r="AC30" s="4">
        <f t="shared" si="13"/>
        <v>7.4490018891029033</v>
      </c>
      <c r="AD30" s="13">
        <v>99</v>
      </c>
      <c r="AE30" s="4">
        <f t="shared" si="14"/>
        <v>9.1485545242970705</v>
      </c>
      <c r="AF30" s="4">
        <f t="shared" si="15"/>
        <v>6.7910921599881604</v>
      </c>
      <c r="AG30" s="4">
        <f t="shared" si="16"/>
        <v>73.696487565301226</v>
      </c>
      <c r="AH30" s="13">
        <v>98</v>
      </c>
      <c r="AI30" s="4">
        <f t="shared" si="17"/>
        <v>4.8194916538739188</v>
      </c>
      <c r="AJ30" s="13">
        <v>81</v>
      </c>
      <c r="AK30" s="4">
        <f t="shared" si="18"/>
        <v>3.155777100017982</v>
      </c>
      <c r="AL30" s="13">
        <v>60</v>
      </c>
      <c r="AM30" s="4">
        <f t="shared" si="19"/>
        <v>2.3701888995629647</v>
      </c>
      <c r="AN30" s="13">
        <v>60</v>
      </c>
      <c r="AO30" s="4">
        <f t="shared" si="20"/>
        <v>2.6334169354011769</v>
      </c>
      <c r="AP30" s="4">
        <f t="shared" si="21"/>
        <v>3.2447186472140106</v>
      </c>
      <c r="AQ30" s="4">
        <f t="shared" si="22"/>
        <v>73.941810455676844</v>
      </c>
      <c r="AR30" s="4">
        <v>2.5499999999999998</v>
      </c>
      <c r="AS30" s="4">
        <v>1.89</v>
      </c>
      <c r="AT30" s="13">
        <f t="shared" si="23"/>
        <v>481.94999999999993</v>
      </c>
      <c r="AU30" s="4">
        <f t="shared" si="24"/>
        <v>4.7957371225577248</v>
      </c>
      <c r="AV30" s="4">
        <f t="shared" si="25"/>
        <v>56.721163387213096</v>
      </c>
      <c r="AW30" s="4">
        <f t="shared" si="26"/>
        <v>0.37390279087760803</v>
      </c>
      <c r="AX30" s="15">
        <f t="shared" si="31"/>
        <v>2.0499135564815902</v>
      </c>
      <c r="AY30" s="24" t="e">
        <f>#REF!*AX30/100</f>
        <v>#REF!</v>
      </c>
      <c r="AZ30" s="36">
        <f t="shared" si="32"/>
        <v>2.3255813953488373</v>
      </c>
      <c r="BA30" s="24" t="e">
        <f>#REF!/COUNT($AX$2:$AX$47)</f>
        <v>#REF!</v>
      </c>
      <c r="BB30" s="13"/>
      <c r="BC30" s="35" t="e">
        <f t="shared" si="33"/>
        <v>#REF!</v>
      </c>
      <c r="BD30" s="13"/>
    </row>
    <row r="31" spans="1:67" s="14" customFormat="1" x14ac:dyDescent="0.25">
      <c r="A31" s="23" t="s">
        <v>30</v>
      </c>
      <c r="B31" s="23" t="s">
        <v>233</v>
      </c>
      <c r="C31" s="22" t="s">
        <v>73</v>
      </c>
      <c r="D31" s="2">
        <v>85.25</v>
      </c>
      <c r="E31" s="2">
        <f t="shared" si="0"/>
        <v>18.087159120146197</v>
      </c>
      <c r="F31" s="2">
        <v>81.72</v>
      </c>
      <c r="G31" s="2">
        <f t="shared" si="1"/>
        <v>12.515448916465868</v>
      </c>
      <c r="H31" s="4">
        <f t="shared" si="2"/>
        <v>15.301304018306032</v>
      </c>
      <c r="I31" s="33">
        <f t="shared" si="3"/>
        <v>76.148570318715983</v>
      </c>
      <c r="J31" s="2">
        <f t="shared" si="4"/>
        <v>5.9391481886931139</v>
      </c>
      <c r="K31" s="12">
        <v>97</v>
      </c>
      <c r="L31" s="2">
        <f t="shared" si="5"/>
        <v>5.061836933211687</v>
      </c>
      <c r="M31" s="12">
        <v>70</v>
      </c>
      <c r="N31" s="2">
        <f t="shared" si="6"/>
        <v>4.093490035793824</v>
      </c>
      <c r="O31" s="12">
        <v>93</v>
      </c>
      <c r="P31" s="2">
        <f t="shared" si="7"/>
        <v>12.382665329637023</v>
      </c>
      <c r="Q31" s="12">
        <v>52</v>
      </c>
      <c r="R31" s="2">
        <f t="shared" si="30"/>
        <v>2.2186004561299217</v>
      </c>
      <c r="S31" s="10">
        <f t="shared" si="8"/>
        <v>7.3177829504279446</v>
      </c>
      <c r="T31" s="12">
        <v>97</v>
      </c>
      <c r="U31" s="2">
        <f t="shared" si="9"/>
        <v>8.6352958684094308</v>
      </c>
      <c r="V31" s="12">
        <v>99</v>
      </c>
      <c r="W31" s="2">
        <f t="shared" si="10"/>
        <v>8.1065991089217633</v>
      </c>
      <c r="X31" s="12">
        <v>51</v>
      </c>
      <c r="Y31" s="2">
        <f t="shared" si="11"/>
        <v>3.642998851707409</v>
      </c>
      <c r="Z31" s="12">
        <v>95</v>
      </c>
      <c r="AA31" s="2">
        <f t="shared" si="12"/>
        <v>9.7669045195835178</v>
      </c>
      <c r="AB31" s="12">
        <v>66</v>
      </c>
      <c r="AC31" s="2">
        <f t="shared" si="13"/>
        <v>5.0683930379463051</v>
      </c>
      <c r="AD31" s="12">
        <v>94</v>
      </c>
      <c r="AE31" s="2">
        <f t="shared" si="14"/>
        <v>8.6865063159992388</v>
      </c>
      <c r="AF31" s="4">
        <f t="shared" si="15"/>
        <v>6.6284655695605288</v>
      </c>
      <c r="AG31" s="33">
        <f t="shared" si="16"/>
        <v>67.098323934364515</v>
      </c>
      <c r="AH31" s="12">
        <v>96</v>
      </c>
      <c r="AI31" s="2">
        <f t="shared" si="17"/>
        <v>4.7211346813458794</v>
      </c>
      <c r="AJ31" s="12">
        <v>83</v>
      </c>
      <c r="AK31" s="2">
        <f t="shared" si="18"/>
        <v>3.2336975222406483</v>
      </c>
      <c r="AL31" s="12">
        <v>77</v>
      </c>
      <c r="AM31" s="2">
        <f t="shared" si="19"/>
        <v>3.0417424211058046</v>
      </c>
      <c r="AN31" s="12">
        <v>63</v>
      </c>
      <c r="AO31" s="2">
        <f t="shared" si="20"/>
        <v>2.7650877821712356</v>
      </c>
      <c r="AP31" s="4">
        <f t="shared" si="21"/>
        <v>3.440415601715892</v>
      </c>
      <c r="AQ31" s="33">
        <f t="shared" si="22"/>
        <v>80.587451653314616</v>
      </c>
      <c r="AR31" s="4">
        <v>22.32</v>
      </c>
      <c r="AS31" s="4">
        <v>7.0000000000000007E-2</v>
      </c>
      <c r="AT31" s="13">
        <f t="shared" si="23"/>
        <v>156.24000000000004</v>
      </c>
      <c r="AU31" s="33">
        <f t="shared" si="24"/>
        <v>1.5546964789468187</v>
      </c>
      <c r="AV31" s="6">
        <f t="shared" si="25"/>
        <v>56.347260596335488</v>
      </c>
      <c r="AW31" s="2">
        <f t="shared" si="26"/>
        <v>3.1531323190492344E-3</v>
      </c>
      <c r="AX31" s="15">
        <f t="shared" si="31"/>
        <v>2.0364006390085492</v>
      </c>
      <c r="AY31" s="9" t="e">
        <f>#REF!*AX31/100</f>
        <v>#REF!</v>
      </c>
      <c r="AZ31" s="32">
        <f t="shared" si="32"/>
        <v>2.3255813953488373</v>
      </c>
      <c r="BA31" s="9" t="e">
        <f>#REF!/COUNT($AX$2:$AX$47)</f>
        <v>#REF!</v>
      </c>
      <c r="BB31" s="12">
        <v>1184</v>
      </c>
      <c r="BC31" s="27" t="e">
        <f t="shared" si="33"/>
        <v>#REF!</v>
      </c>
      <c r="BD31" s="13"/>
      <c r="BE31" s="4"/>
      <c r="BF31" s="15"/>
      <c r="BG31" s="15"/>
      <c r="BH31" s="15"/>
      <c r="BI31" s="15"/>
      <c r="BJ31" s="15"/>
      <c r="BK31" s="15"/>
      <c r="BL31" s="15"/>
      <c r="BM31" s="15"/>
      <c r="BN31" s="15"/>
      <c r="BO31" s="15"/>
    </row>
    <row r="32" spans="1:67" s="8" customFormat="1" x14ac:dyDescent="0.25">
      <c r="A32" s="19" t="s">
        <v>388</v>
      </c>
      <c r="B32" s="19" t="s">
        <v>236</v>
      </c>
      <c r="C32" s="3" t="s">
        <v>143</v>
      </c>
      <c r="D32" s="4">
        <v>80</v>
      </c>
      <c r="E32" s="4">
        <f t="shared" si="0"/>
        <v>16.97328715087033</v>
      </c>
      <c r="F32" s="4">
        <v>86.5</v>
      </c>
      <c r="G32" s="4">
        <f t="shared" si="1"/>
        <v>13.247507724844562</v>
      </c>
      <c r="H32" s="4">
        <f t="shared" si="2"/>
        <v>15.110397437857447</v>
      </c>
      <c r="I32" s="4">
        <f t="shared" si="3"/>
        <v>73.090564386057352</v>
      </c>
      <c r="J32" s="4">
        <f t="shared" si="4"/>
        <v>5.7642049997449041</v>
      </c>
      <c r="K32" s="13">
        <v>93</v>
      </c>
      <c r="L32" s="4">
        <f t="shared" si="5"/>
        <v>4.8531013895740918</v>
      </c>
      <c r="M32" s="13">
        <v>75</v>
      </c>
      <c r="N32" s="4">
        <f t="shared" si="6"/>
        <v>4.385882181207668</v>
      </c>
      <c r="O32" s="13">
        <v>90</v>
      </c>
      <c r="P32" s="4">
        <f t="shared" si="7"/>
        <v>11.983224512551958</v>
      </c>
      <c r="Q32" s="13">
        <v>43</v>
      </c>
      <c r="R32" s="4">
        <f t="shared" si="30"/>
        <v>1.8346119156458969</v>
      </c>
      <c r="S32" s="10">
        <f t="shared" si="8"/>
        <v>7.4240074925361483</v>
      </c>
      <c r="T32" s="13">
        <v>98</v>
      </c>
      <c r="U32" s="4">
        <f t="shared" si="9"/>
        <v>8.7243195371559192</v>
      </c>
      <c r="V32" s="13">
        <v>92</v>
      </c>
      <c r="W32" s="4">
        <f t="shared" si="10"/>
        <v>7.5334052325333563</v>
      </c>
      <c r="X32" s="13">
        <v>81</v>
      </c>
      <c r="Y32" s="4">
        <f t="shared" si="11"/>
        <v>5.7859393527117673</v>
      </c>
      <c r="Z32" s="13">
        <v>74</v>
      </c>
      <c r="AA32" s="4">
        <f t="shared" si="12"/>
        <v>7.6079045731492663</v>
      </c>
      <c r="AB32" s="13">
        <v>76</v>
      </c>
      <c r="AC32" s="4">
        <f t="shared" si="13"/>
        <v>5.8363313770290786</v>
      </c>
      <c r="AD32" s="13">
        <v>98</v>
      </c>
      <c r="AE32" s="4">
        <f t="shared" si="14"/>
        <v>9.0561448826375042</v>
      </c>
      <c r="AF32" s="4">
        <f t="shared" si="15"/>
        <v>6.5941062461405267</v>
      </c>
      <c r="AG32" s="4">
        <f t="shared" si="16"/>
        <v>65.704281068574147</v>
      </c>
      <c r="AH32" s="13">
        <v>94</v>
      </c>
      <c r="AI32" s="4">
        <f t="shared" si="17"/>
        <v>4.6227777088178401</v>
      </c>
      <c r="AJ32" s="13">
        <v>92</v>
      </c>
      <c r="AK32" s="4">
        <f t="shared" si="18"/>
        <v>3.5843394222426466</v>
      </c>
      <c r="AL32" s="13">
        <v>93</v>
      </c>
      <c r="AM32" s="4">
        <f t="shared" si="19"/>
        <v>3.6737927943225954</v>
      </c>
      <c r="AN32" s="13">
        <v>45</v>
      </c>
      <c r="AO32" s="4">
        <f t="shared" si="20"/>
        <v>1.9750627015508826</v>
      </c>
      <c r="AP32" s="4">
        <f t="shared" si="21"/>
        <v>3.4639931567334914</v>
      </c>
      <c r="AQ32" s="4">
        <f t="shared" si="22"/>
        <v>81.388118027318029</v>
      </c>
      <c r="AR32" s="4">
        <v>74.56</v>
      </c>
      <c r="AS32" s="4">
        <v>7.0000000000000007E-2</v>
      </c>
      <c r="AT32" s="13">
        <f t="shared" si="23"/>
        <v>521.92000000000007</v>
      </c>
      <c r="AU32" s="33">
        <f t="shared" si="24"/>
        <v>5.1934663741162543</v>
      </c>
      <c r="AV32" s="6">
        <f t="shared" si="25"/>
        <v>56.344107464016439</v>
      </c>
      <c r="AW32" s="4">
        <f t="shared" si="26"/>
        <v>0.25491920777179189</v>
      </c>
      <c r="AX32" s="15">
        <f t="shared" si="31"/>
        <v>2.0362866842110763</v>
      </c>
      <c r="AY32" s="9" t="e">
        <f>#REF!*AX32/100</f>
        <v>#REF!</v>
      </c>
      <c r="AZ32" s="32">
        <f t="shared" si="32"/>
        <v>2.3255813953488373</v>
      </c>
      <c r="BA32" s="9" t="e">
        <f>#REF!/COUNT($AX$2:$AX$47)</f>
        <v>#REF!</v>
      </c>
      <c r="BB32" s="13"/>
      <c r="BC32" s="27" t="e">
        <f t="shared" si="33"/>
        <v>#REF!</v>
      </c>
      <c r="BD32" s="13"/>
      <c r="BE32" s="4"/>
      <c r="BF32" s="7"/>
      <c r="BG32" s="7"/>
      <c r="BH32" s="7"/>
      <c r="BI32" s="7"/>
      <c r="BJ32" s="7"/>
      <c r="BK32" s="7"/>
      <c r="BL32" s="7"/>
      <c r="BM32" s="7"/>
      <c r="BN32" s="7"/>
      <c r="BO32" s="7"/>
    </row>
    <row r="33" spans="1:67" s="7" customFormat="1" x14ac:dyDescent="0.25">
      <c r="A33" s="22" t="s">
        <v>387</v>
      </c>
      <c r="B33" s="23" t="s">
        <v>232</v>
      </c>
      <c r="C33" s="1" t="s">
        <v>137</v>
      </c>
      <c r="D33" s="2">
        <v>80.75</v>
      </c>
      <c r="E33" s="2">
        <f t="shared" si="0"/>
        <v>17.13241171790974</v>
      </c>
      <c r="F33" s="2">
        <v>90.15</v>
      </c>
      <c r="G33" s="2">
        <f t="shared" si="1"/>
        <v>13.806506605719507</v>
      </c>
      <c r="H33" s="4">
        <f t="shared" si="2"/>
        <v>15.469459161814623</v>
      </c>
      <c r="I33" s="33">
        <f t="shared" si="3"/>
        <v>78.842136068246646</v>
      </c>
      <c r="J33" s="2">
        <f t="shared" si="4"/>
        <v>6.4535269999077611</v>
      </c>
      <c r="K33" s="12">
        <v>96</v>
      </c>
      <c r="L33" s="2">
        <f t="shared" si="5"/>
        <v>5.0096530473022876</v>
      </c>
      <c r="M33" s="12">
        <v>82</v>
      </c>
      <c r="N33" s="2">
        <f t="shared" si="6"/>
        <v>4.7952311847870508</v>
      </c>
      <c r="O33" s="12">
        <v>93</v>
      </c>
      <c r="P33" s="2">
        <f t="shared" si="7"/>
        <v>12.382665329637023</v>
      </c>
      <c r="Q33" s="12">
        <v>85</v>
      </c>
      <c r="R33" s="2">
        <f t="shared" si="30"/>
        <v>3.6265584379046798</v>
      </c>
      <c r="S33" s="10">
        <f t="shared" si="8"/>
        <v>7.5988298645116954</v>
      </c>
      <c r="T33" s="12">
        <v>95</v>
      </c>
      <c r="U33" s="2">
        <f t="shared" si="9"/>
        <v>8.457248530916452</v>
      </c>
      <c r="V33" s="12">
        <v>95</v>
      </c>
      <c r="W33" s="2">
        <f t="shared" si="10"/>
        <v>7.7790597509855308</v>
      </c>
      <c r="X33" s="12">
        <v>60</v>
      </c>
      <c r="Y33" s="2">
        <f t="shared" si="11"/>
        <v>4.2858810020087166</v>
      </c>
      <c r="Z33" s="12">
        <v>89</v>
      </c>
      <c r="AA33" s="2">
        <f t="shared" si="12"/>
        <v>9.1500473920308742</v>
      </c>
      <c r="AB33" s="12">
        <v>93</v>
      </c>
      <c r="AC33" s="2">
        <f t="shared" si="13"/>
        <v>7.1418265534697936</v>
      </c>
      <c r="AD33" s="12">
        <v>95</v>
      </c>
      <c r="AE33" s="2">
        <f t="shared" si="14"/>
        <v>8.7789159576588052</v>
      </c>
      <c r="AF33" s="4">
        <f t="shared" si="15"/>
        <v>7.0261784322097283</v>
      </c>
      <c r="AG33" s="33">
        <f t="shared" si="16"/>
        <v>83.234519983161519</v>
      </c>
      <c r="AH33" s="12">
        <v>90</v>
      </c>
      <c r="AI33" s="2">
        <f t="shared" si="17"/>
        <v>4.4260637637617615</v>
      </c>
      <c r="AJ33" s="12">
        <v>47</v>
      </c>
      <c r="AK33" s="2">
        <f t="shared" si="18"/>
        <v>1.8311299222326562</v>
      </c>
      <c r="AL33" s="12">
        <v>53</v>
      </c>
      <c r="AM33" s="2">
        <f t="shared" si="19"/>
        <v>2.0936668612806191</v>
      </c>
      <c r="AN33" s="12">
        <v>69</v>
      </c>
      <c r="AO33" s="2">
        <f t="shared" si="20"/>
        <v>3.0284294757113535</v>
      </c>
      <c r="AP33" s="4">
        <f t="shared" si="21"/>
        <v>2.8448225057465977</v>
      </c>
      <c r="AQ33" s="33">
        <f t="shared" si="22"/>
        <v>60.361802124547346</v>
      </c>
      <c r="AR33" s="4">
        <v>11.34</v>
      </c>
      <c r="AS33" s="4">
        <v>0.17</v>
      </c>
      <c r="AT33" s="13">
        <f t="shared" si="23"/>
        <v>192.78000000000003</v>
      </c>
      <c r="AU33" s="33">
        <f t="shared" si="24"/>
        <v>1.9182948490230907</v>
      </c>
      <c r="AV33" s="6">
        <f t="shared" si="25"/>
        <v>56.089188256244647</v>
      </c>
      <c r="AW33" s="2">
        <f t="shared" si="26"/>
        <v>4.2975165050421538E-2</v>
      </c>
      <c r="AX33" s="15">
        <f t="shared" si="31"/>
        <v>2.0270738559012687</v>
      </c>
      <c r="AY33" s="9" t="e">
        <f>#REF!*AX33/100</f>
        <v>#REF!</v>
      </c>
      <c r="AZ33" s="32">
        <f t="shared" si="32"/>
        <v>2.3255813953488373</v>
      </c>
      <c r="BA33" s="9" t="e">
        <f>#REF!/COUNT($AX$2:$AX$47)</f>
        <v>#REF!</v>
      </c>
      <c r="BB33" s="12"/>
      <c r="BC33" s="27" t="e">
        <f t="shared" si="33"/>
        <v>#REF!</v>
      </c>
      <c r="BD33" s="13"/>
      <c r="BE33" s="4"/>
    </row>
    <row r="34" spans="1:67" s="31" customFormat="1" x14ac:dyDescent="0.25">
      <c r="A34" s="19" t="s">
        <v>386</v>
      </c>
      <c r="B34" s="19" t="s">
        <v>230</v>
      </c>
      <c r="C34" s="3" t="s">
        <v>115</v>
      </c>
      <c r="D34" s="4">
        <v>87.25</v>
      </c>
      <c r="E34" s="4">
        <f t="shared" ref="E34:E65" si="34">D34/_xlfn.STDEV.S($D$2:$D$129)</f>
        <v>18.511491298917957</v>
      </c>
      <c r="F34" s="4">
        <v>89.12</v>
      </c>
      <c r="G34" s="4">
        <f t="shared" ref="G34:G65" si="35">F34/_xlfn.STDEV.S($F$2:$F$129)</f>
        <v>13.648761716047947</v>
      </c>
      <c r="H34" s="4">
        <f t="shared" ref="H34:H65" si="36">AVERAGE(E34,G34)</f>
        <v>16.080126507482952</v>
      </c>
      <c r="I34" s="33">
        <f t="shared" ref="I34:I65" si="37">(H34-MIN($H$2:$H$129)) / (MAX($H$2:$H$129)-MIN($H$2:$H$129))*100</f>
        <v>88.624011378917672</v>
      </c>
      <c r="J34" s="4">
        <f t="shared" ref="J34:J50" si="38">AVERAGE(L34,N34,P34,R34)</f>
        <v>5.8706167487679366</v>
      </c>
      <c r="K34" s="13">
        <v>66</v>
      </c>
      <c r="L34" s="4">
        <f t="shared" ref="L34:L65" si="39">K34/_xlfn.STDEV.S($K$2:$K$129)</f>
        <v>3.444136470020323</v>
      </c>
      <c r="M34" s="13">
        <v>75</v>
      </c>
      <c r="N34" s="4">
        <f t="shared" ref="N34:N65" si="40">M34/_xlfn.STDEV.S($M$2:$M$129)</f>
        <v>4.385882181207668</v>
      </c>
      <c r="O34" s="13">
        <v>90</v>
      </c>
      <c r="P34" s="4">
        <f t="shared" ref="P34:P65" si="41">O34/_xlfn.STDEV.S($O$2:$O$129)</f>
        <v>11.983224512551958</v>
      </c>
      <c r="Q34" s="13">
        <v>86</v>
      </c>
      <c r="R34" s="4">
        <f t="shared" si="30"/>
        <v>3.6692238312917937</v>
      </c>
      <c r="S34" s="10">
        <f t="shared" ref="S34:S65" si="42">AVERAGE(U34,W34,Y34,AA34,AC34,AE34)</f>
        <v>7.5041159547611409</v>
      </c>
      <c r="T34" s="13">
        <v>87</v>
      </c>
      <c r="U34" s="4">
        <f t="shared" ref="U34:U65" si="43">T34/_xlfn.STDEV.S($T$2:$T$129)</f>
        <v>7.7450591809445406</v>
      </c>
      <c r="V34" s="13">
        <v>67</v>
      </c>
      <c r="W34" s="4">
        <f t="shared" ref="W34:W65" si="44">V34/_xlfn.STDEV.S($V$2:$V$129)</f>
        <v>5.486284245431901</v>
      </c>
      <c r="X34" s="13">
        <v>92</v>
      </c>
      <c r="Y34" s="4">
        <f t="shared" ref="Y34:Y65" si="45">X34/_xlfn.STDEV.S($X$2:$X$129)</f>
        <v>6.5716842030800322</v>
      </c>
      <c r="Z34" s="13">
        <v>96</v>
      </c>
      <c r="AA34" s="4">
        <f t="shared" ref="AA34:AA65" si="46">Z34/_xlfn.STDEV.S($Z$2:$Z$129)</f>
        <v>9.8697140408422914</v>
      </c>
      <c r="AB34" s="13">
        <v>88</v>
      </c>
      <c r="AC34" s="4">
        <f t="shared" ref="AC34:AC65" si="47">AB34/_xlfn.STDEV.S($AB$2:$AB$129)</f>
        <v>6.7578573839284068</v>
      </c>
      <c r="AD34" s="13">
        <v>93</v>
      </c>
      <c r="AE34" s="4">
        <f t="shared" ref="AE34:AE65" si="48">AD34/_xlfn.STDEV.S($AD$2:$AD$129)</f>
        <v>8.5940966743396725</v>
      </c>
      <c r="AF34" s="4">
        <f t="shared" ref="AF34:AF65" si="49">AVERAGE(J34,S34)</f>
        <v>6.6873663517645383</v>
      </c>
      <c r="AG34" s="33">
        <f t="shared" ref="AG34:AG65" si="50">(AF34-MIN($AF$2:$AF$129)) / (MAX($AF$2:$AF$129)-MIN($AF$2:$AF$129))*100</f>
        <v>69.488074576927247</v>
      </c>
      <c r="AH34" s="13">
        <v>85</v>
      </c>
      <c r="AI34" s="4">
        <f t="shared" ref="AI34:AI65" si="51">AH34/_xlfn.STDEV.S($AH$2:$AH$129)</f>
        <v>4.1801713324416641</v>
      </c>
      <c r="AJ34" s="13">
        <v>68</v>
      </c>
      <c r="AK34" s="4">
        <f t="shared" ref="AK34:AK65" si="52">AJ34/_xlfn.STDEV.S($AJ$2:$AJ$129)</f>
        <v>2.6492943555706518</v>
      </c>
      <c r="AL34" s="13">
        <v>67</v>
      </c>
      <c r="AM34" s="4">
        <f t="shared" ref="AM34:AM65" si="53">AL34/_xlfn.STDEV.S($AL$2:$AL$129)</f>
        <v>2.6467109378453109</v>
      </c>
      <c r="AN34" s="13">
        <v>58</v>
      </c>
      <c r="AO34" s="4">
        <f t="shared" ref="AO34:AO65" si="54">AN34/_xlfn.STDEV.S($AN$2:$AN$129)</f>
        <v>2.5456363708878045</v>
      </c>
      <c r="AP34" s="4">
        <f t="shared" ref="AP34:AP65" si="55">AVERAGE(AI34,AK34,AM34,AO34)</f>
        <v>3.0054532491863579</v>
      </c>
      <c r="AQ34" s="33">
        <f t="shared" ref="AQ34:AQ65" si="56">(AP34-MIN($AP$2:$AP$129)) / (MAX($AP$2:$AP$129)-MIN($AP$2:$AP$129))*100</f>
        <v>65.81663553740043</v>
      </c>
      <c r="AR34" s="4">
        <v>12.87</v>
      </c>
      <c r="AS34" s="4">
        <v>0.02</v>
      </c>
      <c r="AT34" s="13">
        <f t="shared" ref="AT34:AT65" si="57">AR34*AS34/100*10000</f>
        <v>25.739999999999995</v>
      </c>
      <c r="AU34" s="33">
        <f t="shared" ref="AU34:AU65" si="58">(AT34-MIN($AT$2:$AT$100)) / (MAX($AT$2:$AT$100)-MIN($AT$2:$AT$100))*100</f>
        <v>0.25613087153156106</v>
      </c>
      <c r="AV34" s="6">
        <f t="shared" ref="AV34:AV65" si="59">AVERAGE(AQ34,AG34,I34,AU34)</f>
        <v>56.046213091194225</v>
      </c>
      <c r="AW34" s="2">
        <f t="shared" ref="AW34:AW65" si="60">AV34-AV35</f>
        <v>0.63056343999549114</v>
      </c>
      <c r="AX34" s="15">
        <f t="shared" si="31"/>
        <v>2.0255207253205803</v>
      </c>
      <c r="AY34" s="9" t="e">
        <f>#REF!*AX34/100</f>
        <v>#REF!</v>
      </c>
      <c r="AZ34" s="32">
        <f t="shared" si="32"/>
        <v>2.3255813953488373</v>
      </c>
      <c r="BA34" s="9" t="e">
        <f>#REF!/COUNT($AX$2:$AX$47)</f>
        <v>#REF!</v>
      </c>
      <c r="BB34" s="13">
        <v>5255</v>
      </c>
      <c r="BC34" s="27" t="e">
        <f t="shared" si="33"/>
        <v>#REF!</v>
      </c>
      <c r="BD34" s="13"/>
      <c r="BE34" s="4"/>
      <c r="BF34" s="39"/>
      <c r="BG34" s="39"/>
      <c r="BH34" s="39"/>
      <c r="BI34" s="39"/>
      <c r="BJ34" s="39"/>
      <c r="BK34" s="39"/>
      <c r="BL34" s="39"/>
      <c r="BM34" s="39"/>
      <c r="BN34" s="39"/>
      <c r="BO34" s="39"/>
    </row>
    <row r="35" spans="1:67" s="14" customFormat="1" x14ac:dyDescent="0.25">
      <c r="A35" s="23" t="s">
        <v>10</v>
      </c>
      <c r="B35" s="23" t="s">
        <v>235</v>
      </c>
      <c r="C35" s="1" t="s">
        <v>122</v>
      </c>
      <c r="D35" s="2">
        <v>82</v>
      </c>
      <c r="E35" s="2">
        <f t="shared" si="34"/>
        <v>17.39761932964209</v>
      </c>
      <c r="F35" s="2">
        <v>86.85</v>
      </c>
      <c r="G35" s="2">
        <f t="shared" si="35"/>
        <v>13.301110357257228</v>
      </c>
      <c r="H35" s="4">
        <f t="shared" si="36"/>
        <v>15.34936484344966</v>
      </c>
      <c r="I35" s="33">
        <f t="shared" si="37"/>
        <v>76.918424810228728</v>
      </c>
      <c r="J35" s="2">
        <f t="shared" si="38"/>
        <v>5.5671469885875382</v>
      </c>
      <c r="K35" s="12">
        <v>68</v>
      </c>
      <c r="L35" s="2">
        <f t="shared" si="39"/>
        <v>3.5485042418391206</v>
      </c>
      <c r="M35" s="12">
        <v>85</v>
      </c>
      <c r="N35" s="2">
        <f t="shared" si="40"/>
        <v>4.9706664720353579</v>
      </c>
      <c r="O35" s="12">
        <v>85</v>
      </c>
      <c r="P35" s="2">
        <f t="shared" si="41"/>
        <v>11.317489817410182</v>
      </c>
      <c r="Q35" s="12">
        <v>57</v>
      </c>
      <c r="R35" s="2">
        <f t="shared" si="30"/>
        <v>2.431927423065491</v>
      </c>
      <c r="S35" s="10">
        <f t="shared" si="42"/>
        <v>7.5594898789057856</v>
      </c>
      <c r="T35" s="12">
        <v>88</v>
      </c>
      <c r="U35" s="2">
        <f t="shared" si="43"/>
        <v>7.83408284969103</v>
      </c>
      <c r="V35" s="12">
        <v>78</v>
      </c>
      <c r="W35" s="2">
        <f t="shared" si="44"/>
        <v>6.3870174797565413</v>
      </c>
      <c r="X35" s="12">
        <v>86</v>
      </c>
      <c r="Y35" s="2">
        <f t="shared" si="45"/>
        <v>6.1430961028791602</v>
      </c>
      <c r="Z35" s="12">
        <v>86</v>
      </c>
      <c r="AA35" s="2">
        <f t="shared" si="46"/>
        <v>8.8416188282545534</v>
      </c>
      <c r="AB35" s="12">
        <v>96</v>
      </c>
      <c r="AC35" s="2">
        <f t="shared" si="47"/>
        <v>7.3722080551946254</v>
      </c>
      <c r="AD35" s="12">
        <v>95</v>
      </c>
      <c r="AE35" s="2">
        <f t="shared" si="48"/>
        <v>8.7789159576588052</v>
      </c>
      <c r="AF35" s="4">
        <f t="shared" si="49"/>
        <v>6.5633184337466624</v>
      </c>
      <c r="AG35" s="33">
        <f t="shared" si="50"/>
        <v>64.45514325243272</v>
      </c>
      <c r="AH35" s="12">
        <v>95</v>
      </c>
      <c r="AI35" s="2">
        <f t="shared" si="51"/>
        <v>4.6719561950818598</v>
      </c>
      <c r="AJ35" s="12">
        <v>57</v>
      </c>
      <c r="AK35" s="2">
        <f t="shared" si="52"/>
        <v>2.2207320333459872</v>
      </c>
      <c r="AL35" s="12">
        <v>83</v>
      </c>
      <c r="AM35" s="2">
        <f t="shared" si="53"/>
        <v>3.2787613110621012</v>
      </c>
      <c r="AN35" s="12">
        <v>74</v>
      </c>
      <c r="AO35" s="2">
        <f t="shared" si="54"/>
        <v>3.2478808869947851</v>
      </c>
      <c r="AP35" s="4">
        <f t="shared" si="55"/>
        <v>3.3548326066211835</v>
      </c>
      <c r="AQ35" s="33">
        <f t="shared" si="56"/>
        <v>77.681152577448529</v>
      </c>
      <c r="AR35" s="4">
        <v>65.52</v>
      </c>
      <c r="AS35" s="4">
        <v>0.04</v>
      </c>
      <c r="AT35" s="13">
        <f t="shared" si="57"/>
        <v>262.08</v>
      </c>
      <c r="AU35" s="33">
        <f t="shared" si="58"/>
        <v>2.6078779646849855</v>
      </c>
      <c r="AV35" s="6">
        <f t="shared" si="59"/>
        <v>55.415649651198734</v>
      </c>
      <c r="AW35" s="2">
        <f t="shared" si="60"/>
        <v>0.29203853508981581</v>
      </c>
      <c r="AX35" s="15">
        <f t="shared" si="31"/>
        <v>2.0027320435186162</v>
      </c>
      <c r="AY35" s="9" t="e">
        <f>#REF!*AX35/100</f>
        <v>#REF!</v>
      </c>
      <c r="AZ35" s="32">
        <f t="shared" si="32"/>
        <v>2.3255813953488373</v>
      </c>
      <c r="BA35" s="9" t="e">
        <f>#REF!/COUNT($AX$2:$AX$47)</f>
        <v>#REF!</v>
      </c>
      <c r="BB35" s="12">
        <v>1313</v>
      </c>
      <c r="BC35" s="27" t="e">
        <f t="shared" si="33"/>
        <v>#REF!</v>
      </c>
      <c r="BD35" s="13"/>
      <c r="BE35" s="4"/>
      <c r="BF35" s="15"/>
      <c r="BG35" s="15"/>
      <c r="BH35" s="15"/>
      <c r="BI35" s="15"/>
      <c r="BJ35" s="15"/>
      <c r="BK35" s="15"/>
      <c r="BL35" s="15"/>
      <c r="BM35" s="15"/>
      <c r="BN35" s="15"/>
      <c r="BO35" s="15"/>
    </row>
    <row r="36" spans="1:67" s="53" customFormat="1" x14ac:dyDescent="0.25">
      <c r="A36" s="50" t="s">
        <v>29</v>
      </c>
      <c r="B36" s="41" t="s">
        <v>240</v>
      </c>
      <c r="C36" s="42" t="s">
        <v>72</v>
      </c>
      <c r="D36" s="45">
        <v>83.75</v>
      </c>
      <c r="E36" s="45">
        <f t="shared" si="34"/>
        <v>17.768909986067378</v>
      </c>
      <c r="F36" s="45">
        <v>81.72</v>
      </c>
      <c r="G36" s="45">
        <f t="shared" si="35"/>
        <v>12.515448916465868</v>
      </c>
      <c r="H36" s="45">
        <f t="shared" si="36"/>
        <v>15.142179451266623</v>
      </c>
      <c r="I36" s="45">
        <f t="shared" si="37"/>
        <v>73.599659385971563</v>
      </c>
      <c r="J36" s="45">
        <f t="shared" si="38"/>
        <v>5.3058338492815169</v>
      </c>
      <c r="K36" s="43">
        <v>85</v>
      </c>
      <c r="L36" s="45">
        <f t="shared" si="39"/>
        <v>4.4356303022989012</v>
      </c>
      <c r="M36" s="43">
        <v>61</v>
      </c>
      <c r="N36" s="45">
        <f t="shared" si="40"/>
        <v>3.5671841740489034</v>
      </c>
      <c r="O36" s="43">
        <v>90</v>
      </c>
      <c r="P36" s="45">
        <f t="shared" si="41"/>
        <v>11.983224512551958</v>
      </c>
      <c r="Q36" s="43">
        <v>29</v>
      </c>
      <c r="R36" s="45">
        <f t="shared" si="30"/>
        <v>1.2372964082263025</v>
      </c>
      <c r="S36" s="46">
        <f t="shared" si="42"/>
        <v>7.5916438598043898</v>
      </c>
      <c r="T36" s="43">
        <v>97</v>
      </c>
      <c r="U36" s="45">
        <f t="shared" si="43"/>
        <v>8.6352958684094308</v>
      </c>
      <c r="V36" s="43">
        <v>84</v>
      </c>
      <c r="W36" s="45">
        <f t="shared" si="44"/>
        <v>6.8783265166608905</v>
      </c>
      <c r="X36" s="43">
        <v>92</v>
      </c>
      <c r="Y36" s="45">
        <f t="shared" si="45"/>
        <v>6.5716842030800322</v>
      </c>
      <c r="Z36" s="43">
        <v>94</v>
      </c>
      <c r="AA36" s="45">
        <f t="shared" si="46"/>
        <v>9.6640949983247442</v>
      </c>
      <c r="AB36" s="43">
        <v>69</v>
      </c>
      <c r="AC36" s="45">
        <f t="shared" si="47"/>
        <v>5.298774539671137</v>
      </c>
      <c r="AD36" s="43">
        <v>92</v>
      </c>
      <c r="AE36" s="45">
        <f t="shared" si="48"/>
        <v>8.5016870326801062</v>
      </c>
      <c r="AF36" s="45">
        <f t="shared" si="49"/>
        <v>6.4487388545429534</v>
      </c>
      <c r="AG36" s="45">
        <f t="shared" si="50"/>
        <v>59.806365888522052</v>
      </c>
      <c r="AH36" s="43">
        <v>97</v>
      </c>
      <c r="AI36" s="45">
        <f t="shared" si="51"/>
        <v>4.7703131676098991</v>
      </c>
      <c r="AJ36" s="43">
        <v>83</v>
      </c>
      <c r="AK36" s="45">
        <f t="shared" si="52"/>
        <v>3.2336975222406483</v>
      </c>
      <c r="AL36" s="43">
        <v>77</v>
      </c>
      <c r="AM36" s="45">
        <f t="shared" si="53"/>
        <v>3.0417424211058046</v>
      </c>
      <c r="AN36" s="43">
        <v>63</v>
      </c>
      <c r="AO36" s="45">
        <f t="shared" si="54"/>
        <v>2.7650877821712356</v>
      </c>
      <c r="AP36" s="45">
        <f t="shared" si="55"/>
        <v>3.4527102232818967</v>
      </c>
      <c r="AQ36" s="45">
        <f t="shared" si="56"/>
        <v>81.004962716766656</v>
      </c>
      <c r="AR36" s="45">
        <v>38.21</v>
      </c>
      <c r="AS36" s="45">
        <v>0.16</v>
      </c>
      <c r="AT36" s="43">
        <f t="shared" si="57"/>
        <v>611.36</v>
      </c>
      <c r="AU36" s="45">
        <f t="shared" si="58"/>
        <v>6.0834564731754153</v>
      </c>
      <c r="AV36" s="45">
        <f t="shared" si="59"/>
        <v>55.123611116108918</v>
      </c>
      <c r="AW36" s="45">
        <f t="shared" si="60"/>
        <v>0.48956408873751656</v>
      </c>
      <c r="AX36" s="47">
        <f t="shared" si="31"/>
        <v>1.9921777157096314</v>
      </c>
      <c r="AY36" s="48" t="e">
        <f>#REF!*AX36/100</f>
        <v>#REF!</v>
      </c>
      <c r="AZ36" s="49">
        <f t="shared" si="32"/>
        <v>2.3255813953488373</v>
      </c>
      <c r="BA36" s="48" t="e">
        <f>#REF!/COUNT($AX$2:$AX$47)</f>
        <v>#REF!</v>
      </c>
      <c r="BB36" s="43"/>
      <c r="BC36" s="44" t="e">
        <f t="shared" si="33"/>
        <v>#REF!</v>
      </c>
      <c r="BD36" s="43"/>
      <c r="BE36" s="45"/>
    </row>
    <row r="37" spans="1:67" s="38" customFormat="1" x14ac:dyDescent="0.25">
      <c r="A37" s="23" t="s">
        <v>389</v>
      </c>
      <c r="B37" s="23" t="s">
        <v>237</v>
      </c>
      <c r="C37" s="1" t="s">
        <v>138</v>
      </c>
      <c r="D37" s="2">
        <v>88.75</v>
      </c>
      <c r="E37" s="2">
        <f t="shared" si="34"/>
        <v>18.829740432996775</v>
      </c>
      <c r="F37" s="2">
        <v>87.79</v>
      </c>
      <c r="G37" s="2">
        <f t="shared" si="35"/>
        <v>13.445071712879818</v>
      </c>
      <c r="H37" s="4">
        <f t="shared" si="36"/>
        <v>16.137406072938298</v>
      </c>
      <c r="I37" s="33">
        <f t="shared" si="37"/>
        <v>89.541534759049284</v>
      </c>
      <c r="J37" s="2">
        <f t="shared" si="38"/>
        <v>5.3811157524626125</v>
      </c>
      <c r="K37" s="12">
        <v>87</v>
      </c>
      <c r="L37" s="2">
        <f t="shared" si="39"/>
        <v>4.5399980741176984</v>
      </c>
      <c r="M37" s="12">
        <v>66</v>
      </c>
      <c r="N37" s="2">
        <f t="shared" si="40"/>
        <v>3.8595763194627484</v>
      </c>
      <c r="O37" s="12">
        <v>88</v>
      </c>
      <c r="P37" s="2">
        <f t="shared" si="41"/>
        <v>11.716930634495247</v>
      </c>
      <c r="Q37" s="12">
        <v>33</v>
      </c>
      <c r="R37" s="2">
        <f t="shared" si="30"/>
        <v>1.4079579817747581</v>
      </c>
      <c r="S37" s="10">
        <f t="shared" si="42"/>
        <v>7.0456849092066607</v>
      </c>
      <c r="T37" s="12">
        <v>98</v>
      </c>
      <c r="U37" s="2">
        <f t="shared" si="43"/>
        <v>8.7243195371559192</v>
      </c>
      <c r="V37" s="12">
        <v>98</v>
      </c>
      <c r="W37" s="2">
        <f t="shared" si="44"/>
        <v>8.0247142694377054</v>
      </c>
      <c r="X37" s="12">
        <v>60</v>
      </c>
      <c r="Y37" s="2">
        <f t="shared" si="45"/>
        <v>4.2858810020087166</v>
      </c>
      <c r="Z37" s="12">
        <v>71</v>
      </c>
      <c r="AA37" s="2">
        <f t="shared" si="46"/>
        <v>7.2994760093729445</v>
      </c>
      <c r="AB37" s="12">
        <v>66</v>
      </c>
      <c r="AC37" s="2">
        <f t="shared" si="47"/>
        <v>5.0683930379463051</v>
      </c>
      <c r="AD37" s="12">
        <v>96</v>
      </c>
      <c r="AE37" s="2">
        <f t="shared" si="48"/>
        <v>8.8713255993183715</v>
      </c>
      <c r="AF37" s="4">
        <f t="shared" si="49"/>
        <v>6.2134003308346362</v>
      </c>
      <c r="AG37" s="33">
        <f t="shared" si="50"/>
        <v>50.258099002968969</v>
      </c>
      <c r="AH37" s="12">
        <v>98</v>
      </c>
      <c r="AI37" s="2">
        <f t="shared" si="51"/>
        <v>4.8194916538739188</v>
      </c>
      <c r="AJ37" s="12">
        <v>89</v>
      </c>
      <c r="AK37" s="2">
        <f t="shared" si="52"/>
        <v>3.467458788908647</v>
      </c>
      <c r="AL37" s="12">
        <v>81</v>
      </c>
      <c r="AM37" s="2">
        <f t="shared" si="53"/>
        <v>3.1997550144100027</v>
      </c>
      <c r="AN37" s="12">
        <v>46</v>
      </c>
      <c r="AO37" s="2">
        <f t="shared" si="54"/>
        <v>2.0189529838075688</v>
      </c>
      <c r="AP37" s="4">
        <f t="shared" si="55"/>
        <v>3.3764146102500341</v>
      </c>
      <c r="AQ37" s="33">
        <f t="shared" si="56"/>
        <v>78.414052344890123</v>
      </c>
      <c r="AR37" s="4">
        <v>4.63</v>
      </c>
      <c r="AS37" s="4">
        <v>7.0000000000000007E-2</v>
      </c>
      <c r="AT37" s="13">
        <f t="shared" si="57"/>
        <v>32.409999999999997</v>
      </c>
      <c r="AU37" s="33">
        <f t="shared" si="58"/>
        <v>0.32250200257722972</v>
      </c>
      <c r="AV37" s="6">
        <f t="shared" si="59"/>
        <v>54.634047027371402</v>
      </c>
      <c r="AW37" s="2">
        <f t="shared" si="60"/>
        <v>0.55581088592968797</v>
      </c>
      <c r="AX37" s="15">
        <f t="shared" si="31"/>
        <v>1.9744847770895495</v>
      </c>
      <c r="AY37" s="9" t="e">
        <f>#REF!*AX37/100</f>
        <v>#REF!</v>
      </c>
      <c r="AZ37" s="32">
        <f t="shared" si="32"/>
        <v>2.3255813953488373</v>
      </c>
      <c r="BA37" s="9" t="e">
        <f>#REF!/COUNT($AX$2:$AX$47)</f>
        <v>#REF!</v>
      </c>
      <c r="BB37" s="12"/>
      <c r="BC37" s="27" t="e">
        <f t="shared" si="33"/>
        <v>#REF!</v>
      </c>
      <c r="BD37" s="13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  <row r="38" spans="1:67" s="4" customFormat="1" x14ac:dyDescent="0.25">
      <c r="A38" s="19" t="s">
        <v>91</v>
      </c>
      <c r="B38" s="19" t="s">
        <v>244</v>
      </c>
      <c r="C38" s="3" t="s">
        <v>92</v>
      </c>
      <c r="D38" s="4">
        <v>88.75</v>
      </c>
      <c r="E38" s="4">
        <f t="shared" si="34"/>
        <v>18.829740432996775</v>
      </c>
      <c r="F38" s="4">
        <v>85.03</v>
      </c>
      <c r="G38" s="4">
        <f t="shared" si="35"/>
        <v>13.022376668711367</v>
      </c>
      <c r="H38" s="4">
        <f t="shared" si="36"/>
        <v>15.926058550854071</v>
      </c>
      <c r="I38" s="33">
        <f t="shared" si="37"/>
        <v>86.156098935582079</v>
      </c>
      <c r="J38" s="4">
        <f t="shared" si="38"/>
        <v>5.8762524279468318</v>
      </c>
      <c r="K38" s="13">
        <v>96</v>
      </c>
      <c r="L38" s="4">
        <f t="shared" si="39"/>
        <v>5.0096530473022876</v>
      </c>
      <c r="M38" s="13">
        <v>86</v>
      </c>
      <c r="N38" s="4">
        <f t="shared" si="40"/>
        <v>5.0291449011181264</v>
      </c>
      <c r="O38" s="13">
        <v>88</v>
      </c>
      <c r="P38" s="4">
        <f t="shared" si="41"/>
        <v>11.716930634495247</v>
      </c>
      <c r="Q38" s="13">
        <v>41</v>
      </c>
      <c r="R38" s="4">
        <f t="shared" si="30"/>
        <v>1.7492811288716692</v>
      </c>
      <c r="S38" s="10">
        <f t="shared" si="42"/>
        <v>7.097941477324281</v>
      </c>
      <c r="T38" s="13">
        <v>97</v>
      </c>
      <c r="U38" s="4">
        <f t="shared" si="43"/>
        <v>8.6352958684094308</v>
      </c>
      <c r="V38" s="13">
        <v>98</v>
      </c>
      <c r="W38" s="4">
        <f t="shared" si="44"/>
        <v>8.0247142694377054</v>
      </c>
      <c r="X38" s="13">
        <v>57</v>
      </c>
      <c r="Y38" s="4">
        <f t="shared" si="45"/>
        <v>4.071586951908281</v>
      </c>
      <c r="Z38" s="13">
        <v>77</v>
      </c>
      <c r="AA38" s="4">
        <f t="shared" si="46"/>
        <v>7.916333136925588</v>
      </c>
      <c r="AB38" s="13">
        <v>66</v>
      </c>
      <c r="AC38" s="4">
        <f t="shared" si="47"/>
        <v>5.0683930379463051</v>
      </c>
      <c r="AD38" s="13">
        <v>96</v>
      </c>
      <c r="AE38" s="4">
        <f t="shared" si="48"/>
        <v>8.8713255993183715</v>
      </c>
      <c r="AF38" s="4">
        <f t="shared" si="49"/>
        <v>6.4870969526355564</v>
      </c>
      <c r="AG38" s="33">
        <f t="shared" si="50"/>
        <v>61.362648948512422</v>
      </c>
      <c r="AH38" s="13">
        <v>96</v>
      </c>
      <c r="AI38" s="4">
        <f t="shared" si="51"/>
        <v>4.7211346813458794</v>
      </c>
      <c r="AJ38" s="13">
        <v>65</v>
      </c>
      <c r="AK38" s="4">
        <f t="shared" si="52"/>
        <v>2.5324137222366523</v>
      </c>
      <c r="AL38" s="13">
        <v>93</v>
      </c>
      <c r="AM38" s="4">
        <f t="shared" si="53"/>
        <v>3.6737927943225954</v>
      </c>
      <c r="AN38" s="13">
        <v>21</v>
      </c>
      <c r="AO38" s="4">
        <f t="shared" si="54"/>
        <v>0.92169592739041195</v>
      </c>
      <c r="AP38" s="4">
        <f t="shared" si="55"/>
        <v>2.9622592813238846</v>
      </c>
      <c r="AQ38" s="33">
        <f t="shared" si="56"/>
        <v>64.349818575189943</v>
      </c>
      <c r="AR38" s="4">
        <v>111.66</v>
      </c>
      <c r="AS38" s="4">
        <v>0.04</v>
      </c>
      <c r="AT38" s="13">
        <f t="shared" si="57"/>
        <v>446.64000000000004</v>
      </c>
      <c r="AU38" s="33">
        <f t="shared" si="58"/>
        <v>4.4443781064823797</v>
      </c>
      <c r="AV38" s="6">
        <f t="shared" si="59"/>
        <v>54.078236141441714</v>
      </c>
      <c r="AW38" s="2">
        <f t="shared" si="60"/>
        <v>3.9659725873178786E-2</v>
      </c>
      <c r="AX38" s="15">
        <f t="shared" si="31"/>
        <v>1.95439766670838</v>
      </c>
      <c r="AY38" s="9" t="e">
        <f>#REF!*AX38/100</f>
        <v>#REF!</v>
      </c>
      <c r="AZ38" s="32">
        <f t="shared" si="32"/>
        <v>2.3255813953488373</v>
      </c>
      <c r="BA38" s="9" t="e">
        <f>#REF!/COUNT($AX$2:$AX$47)</f>
        <v>#REF!</v>
      </c>
      <c r="BB38" s="13">
        <v>1466</v>
      </c>
      <c r="BC38" s="27" t="e">
        <f t="shared" si="33"/>
        <v>#REF!</v>
      </c>
      <c r="BD38" s="13"/>
    </row>
    <row r="39" spans="1:67" s="45" customFormat="1" x14ac:dyDescent="0.25">
      <c r="A39" s="50" t="s">
        <v>391</v>
      </c>
      <c r="B39" s="41" t="s">
        <v>239</v>
      </c>
      <c r="C39" s="40" t="s">
        <v>148</v>
      </c>
      <c r="D39" s="45">
        <v>76.25</v>
      </c>
      <c r="E39" s="45">
        <f t="shared" si="34"/>
        <v>16.177664315673283</v>
      </c>
      <c r="F39" s="45">
        <v>77.55</v>
      </c>
      <c r="G39" s="45">
        <f t="shared" si="35"/>
        <v>11.876811838863535</v>
      </c>
      <c r="H39" s="45">
        <f t="shared" si="36"/>
        <v>14.027238077268409</v>
      </c>
      <c r="I39" s="45">
        <f t="shared" si="37"/>
        <v>55.74015277157627</v>
      </c>
      <c r="J39" s="45">
        <f t="shared" si="38"/>
        <v>6.107979115249055</v>
      </c>
      <c r="K39" s="43">
        <v>95</v>
      </c>
      <c r="L39" s="45">
        <f t="shared" si="39"/>
        <v>4.957469161392889</v>
      </c>
      <c r="M39" s="43">
        <v>92</v>
      </c>
      <c r="N39" s="45">
        <f t="shared" si="40"/>
        <v>5.3800154756147398</v>
      </c>
      <c r="O39" s="43">
        <v>94</v>
      </c>
      <c r="P39" s="45">
        <f t="shared" si="41"/>
        <v>12.515812268665378</v>
      </c>
      <c r="Q39" s="43">
        <v>37</v>
      </c>
      <c r="R39" s="45">
        <f t="shared" si="30"/>
        <v>1.5786195553232136</v>
      </c>
      <c r="S39" s="46">
        <f t="shared" si="42"/>
        <v>7.8619807016257051</v>
      </c>
      <c r="T39" s="43">
        <v>99</v>
      </c>
      <c r="U39" s="45">
        <f t="shared" si="43"/>
        <v>8.8133432059024077</v>
      </c>
      <c r="V39" s="43">
        <v>91</v>
      </c>
      <c r="W39" s="45">
        <f t="shared" si="44"/>
        <v>7.4515203930492984</v>
      </c>
      <c r="X39" s="43">
        <v>92</v>
      </c>
      <c r="Y39" s="45">
        <f t="shared" si="45"/>
        <v>6.5716842030800322</v>
      </c>
      <c r="Z39" s="43">
        <v>92</v>
      </c>
      <c r="AA39" s="45">
        <f t="shared" si="46"/>
        <v>9.4584759558071969</v>
      </c>
      <c r="AB39" s="43">
        <v>77</v>
      </c>
      <c r="AC39" s="45">
        <f t="shared" si="47"/>
        <v>5.9131252109373564</v>
      </c>
      <c r="AD39" s="43">
        <v>97</v>
      </c>
      <c r="AE39" s="45">
        <f t="shared" si="48"/>
        <v>8.9637352409779378</v>
      </c>
      <c r="AF39" s="45">
        <f t="shared" si="49"/>
        <v>6.9849799084373796</v>
      </c>
      <c r="AG39" s="45">
        <f t="shared" si="50"/>
        <v>81.562993817064111</v>
      </c>
      <c r="AH39" s="43">
        <v>83</v>
      </c>
      <c r="AI39" s="45">
        <f t="shared" si="51"/>
        <v>4.0818143599136247</v>
      </c>
      <c r="AJ39" s="43">
        <v>98</v>
      </c>
      <c r="AK39" s="45">
        <f t="shared" si="52"/>
        <v>3.8181006889106452</v>
      </c>
      <c r="AL39" s="43">
        <v>98</v>
      </c>
      <c r="AM39" s="45">
        <f t="shared" si="53"/>
        <v>3.8713085359528425</v>
      </c>
      <c r="AN39" s="43">
        <v>40</v>
      </c>
      <c r="AO39" s="45">
        <f t="shared" si="54"/>
        <v>1.7556112902674512</v>
      </c>
      <c r="AP39" s="45">
        <f t="shared" si="55"/>
        <v>3.381708718761141</v>
      </c>
      <c r="AQ39" s="45">
        <f t="shared" si="56"/>
        <v>78.593834118785026</v>
      </c>
      <c r="AR39" s="45">
        <v>12.93</v>
      </c>
      <c r="AS39" s="45">
        <v>0.02</v>
      </c>
      <c r="AT39" s="43">
        <f t="shared" si="57"/>
        <v>25.859999999999996</v>
      </c>
      <c r="AU39" s="45">
        <f t="shared" si="58"/>
        <v>0.25732495484872447</v>
      </c>
      <c r="AV39" s="45">
        <f t="shared" si="59"/>
        <v>54.038576415568535</v>
      </c>
      <c r="AW39" s="45">
        <f t="shared" si="60"/>
        <v>7.7979431137357835E-2</v>
      </c>
      <c r="AX39" s="47">
        <f t="shared" si="31"/>
        <v>1.9529643567256709</v>
      </c>
      <c r="AY39" s="48" t="e">
        <f>#REF!*AX39/100</f>
        <v>#REF!</v>
      </c>
      <c r="AZ39" s="49">
        <f t="shared" si="32"/>
        <v>2.3255813953488373</v>
      </c>
      <c r="BA39" s="48" t="e">
        <f>#REF!/COUNT($AX$2:$AX$47)</f>
        <v>#REF!</v>
      </c>
      <c r="BB39" s="43"/>
      <c r="BC39" s="44" t="e">
        <f t="shared" si="33"/>
        <v>#REF!</v>
      </c>
      <c r="BD39" s="43"/>
    </row>
    <row r="40" spans="1:67" s="28" customFormat="1" x14ac:dyDescent="0.25">
      <c r="A40" s="23" t="s">
        <v>393</v>
      </c>
      <c r="B40" s="23" t="s">
        <v>193</v>
      </c>
      <c r="C40" s="1" t="s">
        <v>215</v>
      </c>
      <c r="D40" s="2">
        <v>77.5</v>
      </c>
      <c r="E40" s="2">
        <f t="shared" si="34"/>
        <v>16.442871927405633</v>
      </c>
      <c r="F40" s="2">
        <v>76.66</v>
      </c>
      <c r="G40" s="2">
        <f t="shared" si="35"/>
        <v>11.740508002157041</v>
      </c>
      <c r="H40" s="4">
        <f t="shared" si="36"/>
        <v>14.091689964781338</v>
      </c>
      <c r="I40" s="33">
        <f t="shared" si="37"/>
        <v>56.772564823180026</v>
      </c>
      <c r="J40" s="2">
        <f t="shared" si="38"/>
        <v>5.6798452030995836</v>
      </c>
      <c r="K40" s="12">
        <v>96</v>
      </c>
      <c r="L40" s="2">
        <f t="shared" si="39"/>
        <v>5.0096530473022876</v>
      </c>
      <c r="M40" s="12">
        <v>78</v>
      </c>
      <c r="N40" s="2">
        <f t="shared" si="40"/>
        <v>4.5613174684559752</v>
      </c>
      <c r="O40" s="12">
        <v>76</v>
      </c>
      <c r="P40" s="2">
        <f t="shared" si="41"/>
        <v>10.119167366154986</v>
      </c>
      <c r="Q40" s="12">
        <v>71</v>
      </c>
      <c r="R40" s="2">
        <f t="shared" si="30"/>
        <v>3.0292429304850854</v>
      </c>
      <c r="S40" s="10">
        <f t="shared" si="42"/>
        <v>7.2421557392735609</v>
      </c>
      <c r="T40" s="12">
        <v>94</v>
      </c>
      <c r="U40" s="2">
        <f t="shared" si="43"/>
        <v>8.3682248621699635</v>
      </c>
      <c r="V40" s="12">
        <v>94</v>
      </c>
      <c r="W40" s="2">
        <f t="shared" si="44"/>
        <v>7.6971749115014729</v>
      </c>
      <c r="X40" s="12">
        <v>94</v>
      </c>
      <c r="Y40" s="2">
        <f t="shared" si="45"/>
        <v>6.7145469031469895</v>
      </c>
      <c r="Z40" s="12">
        <v>76</v>
      </c>
      <c r="AA40" s="2">
        <f t="shared" si="46"/>
        <v>7.8135236156668144</v>
      </c>
      <c r="AB40" s="12">
        <v>76</v>
      </c>
      <c r="AC40" s="2">
        <f t="shared" si="47"/>
        <v>5.8363313770290786</v>
      </c>
      <c r="AD40" s="12">
        <v>76</v>
      </c>
      <c r="AE40" s="2">
        <f t="shared" si="48"/>
        <v>7.0231327661270448</v>
      </c>
      <c r="AF40" s="4">
        <f t="shared" si="49"/>
        <v>6.4610004711865727</v>
      </c>
      <c r="AG40" s="33">
        <f t="shared" si="50"/>
        <v>60.303850050132255</v>
      </c>
      <c r="AH40" s="12">
        <v>98</v>
      </c>
      <c r="AI40" s="2">
        <f t="shared" si="51"/>
        <v>4.8194916538739188</v>
      </c>
      <c r="AJ40" s="12">
        <v>97</v>
      </c>
      <c r="AK40" s="2">
        <f t="shared" si="52"/>
        <v>3.7791404777993121</v>
      </c>
      <c r="AL40" s="12">
        <v>82</v>
      </c>
      <c r="AM40" s="2">
        <f t="shared" si="53"/>
        <v>3.2392581627360517</v>
      </c>
      <c r="AN40" s="12">
        <v>82</v>
      </c>
      <c r="AO40" s="2">
        <f t="shared" si="54"/>
        <v>3.5990031450482749</v>
      </c>
      <c r="AP40" s="4">
        <f t="shared" si="55"/>
        <v>3.8592233598643895</v>
      </c>
      <c r="AQ40" s="33">
        <f t="shared" si="56"/>
        <v>94.809676513820591</v>
      </c>
      <c r="AR40" s="4">
        <v>13.71</v>
      </c>
      <c r="AS40" s="4">
        <v>0.28999999999999998</v>
      </c>
      <c r="AT40" s="13">
        <f t="shared" si="57"/>
        <v>397.59</v>
      </c>
      <c r="AU40" s="33">
        <f t="shared" si="58"/>
        <v>3.9562965505918166</v>
      </c>
      <c r="AV40" s="6">
        <f t="shared" si="59"/>
        <v>53.960596984431177</v>
      </c>
      <c r="AW40" s="2">
        <f t="shared" si="60"/>
        <v>0.26694757350393417</v>
      </c>
      <c r="AX40" s="15">
        <f t="shared" si="31"/>
        <v>1.9501461653581216</v>
      </c>
      <c r="AY40" s="9" t="e">
        <f>#REF!*AX40/100</f>
        <v>#REF!</v>
      </c>
      <c r="AZ40" s="32">
        <f t="shared" si="32"/>
        <v>2.3255813953488373</v>
      </c>
      <c r="BA40" s="9" t="e">
        <f>#REF!/COUNT($AX$2:$AX$47)</f>
        <v>#REF!</v>
      </c>
      <c r="BB40" s="12"/>
      <c r="BC40" s="27" t="e">
        <f t="shared" si="33"/>
        <v>#REF!</v>
      </c>
      <c r="BD40" s="13"/>
      <c r="BE40" s="4"/>
      <c r="BF40" s="15"/>
      <c r="BG40" s="15"/>
      <c r="BH40" s="15"/>
      <c r="BI40" s="15"/>
      <c r="BJ40" s="15"/>
      <c r="BK40" s="15"/>
      <c r="BL40" s="15"/>
      <c r="BM40" s="15"/>
      <c r="BN40" s="15"/>
      <c r="BO40" s="15"/>
    </row>
    <row r="41" spans="1:67" s="45" customFormat="1" x14ac:dyDescent="0.25">
      <c r="A41" s="50" t="s">
        <v>392</v>
      </c>
      <c r="B41" s="41" t="s">
        <v>371</v>
      </c>
      <c r="C41" s="40" t="s">
        <v>128</v>
      </c>
      <c r="D41" s="47">
        <v>79.25</v>
      </c>
      <c r="E41" s="45">
        <f t="shared" si="34"/>
        <v>16.814162583830921</v>
      </c>
      <c r="F41" s="47">
        <v>86.35</v>
      </c>
      <c r="G41" s="45">
        <f t="shared" si="35"/>
        <v>13.224535168096276</v>
      </c>
      <c r="H41" s="47">
        <f t="shared" si="36"/>
        <v>15.019348875963598</v>
      </c>
      <c r="I41" s="45">
        <f t="shared" si="37"/>
        <v>71.632117842322756</v>
      </c>
      <c r="J41" s="47">
        <f t="shared" si="38"/>
        <v>5.6703068645426633</v>
      </c>
      <c r="K41" s="51">
        <v>78</v>
      </c>
      <c r="L41" s="45">
        <f t="shared" si="39"/>
        <v>4.0703431009331092</v>
      </c>
      <c r="M41" s="51">
        <v>70</v>
      </c>
      <c r="N41" s="45">
        <f t="shared" si="40"/>
        <v>4.093490035793824</v>
      </c>
      <c r="O41" s="51">
        <v>85</v>
      </c>
      <c r="P41" s="45">
        <f t="shared" si="41"/>
        <v>11.317489817410182</v>
      </c>
      <c r="Q41" s="51">
        <v>75</v>
      </c>
      <c r="R41" s="45">
        <f t="shared" si="30"/>
        <v>3.1999045040335412</v>
      </c>
      <c r="S41" s="52">
        <f t="shared" si="42"/>
        <v>7.1860080660553507</v>
      </c>
      <c r="T41" s="51">
        <v>79</v>
      </c>
      <c r="U41" s="45">
        <f t="shared" si="43"/>
        <v>7.0328698309726292</v>
      </c>
      <c r="V41" s="51">
        <v>87</v>
      </c>
      <c r="W41" s="45">
        <f t="shared" si="44"/>
        <v>7.123981035113065</v>
      </c>
      <c r="X41" s="51">
        <v>79</v>
      </c>
      <c r="Y41" s="45">
        <f t="shared" si="45"/>
        <v>5.64307665264481</v>
      </c>
      <c r="Z41" s="51">
        <v>99</v>
      </c>
      <c r="AA41" s="45">
        <f t="shared" si="46"/>
        <v>10.178142604618614</v>
      </c>
      <c r="AB41" s="51">
        <v>70</v>
      </c>
      <c r="AC41" s="45">
        <f t="shared" si="47"/>
        <v>5.3755683735794149</v>
      </c>
      <c r="AD41" s="51">
        <v>84</v>
      </c>
      <c r="AE41" s="45">
        <f t="shared" si="48"/>
        <v>7.7624098994035755</v>
      </c>
      <c r="AF41" s="47">
        <f t="shared" si="49"/>
        <v>6.428157465299007</v>
      </c>
      <c r="AG41" s="45">
        <f t="shared" si="50"/>
        <v>58.9713279428425</v>
      </c>
      <c r="AH41" s="51">
        <v>76</v>
      </c>
      <c r="AI41" s="45">
        <f t="shared" si="51"/>
        <v>3.7375649560654876</v>
      </c>
      <c r="AJ41" s="51">
        <v>95</v>
      </c>
      <c r="AK41" s="45">
        <f t="shared" si="52"/>
        <v>3.7012200555766457</v>
      </c>
      <c r="AL41" s="51">
        <v>96</v>
      </c>
      <c r="AM41" s="45">
        <f t="shared" si="53"/>
        <v>3.7923022393007435</v>
      </c>
      <c r="AN41" s="51">
        <v>67</v>
      </c>
      <c r="AO41" s="45">
        <f t="shared" si="54"/>
        <v>2.940648911197981</v>
      </c>
      <c r="AP41" s="47">
        <f t="shared" si="55"/>
        <v>3.5429340405352145</v>
      </c>
      <c r="AQ41" s="45">
        <f t="shared" si="56"/>
        <v>84.068858721040058</v>
      </c>
      <c r="AR41" s="45">
        <v>10.28</v>
      </c>
      <c r="AS41" s="45">
        <v>0.01</v>
      </c>
      <c r="AT41" s="43">
        <f t="shared" si="57"/>
        <v>10.280000000000001</v>
      </c>
      <c r="AU41" s="45">
        <f t="shared" si="58"/>
        <v>0.10229313750366932</v>
      </c>
      <c r="AV41" s="45">
        <f t="shared" si="59"/>
        <v>53.693649410927243</v>
      </c>
      <c r="AW41" s="45">
        <f t="shared" si="60"/>
        <v>0.42359697175419342</v>
      </c>
      <c r="AX41" s="47">
        <f t="shared" si="31"/>
        <v>1.9404986296392237</v>
      </c>
      <c r="AY41" s="48" t="e">
        <f>#REF!*AX41/100</f>
        <v>#REF!</v>
      </c>
      <c r="AZ41" s="49">
        <f t="shared" si="32"/>
        <v>2.3255813953488373</v>
      </c>
      <c r="BA41" s="48" t="e">
        <f>#REF!/COUNT($AX$2:$AX$47)</f>
        <v>#REF!</v>
      </c>
      <c r="BB41" s="51">
        <v>1201</v>
      </c>
      <c r="BC41" s="44" t="e">
        <f t="shared" si="33"/>
        <v>#REF!</v>
      </c>
      <c r="BD41" s="51"/>
      <c r="BE41" s="47"/>
    </row>
    <row r="42" spans="1:67" x14ac:dyDescent="0.25">
      <c r="A42" s="23" t="s">
        <v>283</v>
      </c>
      <c r="B42" s="23" t="s">
        <v>242</v>
      </c>
      <c r="C42" s="21" t="s">
        <v>146</v>
      </c>
      <c r="D42" s="2">
        <v>80</v>
      </c>
      <c r="E42" s="2">
        <f t="shared" si="34"/>
        <v>16.97328715087033</v>
      </c>
      <c r="F42" s="2">
        <v>86.38</v>
      </c>
      <c r="G42" s="2">
        <f t="shared" si="35"/>
        <v>13.229129679445933</v>
      </c>
      <c r="H42" s="4">
        <f t="shared" si="36"/>
        <v>15.101208415158132</v>
      </c>
      <c r="I42" s="33">
        <f t="shared" si="37"/>
        <v>72.943371524167461</v>
      </c>
      <c r="J42" s="2">
        <f t="shared" si="38"/>
        <v>5.4394999202535912</v>
      </c>
      <c r="K42" s="12">
        <v>87</v>
      </c>
      <c r="L42" s="2">
        <f t="shared" si="39"/>
        <v>4.5399980741176984</v>
      </c>
      <c r="M42" s="12">
        <v>73</v>
      </c>
      <c r="N42" s="2">
        <f t="shared" si="40"/>
        <v>4.2689253230421302</v>
      </c>
      <c r="O42" s="12">
        <v>87</v>
      </c>
      <c r="P42" s="2">
        <f t="shared" si="41"/>
        <v>11.583783695466893</v>
      </c>
      <c r="Q42" s="12">
        <v>32</v>
      </c>
      <c r="R42" s="2">
        <f t="shared" si="30"/>
        <v>1.3652925883876441</v>
      </c>
      <c r="S42" s="10">
        <f t="shared" si="42"/>
        <v>7.3073292478025715</v>
      </c>
      <c r="T42" s="12">
        <v>95</v>
      </c>
      <c r="U42" s="2">
        <f t="shared" si="43"/>
        <v>8.457248530916452</v>
      </c>
      <c r="V42" s="12">
        <v>82</v>
      </c>
      <c r="W42" s="2">
        <f t="shared" si="44"/>
        <v>6.7145568376927747</v>
      </c>
      <c r="X42" s="12">
        <v>86</v>
      </c>
      <c r="Y42" s="2">
        <f t="shared" si="45"/>
        <v>6.1430961028791602</v>
      </c>
      <c r="Z42" s="12">
        <v>71</v>
      </c>
      <c r="AA42" s="2">
        <f t="shared" si="46"/>
        <v>7.2994760093729445</v>
      </c>
      <c r="AB42" s="12">
        <v>84</v>
      </c>
      <c r="AC42" s="2">
        <f t="shared" si="47"/>
        <v>6.450682048295298</v>
      </c>
      <c r="AD42" s="12">
        <v>95</v>
      </c>
      <c r="AE42" s="2">
        <f t="shared" si="48"/>
        <v>8.7789159576588052</v>
      </c>
      <c r="AF42" s="4">
        <f t="shared" si="49"/>
        <v>6.3734145840280814</v>
      </c>
      <c r="AG42" s="33">
        <f t="shared" si="50"/>
        <v>56.750273641053859</v>
      </c>
      <c r="AH42" s="12">
        <v>90</v>
      </c>
      <c r="AI42" s="2">
        <f t="shared" si="51"/>
        <v>4.4260637637617615</v>
      </c>
      <c r="AJ42" s="12">
        <v>93</v>
      </c>
      <c r="AK42" s="2">
        <f t="shared" si="52"/>
        <v>3.6232996333539793</v>
      </c>
      <c r="AL42" s="12">
        <v>96</v>
      </c>
      <c r="AM42" s="2">
        <f t="shared" si="53"/>
        <v>3.7923022393007435</v>
      </c>
      <c r="AN42" s="12">
        <v>51</v>
      </c>
      <c r="AO42" s="2">
        <f t="shared" si="54"/>
        <v>2.2384043950910004</v>
      </c>
      <c r="AP42" s="4">
        <f t="shared" si="55"/>
        <v>3.5200175078768714</v>
      </c>
      <c r="AQ42" s="33">
        <f t="shared" si="56"/>
        <v>83.290639898325423</v>
      </c>
      <c r="AR42" s="4">
        <v>4.82</v>
      </c>
      <c r="AS42" s="4">
        <v>0.02</v>
      </c>
      <c r="AT42" s="13">
        <f t="shared" si="57"/>
        <v>9.64</v>
      </c>
      <c r="AU42" s="33">
        <f t="shared" si="58"/>
        <v>9.5924693145464229E-2</v>
      </c>
      <c r="AV42" s="6">
        <f t="shared" si="59"/>
        <v>53.27005243917305</v>
      </c>
      <c r="AW42" s="2">
        <f t="shared" si="60"/>
        <v>0.15586474523632887</v>
      </c>
      <c r="AX42" s="15">
        <f t="shared" si="31"/>
        <v>1.9251897550846651</v>
      </c>
      <c r="AY42" s="9" t="e">
        <f>#REF!*AX42/100</f>
        <v>#REF!</v>
      </c>
      <c r="AZ42" s="32">
        <f t="shared" si="32"/>
        <v>2.3255813953488373</v>
      </c>
      <c r="BA42" s="9" t="e">
        <f>#REF!/COUNT($AX$2:$AX$47)</f>
        <v>#REF!</v>
      </c>
      <c r="BC42" s="27" t="e">
        <f t="shared" si="33"/>
        <v>#REF!</v>
      </c>
    </row>
    <row r="43" spans="1:67" s="45" customFormat="1" x14ac:dyDescent="0.25">
      <c r="A43" s="50" t="s">
        <v>42</v>
      </c>
      <c r="B43" s="41" t="s">
        <v>245</v>
      </c>
      <c r="C43" s="54" t="s">
        <v>113</v>
      </c>
      <c r="D43" s="45">
        <v>85</v>
      </c>
      <c r="E43" s="45">
        <f t="shared" si="34"/>
        <v>18.034117597799728</v>
      </c>
      <c r="F43" s="45">
        <v>91.86</v>
      </c>
      <c r="G43" s="45">
        <f t="shared" si="35"/>
        <v>14.068393752649959</v>
      </c>
      <c r="H43" s="45">
        <f t="shared" si="36"/>
        <v>16.051255675224844</v>
      </c>
      <c r="I43" s="45">
        <f t="shared" si="37"/>
        <v>88.161548659619939</v>
      </c>
      <c r="J43" s="45">
        <f t="shared" si="38"/>
        <v>5.6307752211100359</v>
      </c>
      <c r="K43" s="43">
        <v>60</v>
      </c>
      <c r="L43" s="45">
        <f t="shared" si="39"/>
        <v>3.1310331545639301</v>
      </c>
      <c r="M43" s="43">
        <v>84</v>
      </c>
      <c r="N43" s="45">
        <f t="shared" si="40"/>
        <v>4.9121880429525886</v>
      </c>
      <c r="O43" s="43">
        <v>86</v>
      </c>
      <c r="P43" s="45">
        <f t="shared" si="41"/>
        <v>11.450636756438538</v>
      </c>
      <c r="Q43" s="43">
        <v>71</v>
      </c>
      <c r="R43" s="45">
        <f t="shared" si="30"/>
        <v>3.0292429304850854</v>
      </c>
      <c r="S43" s="46">
        <f t="shared" si="42"/>
        <v>7.0748866350084798</v>
      </c>
      <c r="T43" s="43">
        <v>85</v>
      </c>
      <c r="U43" s="45">
        <f t="shared" si="43"/>
        <v>7.5670118434515627</v>
      </c>
      <c r="V43" s="43">
        <v>81</v>
      </c>
      <c r="W43" s="45">
        <f t="shared" si="44"/>
        <v>6.6326719982087159</v>
      </c>
      <c r="X43" s="43">
        <v>65</v>
      </c>
      <c r="Y43" s="45">
        <f t="shared" si="45"/>
        <v>4.6430377521761095</v>
      </c>
      <c r="Z43" s="43">
        <v>86</v>
      </c>
      <c r="AA43" s="45">
        <f t="shared" si="46"/>
        <v>8.8416188282545534</v>
      </c>
      <c r="AB43" s="43">
        <v>96</v>
      </c>
      <c r="AC43" s="45">
        <f t="shared" si="47"/>
        <v>7.3722080551946254</v>
      </c>
      <c r="AD43" s="43">
        <v>80</v>
      </c>
      <c r="AE43" s="45">
        <f t="shared" si="48"/>
        <v>7.3927713327653102</v>
      </c>
      <c r="AF43" s="45">
        <f t="shared" si="49"/>
        <v>6.3528309280592579</v>
      </c>
      <c r="AG43" s="45">
        <f t="shared" si="50"/>
        <v>55.915143728730932</v>
      </c>
      <c r="AH43" s="43">
        <v>68</v>
      </c>
      <c r="AI43" s="45">
        <f t="shared" si="51"/>
        <v>3.3441370659533312</v>
      </c>
      <c r="AJ43" s="43">
        <v>5</v>
      </c>
      <c r="AK43" s="45">
        <f t="shared" si="52"/>
        <v>0.19480105555666558</v>
      </c>
      <c r="AL43" s="43">
        <v>99</v>
      </c>
      <c r="AM43" s="45">
        <f t="shared" si="53"/>
        <v>3.910811684278892</v>
      </c>
      <c r="AN43" s="43">
        <v>99</v>
      </c>
      <c r="AO43" s="45">
        <f t="shared" si="54"/>
        <v>4.3451379434119417</v>
      </c>
      <c r="AP43" s="45">
        <f t="shared" si="55"/>
        <v>2.9487219373002076</v>
      </c>
      <c r="AQ43" s="45">
        <f t="shared" si="56"/>
        <v>63.890106100975238</v>
      </c>
      <c r="AR43" s="45">
        <v>32.229999999999997</v>
      </c>
      <c r="AS43" s="45">
        <v>0.14000000000000001</v>
      </c>
      <c r="AT43" s="43">
        <f t="shared" si="57"/>
        <v>451.22</v>
      </c>
      <c r="AU43" s="45">
        <f t="shared" si="58"/>
        <v>4.4899522864207846</v>
      </c>
      <c r="AV43" s="45">
        <f t="shared" si="59"/>
        <v>53.114187693936721</v>
      </c>
      <c r="AW43" s="45">
        <f t="shared" si="60"/>
        <v>2.6079410376709689E-2</v>
      </c>
      <c r="AX43" s="47">
        <f t="shared" si="31"/>
        <v>1.9195567737571078</v>
      </c>
      <c r="AY43" s="48" t="e">
        <f>#REF!*AX43/100</f>
        <v>#REF!</v>
      </c>
      <c r="AZ43" s="49">
        <f t="shared" si="32"/>
        <v>2.3255813953488373</v>
      </c>
      <c r="BA43" s="48" t="e">
        <f>#REF!/COUNT($AX$2:$AX$47)</f>
        <v>#REF!</v>
      </c>
      <c r="BB43" s="43"/>
      <c r="BC43" s="44" t="e">
        <f t="shared" si="33"/>
        <v>#REF!</v>
      </c>
      <c r="BD43" s="43"/>
    </row>
    <row r="44" spans="1:67" x14ac:dyDescent="0.25">
      <c r="A44" s="23" t="s">
        <v>284</v>
      </c>
      <c r="B44" s="23" t="s">
        <v>243</v>
      </c>
      <c r="C44" s="1" t="s">
        <v>150</v>
      </c>
      <c r="D44" s="2">
        <v>81.75</v>
      </c>
      <c r="E44" s="2">
        <f t="shared" si="34"/>
        <v>17.344577807295618</v>
      </c>
      <c r="F44" s="2">
        <v>86.17</v>
      </c>
      <c r="G44" s="2">
        <f t="shared" si="35"/>
        <v>13.196968099998335</v>
      </c>
      <c r="H44" s="4">
        <f t="shared" si="36"/>
        <v>15.270772953646976</v>
      </c>
      <c r="I44" s="33">
        <f t="shared" si="37"/>
        <v>75.659513437395304</v>
      </c>
      <c r="J44" s="2">
        <f t="shared" si="38"/>
        <v>5.3661087502145532</v>
      </c>
      <c r="K44" s="12">
        <v>96</v>
      </c>
      <c r="L44" s="2">
        <f t="shared" si="39"/>
        <v>5.0096530473022876</v>
      </c>
      <c r="M44" s="12">
        <v>80</v>
      </c>
      <c r="N44" s="2">
        <f t="shared" si="40"/>
        <v>4.678274326621513</v>
      </c>
      <c r="O44" s="12">
        <v>83</v>
      </c>
      <c r="P44" s="2">
        <f t="shared" si="41"/>
        <v>11.051195939353473</v>
      </c>
      <c r="Q44" s="12">
        <v>17</v>
      </c>
      <c r="R44" s="2">
        <f t="shared" si="30"/>
        <v>0.725311687580936</v>
      </c>
      <c r="S44" s="10">
        <f t="shared" si="42"/>
        <v>7.4854744159261273</v>
      </c>
      <c r="T44" s="12">
        <v>94</v>
      </c>
      <c r="U44" s="2">
        <f t="shared" si="43"/>
        <v>8.3682248621699635</v>
      </c>
      <c r="V44" s="12">
        <v>83</v>
      </c>
      <c r="W44" s="2">
        <f t="shared" si="44"/>
        <v>6.7964416771768326</v>
      </c>
      <c r="X44" s="12">
        <v>88</v>
      </c>
      <c r="Y44" s="2">
        <f t="shared" si="45"/>
        <v>6.2859588029461175</v>
      </c>
      <c r="Z44" s="12">
        <v>78</v>
      </c>
      <c r="AA44" s="2">
        <f t="shared" si="46"/>
        <v>8.0191426581843626</v>
      </c>
      <c r="AB44" s="12">
        <v>94</v>
      </c>
      <c r="AC44" s="2">
        <f t="shared" si="47"/>
        <v>7.2186203873780714</v>
      </c>
      <c r="AD44" s="12">
        <v>89</v>
      </c>
      <c r="AE44" s="2">
        <f t="shared" si="48"/>
        <v>8.2244581077014072</v>
      </c>
      <c r="AF44" s="4">
        <f t="shared" si="49"/>
        <v>6.4257915830703407</v>
      </c>
      <c r="AG44" s="33">
        <f t="shared" si="50"/>
        <v>58.875338240080985</v>
      </c>
      <c r="AH44" s="12">
        <v>92</v>
      </c>
      <c r="AI44" s="2">
        <f t="shared" si="51"/>
        <v>4.5244207362898008</v>
      </c>
      <c r="AJ44" s="12">
        <v>87</v>
      </c>
      <c r="AK44" s="2">
        <f t="shared" si="52"/>
        <v>3.3895383666859806</v>
      </c>
      <c r="AL44" s="12">
        <v>85</v>
      </c>
      <c r="AM44" s="2">
        <f t="shared" si="53"/>
        <v>3.3577676077142002</v>
      </c>
      <c r="AN44" s="12">
        <v>48</v>
      </c>
      <c r="AO44" s="2">
        <f t="shared" si="54"/>
        <v>2.1067335483209417</v>
      </c>
      <c r="AP44" s="4">
        <f t="shared" si="55"/>
        <v>3.3446150647527304</v>
      </c>
      <c r="AQ44" s="33">
        <f t="shared" si="56"/>
        <v>77.334176727198766</v>
      </c>
      <c r="AR44" s="4">
        <v>48.58</v>
      </c>
      <c r="AS44" s="4">
        <v>0.01</v>
      </c>
      <c r="AT44" s="13">
        <f t="shared" si="57"/>
        <v>48.580000000000005</v>
      </c>
      <c r="AU44" s="33">
        <f t="shared" si="58"/>
        <v>0.48340472956500541</v>
      </c>
      <c r="AV44" s="6">
        <f t="shared" si="59"/>
        <v>53.088108283560011</v>
      </c>
      <c r="AW44" s="2">
        <f t="shared" si="60"/>
        <v>0.50806654308785681</v>
      </c>
      <c r="AX44" s="15">
        <f t="shared" si="31"/>
        <v>1.9186142589410538</v>
      </c>
      <c r="AY44" s="9" t="e">
        <f>#REF!*AX44/100</f>
        <v>#REF!</v>
      </c>
      <c r="AZ44" s="32">
        <f t="shared" si="32"/>
        <v>2.3255813953488373</v>
      </c>
      <c r="BA44" s="9" t="e">
        <f>#REF!/COUNT($AX$2:$AX$47)</f>
        <v>#REF!</v>
      </c>
      <c r="BC44" s="27" t="e">
        <f t="shared" si="33"/>
        <v>#REF!</v>
      </c>
    </row>
    <row r="45" spans="1:67" x14ac:dyDescent="0.25">
      <c r="A45" s="22" t="s">
        <v>290</v>
      </c>
      <c r="B45" s="23" t="s">
        <v>187</v>
      </c>
      <c r="C45" s="1" t="s">
        <v>188</v>
      </c>
      <c r="D45" s="2">
        <v>79.25</v>
      </c>
      <c r="E45" s="2">
        <f t="shared" si="34"/>
        <v>16.814162583830921</v>
      </c>
      <c r="F45" s="2">
        <v>87.81</v>
      </c>
      <c r="G45" s="2">
        <f t="shared" si="35"/>
        <v>13.448134720446255</v>
      </c>
      <c r="H45" s="4">
        <f t="shared" si="36"/>
        <v>15.131148652138588</v>
      </c>
      <c r="I45" s="33">
        <f t="shared" si="37"/>
        <v>73.422964328649641</v>
      </c>
      <c r="J45" s="2">
        <f t="shared" si="38"/>
        <v>4.4001456894397579</v>
      </c>
      <c r="K45" s="12">
        <v>75</v>
      </c>
      <c r="L45" s="2">
        <f t="shared" si="39"/>
        <v>3.9137914432049126</v>
      </c>
      <c r="M45" s="12">
        <v>32</v>
      </c>
      <c r="N45" s="2">
        <f t="shared" si="40"/>
        <v>1.8713097306486053</v>
      </c>
      <c r="O45" s="12">
        <v>74</v>
      </c>
      <c r="P45" s="2">
        <f t="shared" si="41"/>
        <v>9.8528734880982771</v>
      </c>
      <c r="Q45" s="12">
        <v>46</v>
      </c>
      <c r="R45" s="2">
        <f t="shared" si="30"/>
        <v>1.9626080958072385</v>
      </c>
      <c r="S45" s="10">
        <f t="shared" si="42"/>
        <v>7.3016513892145936</v>
      </c>
      <c r="T45" s="12">
        <v>98</v>
      </c>
      <c r="U45" s="2">
        <f t="shared" si="43"/>
        <v>8.7243195371559192</v>
      </c>
      <c r="V45" s="12">
        <v>99</v>
      </c>
      <c r="W45" s="2">
        <f t="shared" si="44"/>
        <v>8.1065991089217633</v>
      </c>
      <c r="X45" s="12">
        <v>52</v>
      </c>
      <c r="Y45" s="2">
        <f t="shared" si="45"/>
        <v>3.7144302017408877</v>
      </c>
      <c r="Z45" s="12">
        <v>65</v>
      </c>
      <c r="AA45" s="2">
        <f t="shared" si="46"/>
        <v>6.6826188818203018</v>
      </c>
      <c r="AB45" s="12">
        <v>98</v>
      </c>
      <c r="AC45" s="2">
        <f t="shared" si="47"/>
        <v>7.5257957230111803</v>
      </c>
      <c r="AD45" s="12">
        <v>98</v>
      </c>
      <c r="AE45" s="2">
        <f t="shared" si="48"/>
        <v>9.0561448826375042</v>
      </c>
      <c r="AF45" s="4">
        <f t="shared" si="49"/>
        <v>5.8508985393271757</v>
      </c>
      <c r="AG45" s="33">
        <f t="shared" si="50"/>
        <v>35.550503334975808</v>
      </c>
      <c r="AH45" s="12">
        <v>80</v>
      </c>
      <c r="AI45" s="2">
        <f t="shared" si="51"/>
        <v>3.9342789011215662</v>
      </c>
      <c r="AJ45" s="12">
        <v>83</v>
      </c>
      <c r="AK45" s="2">
        <f t="shared" si="52"/>
        <v>3.2336975222406483</v>
      </c>
      <c r="AL45" s="12">
        <v>78</v>
      </c>
      <c r="AM45" s="2">
        <f t="shared" si="53"/>
        <v>3.0812455694318541</v>
      </c>
      <c r="AN45" s="12">
        <v>80</v>
      </c>
      <c r="AO45" s="2">
        <f t="shared" si="54"/>
        <v>3.5112225805349024</v>
      </c>
      <c r="AP45" s="4">
        <f t="shared" si="55"/>
        <v>3.4401111433322424</v>
      </c>
      <c r="AQ45" s="33">
        <f t="shared" si="56"/>
        <v>80.577112600351313</v>
      </c>
      <c r="AR45" s="4">
        <v>17.25</v>
      </c>
      <c r="AS45" s="4">
        <v>1.21</v>
      </c>
      <c r="AT45" s="13">
        <f t="shared" si="57"/>
        <v>2087.25</v>
      </c>
      <c r="AU45" s="33">
        <f t="shared" si="58"/>
        <v>20.769586697911844</v>
      </c>
      <c r="AV45" s="6">
        <f t="shared" si="59"/>
        <v>52.580041740472154</v>
      </c>
      <c r="AW45" s="2">
        <f t="shared" si="60"/>
        <v>3.6138687381850332E-2</v>
      </c>
      <c r="AY45" s="9" t="e">
        <f>#REF!*AX45/100</f>
        <v>#REF!</v>
      </c>
      <c r="BC45" s="27">
        <f t="shared" si="33"/>
        <v>0</v>
      </c>
    </row>
    <row r="46" spans="1:67" s="45" customFormat="1" x14ac:dyDescent="0.25">
      <c r="A46" s="41" t="s">
        <v>285</v>
      </c>
      <c r="B46" s="41" t="s">
        <v>179</v>
      </c>
      <c r="C46" s="42" t="s">
        <v>180</v>
      </c>
      <c r="D46" s="45">
        <v>76.5</v>
      </c>
      <c r="E46" s="45">
        <f t="shared" si="34"/>
        <v>16.230705838019755</v>
      </c>
      <c r="F46" s="45">
        <v>83.58</v>
      </c>
      <c r="G46" s="45">
        <f t="shared" si="35"/>
        <v>12.800308620144607</v>
      </c>
      <c r="H46" s="45">
        <f t="shared" si="36"/>
        <v>14.515507229082182</v>
      </c>
      <c r="I46" s="45">
        <f t="shared" si="37"/>
        <v>63.561412570333388</v>
      </c>
      <c r="J46" s="45">
        <f t="shared" si="38"/>
        <v>6.1360311796575457</v>
      </c>
      <c r="K46" s="43">
        <v>86</v>
      </c>
      <c r="L46" s="45">
        <f t="shared" si="39"/>
        <v>4.4878141882082998</v>
      </c>
      <c r="M46" s="43">
        <v>92</v>
      </c>
      <c r="N46" s="45">
        <f t="shared" si="40"/>
        <v>5.3800154756147398</v>
      </c>
      <c r="O46" s="43">
        <v>91</v>
      </c>
      <c r="P46" s="45">
        <f t="shared" si="41"/>
        <v>12.116371451580314</v>
      </c>
      <c r="Q46" s="43">
        <v>60</v>
      </c>
      <c r="R46" s="45">
        <f t="shared" si="30"/>
        <v>2.5599236032268329</v>
      </c>
      <c r="S46" s="46">
        <f t="shared" si="42"/>
        <v>7.5099413463256894</v>
      </c>
      <c r="T46" s="43">
        <v>96</v>
      </c>
      <c r="U46" s="45">
        <f t="shared" si="43"/>
        <v>8.5462721996629423</v>
      </c>
      <c r="V46" s="43">
        <v>82</v>
      </c>
      <c r="W46" s="45">
        <f t="shared" si="44"/>
        <v>6.7145568376927747</v>
      </c>
      <c r="X46" s="43">
        <v>88</v>
      </c>
      <c r="Y46" s="45">
        <f t="shared" si="45"/>
        <v>6.2859588029461175</v>
      </c>
      <c r="Z46" s="43">
        <v>84</v>
      </c>
      <c r="AA46" s="45">
        <f t="shared" si="46"/>
        <v>8.6359997857370061</v>
      </c>
      <c r="AB46" s="43">
        <v>77</v>
      </c>
      <c r="AC46" s="45">
        <f t="shared" si="47"/>
        <v>5.9131252109373564</v>
      </c>
      <c r="AD46" s="43">
        <v>97</v>
      </c>
      <c r="AE46" s="45">
        <f t="shared" si="48"/>
        <v>8.9637352409779378</v>
      </c>
      <c r="AF46" s="45">
        <f t="shared" si="49"/>
        <v>6.822986262991618</v>
      </c>
      <c r="AG46" s="45">
        <f t="shared" si="50"/>
        <v>74.990510331968096</v>
      </c>
      <c r="AH46" s="43">
        <v>74</v>
      </c>
      <c r="AI46" s="45">
        <f t="shared" si="51"/>
        <v>3.6392079835374487</v>
      </c>
      <c r="AJ46" s="43">
        <v>95</v>
      </c>
      <c r="AK46" s="45">
        <f t="shared" si="52"/>
        <v>3.7012200555766457</v>
      </c>
      <c r="AL46" s="43">
        <v>89</v>
      </c>
      <c r="AM46" s="45">
        <f t="shared" si="53"/>
        <v>3.5157802010183978</v>
      </c>
      <c r="AN46" s="43">
        <v>42</v>
      </c>
      <c r="AO46" s="45">
        <f t="shared" si="54"/>
        <v>1.8433918547808239</v>
      </c>
      <c r="AP46" s="45">
        <f t="shared" si="55"/>
        <v>3.1749000237283291</v>
      </c>
      <c r="AQ46" s="45">
        <f t="shared" si="56"/>
        <v>71.570851123275261</v>
      </c>
      <c r="AR46" s="45">
        <v>5.31</v>
      </c>
      <c r="AS46" s="45">
        <v>0.01</v>
      </c>
      <c r="AT46" s="43">
        <f t="shared" si="57"/>
        <v>5.3099999999999987</v>
      </c>
      <c r="AU46" s="45">
        <f t="shared" si="58"/>
        <v>5.2838186784482877E-2</v>
      </c>
      <c r="AV46" s="45">
        <f t="shared" si="59"/>
        <v>52.543903053090304</v>
      </c>
      <c r="AW46" s="45">
        <f t="shared" si="60"/>
        <v>0.12406370481713935</v>
      </c>
      <c r="AX46" s="47">
        <f>AV46/SUM($AV$2:$AV$47)*100</f>
        <v>1.8989465791399107</v>
      </c>
      <c r="AY46" s="48" t="e">
        <f>#REF!*AX46/100</f>
        <v>#REF!</v>
      </c>
      <c r="AZ46" s="49">
        <f>1/COUNT($AX$2:$AX$47)*100</f>
        <v>2.3255813953488373</v>
      </c>
      <c r="BA46" s="48" t="e">
        <f>#REF!/COUNT($AX$2:$AX$47)</f>
        <v>#REF!</v>
      </c>
      <c r="BB46" s="43"/>
      <c r="BC46" s="44" t="e">
        <f t="shared" si="33"/>
        <v>#REF!</v>
      </c>
      <c r="BD46" s="43"/>
    </row>
    <row r="47" spans="1:67" s="5" customFormat="1" x14ac:dyDescent="0.25">
      <c r="A47" s="22" t="s">
        <v>18</v>
      </c>
      <c r="B47" s="23" t="s">
        <v>189</v>
      </c>
      <c r="C47" s="21" t="s">
        <v>190</v>
      </c>
      <c r="D47" s="2">
        <v>83.25</v>
      </c>
      <c r="E47" s="2">
        <f t="shared" si="34"/>
        <v>17.662826941374437</v>
      </c>
      <c r="F47" s="2">
        <v>82.84</v>
      </c>
      <c r="G47" s="2">
        <f t="shared" si="35"/>
        <v>12.686977340186401</v>
      </c>
      <c r="H47" s="4">
        <f t="shared" si="36"/>
        <v>15.174902140780418</v>
      </c>
      <c r="I47" s="33">
        <f t="shared" si="37"/>
        <v>74.123822452695606</v>
      </c>
      <c r="J47" s="2">
        <f t="shared" si="38"/>
        <v>5.1831895167756841</v>
      </c>
      <c r="K47" s="12">
        <v>93</v>
      </c>
      <c r="L47" s="2">
        <f t="shared" si="39"/>
        <v>4.8531013895740918</v>
      </c>
      <c r="M47" s="12">
        <v>38</v>
      </c>
      <c r="N47" s="2">
        <f t="shared" si="40"/>
        <v>2.2221803051452187</v>
      </c>
      <c r="O47" s="12">
        <v>92</v>
      </c>
      <c r="P47" s="2">
        <f t="shared" si="41"/>
        <v>12.249518390608669</v>
      </c>
      <c r="Q47" s="12">
        <v>33</v>
      </c>
      <c r="R47" s="2">
        <f t="shared" si="30"/>
        <v>1.4079579817747581</v>
      </c>
      <c r="S47" s="10">
        <f t="shared" si="42"/>
        <v>7.5307337328459241</v>
      </c>
      <c r="T47" s="12">
        <v>99</v>
      </c>
      <c r="U47" s="2">
        <f t="shared" si="43"/>
        <v>8.8133432059024077</v>
      </c>
      <c r="V47" s="12">
        <v>87</v>
      </c>
      <c r="W47" s="2">
        <f t="shared" si="44"/>
        <v>7.123981035113065</v>
      </c>
      <c r="X47" s="12">
        <v>87</v>
      </c>
      <c r="Y47" s="2">
        <f t="shared" si="45"/>
        <v>6.2145274529126393</v>
      </c>
      <c r="Z47" s="12">
        <v>85</v>
      </c>
      <c r="AA47" s="2">
        <f t="shared" si="46"/>
        <v>8.7388093069957797</v>
      </c>
      <c r="AB47" s="12">
        <v>67</v>
      </c>
      <c r="AC47" s="2">
        <f t="shared" si="47"/>
        <v>5.145186871854583</v>
      </c>
      <c r="AD47" s="12">
        <v>99</v>
      </c>
      <c r="AE47" s="2">
        <f t="shared" si="48"/>
        <v>9.1485545242970705</v>
      </c>
      <c r="AF47" s="4">
        <f t="shared" si="49"/>
        <v>6.3569616248108041</v>
      </c>
      <c r="AG47" s="33">
        <f t="shared" si="50"/>
        <v>56.082736328470084</v>
      </c>
      <c r="AH47" s="12">
        <v>80</v>
      </c>
      <c r="AI47" s="2">
        <f t="shared" si="51"/>
        <v>3.9342789011215662</v>
      </c>
      <c r="AJ47" s="12">
        <v>96</v>
      </c>
      <c r="AK47" s="2">
        <f t="shared" si="52"/>
        <v>3.7401802666879789</v>
      </c>
      <c r="AL47" s="12">
        <v>91</v>
      </c>
      <c r="AM47" s="2">
        <f t="shared" si="53"/>
        <v>3.5947864976704964</v>
      </c>
      <c r="AN47" s="12">
        <v>22</v>
      </c>
      <c r="AO47" s="2">
        <f t="shared" si="54"/>
        <v>0.96558620964709818</v>
      </c>
      <c r="AP47" s="4">
        <f t="shared" si="55"/>
        <v>3.0587079687817846</v>
      </c>
      <c r="AQ47" s="33">
        <f t="shared" si="56"/>
        <v>67.625103939031149</v>
      </c>
      <c r="AR47" s="4">
        <v>148.83000000000001</v>
      </c>
      <c r="AS47" s="4">
        <v>0.08</v>
      </c>
      <c r="AT47" s="13">
        <f t="shared" si="57"/>
        <v>1190.6400000000001</v>
      </c>
      <c r="AU47" s="33">
        <f t="shared" si="58"/>
        <v>11.8476946728958</v>
      </c>
      <c r="AV47" s="6">
        <f t="shared" si="59"/>
        <v>52.419839348273165</v>
      </c>
      <c r="AW47" s="2">
        <f t="shared" si="60"/>
        <v>1.6724592076045042E-3</v>
      </c>
      <c r="AX47" s="16"/>
      <c r="AY47" s="9" t="e">
        <f>#REF!*AX47/100</f>
        <v>#REF!</v>
      </c>
      <c r="AZ47" s="9"/>
      <c r="BA47" s="9"/>
      <c r="BB47" s="12"/>
      <c r="BC47" s="27">
        <f t="shared" si="33"/>
        <v>0</v>
      </c>
      <c r="BD47" s="13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r="48" spans="1:67" x14ac:dyDescent="0.25">
      <c r="A48" s="23" t="s">
        <v>394</v>
      </c>
      <c r="B48" s="23" t="s">
        <v>177</v>
      </c>
      <c r="C48" s="21" t="s">
        <v>178</v>
      </c>
      <c r="D48" s="2">
        <v>79.25</v>
      </c>
      <c r="E48" s="2">
        <f t="shared" si="34"/>
        <v>16.814162583830921</v>
      </c>
      <c r="F48" s="2">
        <v>79.45</v>
      </c>
      <c r="G48" s="2">
        <f t="shared" si="35"/>
        <v>12.167797557675151</v>
      </c>
      <c r="H48" s="4">
        <f t="shared" si="36"/>
        <v>14.490980070753036</v>
      </c>
      <c r="I48" s="33">
        <f t="shared" si="37"/>
        <v>63.168528283654823</v>
      </c>
      <c r="J48" s="2">
        <f t="shared" si="38"/>
        <v>5.9282021725618153</v>
      </c>
      <c r="K48" s="12">
        <v>89</v>
      </c>
      <c r="L48" s="2">
        <f t="shared" si="39"/>
        <v>4.6443658459364965</v>
      </c>
      <c r="M48" s="12">
        <v>70</v>
      </c>
      <c r="N48" s="2">
        <f t="shared" si="40"/>
        <v>4.093490035793824</v>
      </c>
      <c r="O48" s="12">
        <v>91</v>
      </c>
      <c r="P48" s="2">
        <f t="shared" si="41"/>
        <v>12.116371451580314</v>
      </c>
      <c r="Q48" s="12">
        <v>67</v>
      </c>
      <c r="R48" s="2">
        <f t="shared" si="30"/>
        <v>2.8585813569366301</v>
      </c>
      <c r="S48" s="10">
        <f t="shared" si="42"/>
        <v>7.5177940867068509</v>
      </c>
      <c r="T48" s="12">
        <v>93</v>
      </c>
      <c r="U48" s="2">
        <f t="shared" si="43"/>
        <v>8.279201193423475</v>
      </c>
      <c r="V48" s="12">
        <v>80</v>
      </c>
      <c r="W48" s="2">
        <f t="shared" si="44"/>
        <v>6.550787158724658</v>
      </c>
      <c r="X48" s="12">
        <v>86</v>
      </c>
      <c r="Y48" s="2">
        <f t="shared" si="45"/>
        <v>6.1430961028791602</v>
      </c>
      <c r="Z48" s="12">
        <v>86</v>
      </c>
      <c r="AA48" s="2">
        <f t="shared" si="46"/>
        <v>8.8416188282545534</v>
      </c>
      <c r="AB48" s="12">
        <v>80</v>
      </c>
      <c r="AC48" s="2">
        <f t="shared" si="47"/>
        <v>6.1435067126621883</v>
      </c>
      <c r="AD48" s="12">
        <v>99</v>
      </c>
      <c r="AE48" s="2">
        <f t="shared" si="48"/>
        <v>9.1485545242970705</v>
      </c>
      <c r="AF48" s="4">
        <f t="shared" si="49"/>
        <v>6.7229981296343331</v>
      </c>
      <c r="AG48" s="33">
        <f t="shared" si="50"/>
        <v>70.933744071859678</v>
      </c>
      <c r="AH48" s="12">
        <v>77</v>
      </c>
      <c r="AI48" s="2">
        <f t="shared" si="51"/>
        <v>3.7867434423295072</v>
      </c>
      <c r="AJ48" s="12">
        <v>81</v>
      </c>
      <c r="AK48" s="2">
        <f t="shared" si="52"/>
        <v>3.155777100017982</v>
      </c>
      <c r="AL48" s="12">
        <v>81</v>
      </c>
      <c r="AM48" s="2">
        <f t="shared" si="53"/>
        <v>3.1997550144100027</v>
      </c>
      <c r="AN48" s="12">
        <v>69</v>
      </c>
      <c r="AO48" s="2">
        <f t="shared" si="54"/>
        <v>3.0284294757113535</v>
      </c>
      <c r="AP48" s="4">
        <f t="shared" si="55"/>
        <v>3.2926762581172118</v>
      </c>
      <c r="AQ48" s="33">
        <f t="shared" si="56"/>
        <v>75.570395200747726</v>
      </c>
      <c r="AR48" s="4">
        <v>20.28</v>
      </c>
      <c r="AS48" s="4">
        <v>0</v>
      </c>
      <c r="AT48" s="13">
        <f t="shared" si="57"/>
        <v>0</v>
      </c>
      <c r="AU48" s="33">
        <f t="shared" si="58"/>
        <v>0</v>
      </c>
      <c r="AV48" s="6">
        <f t="shared" si="59"/>
        <v>52.41816688906556</v>
      </c>
      <c r="AW48" s="2">
        <f t="shared" si="60"/>
        <v>0.11152385280434629</v>
      </c>
      <c r="AX48" s="15">
        <f>AV48/SUM($AV$2:$AV$47)*100</f>
        <v>1.8944024504270567</v>
      </c>
      <c r="AY48" s="9" t="e">
        <f>#REF!*AX48/100</f>
        <v>#REF!</v>
      </c>
      <c r="AZ48" s="32">
        <f>1/COUNT($AX$2:$AX$47)*100</f>
        <v>2.3255813953488373</v>
      </c>
      <c r="BA48" s="9" t="e">
        <f>#REF!/COUNT($AX$2:$AX$47)</f>
        <v>#REF!</v>
      </c>
      <c r="BC48" s="27" t="e">
        <f t="shared" si="33"/>
        <v>#REF!</v>
      </c>
    </row>
    <row r="49" spans="1:67" s="4" customFormat="1" x14ac:dyDescent="0.25">
      <c r="A49" s="19" t="s">
        <v>395</v>
      </c>
      <c r="B49" s="19" t="s">
        <v>246</v>
      </c>
      <c r="C49" s="3" t="s">
        <v>151</v>
      </c>
      <c r="D49" s="4">
        <v>83</v>
      </c>
      <c r="E49" s="4">
        <f t="shared" si="34"/>
        <v>17.609785419027968</v>
      </c>
      <c r="F49" s="4">
        <v>87.54</v>
      </c>
      <c r="G49" s="4">
        <f t="shared" si="35"/>
        <v>13.406784118299342</v>
      </c>
      <c r="H49" s="4">
        <f t="shared" si="36"/>
        <v>15.508284768663655</v>
      </c>
      <c r="I49" s="4">
        <f t="shared" si="37"/>
        <v>79.464057721258442</v>
      </c>
      <c r="J49" s="4">
        <f t="shared" si="38"/>
        <v>5.5276030576213193</v>
      </c>
      <c r="K49" s="13">
        <v>88</v>
      </c>
      <c r="L49" s="4">
        <f t="shared" si="39"/>
        <v>4.592181960027097</v>
      </c>
      <c r="M49" s="13">
        <v>35</v>
      </c>
      <c r="N49" s="4">
        <f t="shared" si="40"/>
        <v>2.046745017896912</v>
      </c>
      <c r="O49" s="13">
        <v>88</v>
      </c>
      <c r="P49" s="4">
        <f t="shared" si="41"/>
        <v>11.716930634495247</v>
      </c>
      <c r="Q49" s="13">
        <v>88</v>
      </c>
      <c r="R49" s="4">
        <f t="shared" si="30"/>
        <v>3.7545546180660216</v>
      </c>
      <c r="S49" s="10">
        <f t="shared" si="42"/>
        <v>7.3107542367937768</v>
      </c>
      <c r="T49" s="13">
        <v>89</v>
      </c>
      <c r="U49" s="4">
        <f t="shared" si="43"/>
        <v>7.9231065184375185</v>
      </c>
      <c r="V49" s="13">
        <v>85</v>
      </c>
      <c r="W49" s="4">
        <f t="shared" si="44"/>
        <v>6.9602113561449492</v>
      </c>
      <c r="X49" s="13">
        <v>73</v>
      </c>
      <c r="Y49" s="4">
        <f t="shared" si="45"/>
        <v>5.2144885524439388</v>
      </c>
      <c r="Z49" s="13">
        <v>82</v>
      </c>
      <c r="AA49" s="4">
        <f t="shared" si="46"/>
        <v>8.4303807432194571</v>
      </c>
      <c r="AB49" s="13">
        <v>89</v>
      </c>
      <c r="AC49" s="4">
        <f t="shared" si="47"/>
        <v>6.8346512178366847</v>
      </c>
      <c r="AD49" s="13">
        <v>92</v>
      </c>
      <c r="AE49" s="4">
        <f t="shared" si="48"/>
        <v>8.5016870326801062</v>
      </c>
      <c r="AF49" s="4">
        <f t="shared" si="49"/>
        <v>6.4191786472075485</v>
      </c>
      <c r="AG49" s="4">
        <f t="shared" si="50"/>
        <v>58.607035050615742</v>
      </c>
      <c r="AH49" s="13">
        <v>58</v>
      </c>
      <c r="AI49" s="4">
        <f t="shared" si="51"/>
        <v>2.8523522033131354</v>
      </c>
      <c r="AJ49" s="13">
        <v>84</v>
      </c>
      <c r="AK49" s="4">
        <f t="shared" si="52"/>
        <v>3.2726577333519815</v>
      </c>
      <c r="AL49" s="13">
        <v>86</v>
      </c>
      <c r="AM49" s="4">
        <f t="shared" si="53"/>
        <v>3.3972707560402493</v>
      </c>
      <c r="AN49" s="13">
        <v>62</v>
      </c>
      <c r="AO49" s="4">
        <f t="shared" si="54"/>
        <v>2.7211974999145494</v>
      </c>
      <c r="AP49" s="4">
        <f t="shared" si="55"/>
        <v>3.060869548154979</v>
      </c>
      <c r="AQ49" s="4">
        <f t="shared" si="56"/>
        <v>67.698508663039391</v>
      </c>
      <c r="AR49" s="4">
        <v>49.63</v>
      </c>
      <c r="AS49" s="4">
        <v>7.0000000000000007E-2</v>
      </c>
      <c r="AT49" s="13">
        <f t="shared" si="57"/>
        <v>347.41</v>
      </c>
      <c r="AU49" s="4">
        <f t="shared" si="58"/>
        <v>3.4569707101312992</v>
      </c>
      <c r="AV49" s="4">
        <f t="shared" si="59"/>
        <v>52.306643036261214</v>
      </c>
      <c r="AW49" s="4">
        <f t="shared" si="60"/>
        <v>0.27915288119594805</v>
      </c>
      <c r="AX49" s="15">
        <f>AV49/SUM($AV$2:$AV$47)*100</f>
        <v>1.8903719573256716</v>
      </c>
      <c r="AY49" s="24" t="e">
        <f>#REF!*AX49/100</f>
        <v>#REF!</v>
      </c>
      <c r="AZ49" s="36">
        <f>1/COUNT($AX$2:$AX$47)*100</f>
        <v>2.3255813953488373</v>
      </c>
      <c r="BA49" s="24" t="e">
        <f>#REF!/COUNT($AX$2:$AX$47)</f>
        <v>#REF!</v>
      </c>
      <c r="BB49" s="13"/>
      <c r="BC49" s="35" t="e">
        <f t="shared" ref="BC49:BC80" si="61">BB49-BA49</f>
        <v>#REF!</v>
      </c>
      <c r="BD49" s="13"/>
    </row>
    <row r="50" spans="1:67" s="5" customFormat="1" x14ac:dyDescent="0.25">
      <c r="A50" s="19" t="s">
        <v>96</v>
      </c>
      <c r="B50" s="19" t="s">
        <v>247</v>
      </c>
      <c r="C50" s="3" t="s">
        <v>97</v>
      </c>
      <c r="D50" s="4">
        <v>84</v>
      </c>
      <c r="E50" s="4">
        <f t="shared" si="34"/>
        <v>17.821951508413846</v>
      </c>
      <c r="F50" s="4">
        <v>86.1</v>
      </c>
      <c r="G50" s="4">
        <f t="shared" si="35"/>
        <v>13.1862475735158</v>
      </c>
      <c r="H50" s="4">
        <f t="shared" si="36"/>
        <v>15.504099540964823</v>
      </c>
      <c r="I50" s="4">
        <f t="shared" si="37"/>
        <v>79.397017333742824</v>
      </c>
      <c r="J50" s="4">
        <f t="shared" si="38"/>
        <v>6.1003513097584623</v>
      </c>
      <c r="K50" s="13">
        <v>95</v>
      </c>
      <c r="L50" s="4">
        <f t="shared" si="39"/>
        <v>4.957469161392889</v>
      </c>
      <c r="M50" s="13">
        <v>85</v>
      </c>
      <c r="N50" s="4">
        <f t="shared" si="40"/>
        <v>4.9706664720353579</v>
      </c>
      <c r="O50" s="13">
        <v>93</v>
      </c>
      <c r="P50" s="4">
        <f t="shared" si="41"/>
        <v>12.382665329637023</v>
      </c>
      <c r="Q50" s="13">
        <v>49</v>
      </c>
      <c r="R50" s="4">
        <f t="shared" si="30"/>
        <v>2.0906042759685803</v>
      </c>
      <c r="S50" s="10">
        <f t="shared" si="42"/>
        <v>7.6652509273620639</v>
      </c>
      <c r="T50" s="13">
        <v>100</v>
      </c>
      <c r="U50" s="4">
        <f t="shared" si="43"/>
        <v>8.902366874648898</v>
      </c>
      <c r="V50" s="13">
        <v>97</v>
      </c>
      <c r="W50" s="4">
        <f t="shared" si="44"/>
        <v>7.9428294299536475</v>
      </c>
      <c r="X50" s="13">
        <v>73</v>
      </c>
      <c r="Y50" s="4">
        <f t="shared" si="45"/>
        <v>5.2144885524439388</v>
      </c>
      <c r="Z50" s="13">
        <v>93</v>
      </c>
      <c r="AA50" s="4">
        <f t="shared" si="46"/>
        <v>9.5612854770659705</v>
      </c>
      <c r="AB50" s="13">
        <v>68</v>
      </c>
      <c r="AC50" s="4">
        <f t="shared" si="47"/>
        <v>5.22198070576286</v>
      </c>
      <c r="AD50" s="13">
        <v>99</v>
      </c>
      <c r="AE50" s="4">
        <f t="shared" si="48"/>
        <v>9.1485545242970705</v>
      </c>
      <c r="AF50" s="4">
        <f t="shared" si="49"/>
        <v>6.8828011185602627</v>
      </c>
      <c r="AG50" s="4">
        <f t="shared" si="50"/>
        <v>77.417347195269315</v>
      </c>
      <c r="AH50" s="13">
        <v>96</v>
      </c>
      <c r="AI50" s="4">
        <f t="shared" si="51"/>
        <v>4.7211346813458794</v>
      </c>
      <c r="AJ50" s="13">
        <v>42</v>
      </c>
      <c r="AK50" s="4">
        <f t="shared" si="52"/>
        <v>1.6363288666759908</v>
      </c>
      <c r="AL50" s="13">
        <v>26</v>
      </c>
      <c r="AM50" s="4">
        <f t="shared" si="53"/>
        <v>1.0270818564772848</v>
      </c>
      <c r="AN50" s="13">
        <v>57</v>
      </c>
      <c r="AO50" s="4">
        <f t="shared" si="54"/>
        <v>2.5017460886311182</v>
      </c>
      <c r="AP50" s="4">
        <f t="shared" si="55"/>
        <v>2.4715728732825681</v>
      </c>
      <c r="AQ50" s="4">
        <f t="shared" si="56"/>
        <v>47.686678279008596</v>
      </c>
      <c r="AR50" s="4">
        <v>181.34</v>
      </c>
      <c r="AS50" s="4">
        <v>0.02</v>
      </c>
      <c r="AT50" s="13">
        <f t="shared" si="57"/>
        <v>362.68</v>
      </c>
      <c r="AU50" s="33">
        <f t="shared" si="58"/>
        <v>3.6089178122403491</v>
      </c>
      <c r="AV50" s="6">
        <f t="shared" si="59"/>
        <v>52.027490155065266</v>
      </c>
      <c r="AW50" s="4">
        <f t="shared" si="60"/>
        <v>1.4435761121646351E-2</v>
      </c>
      <c r="AX50" s="15">
        <f>AV50/SUM($AV$2:$AV$47)*100</f>
        <v>1.8802833194818389</v>
      </c>
      <c r="AY50" s="24" t="e">
        <f>#REF!*AX50/100</f>
        <v>#REF!</v>
      </c>
      <c r="AZ50" s="36">
        <f>1/COUNT($AX$2:$AX$47)*100</f>
        <v>2.3255813953488373</v>
      </c>
      <c r="BA50" s="24" t="e">
        <f>#REF!/COUNT($AX$2:$AX$47)</f>
        <v>#REF!</v>
      </c>
      <c r="BB50" s="13">
        <v>1078</v>
      </c>
      <c r="BC50" s="35" t="e">
        <f t="shared" si="61"/>
        <v>#REF!</v>
      </c>
      <c r="BD50" s="13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r="51" spans="1:67" s="60" customFormat="1" x14ac:dyDescent="0.25">
      <c r="A51" s="56" t="s">
        <v>396</v>
      </c>
      <c r="B51" s="56" t="s">
        <v>397</v>
      </c>
      <c r="C51" s="57" t="s">
        <v>93</v>
      </c>
      <c r="F51" s="60">
        <v>84</v>
      </c>
      <c r="G51" s="60">
        <f t="shared" si="35"/>
        <v>12.864631779039806</v>
      </c>
      <c r="H51" s="60">
        <f t="shared" si="36"/>
        <v>12.864631779039806</v>
      </c>
      <c r="I51" s="60">
        <f t="shared" si="37"/>
        <v>37.117133339897485</v>
      </c>
      <c r="K51" s="58"/>
      <c r="M51" s="58"/>
      <c r="O51" s="58"/>
      <c r="Q51" s="58"/>
      <c r="S51" s="61">
        <f t="shared" si="42"/>
        <v>7.2744373878651567</v>
      </c>
      <c r="T51" s="58">
        <v>97</v>
      </c>
      <c r="U51" s="60">
        <f t="shared" si="43"/>
        <v>8.6352958684094308</v>
      </c>
      <c r="V51" s="58">
        <v>96</v>
      </c>
      <c r="W51" s="60">
        <f t="shared" si="44"/>
        <v>7.8609445904695896</v>
      </c>
      <c r="X51" s="58">
        <v>63</v>
      </c>
      <c r="Y51" s="60">
        <f t="shared" si="45"/>
        <v>4.5001750521091521</v>
      </c>
      <c r="Z51" s="58">
        <v>65</v>
      </c>
      <c r="AA51" s="60">
        <f t="shared" si="46"/>
        <v>6.6826188818203018</v>
      </c>
      <c r="AB51" s="58">
        <v>90</v>
      </c>
      <c r="AC51" s="60">
        <f t="shared" si="47"/>
        <v>6.9114450517449617</v>
      </c>
      <c r="AD51" s="58">
        <v>98</v>
      </c>
      <c r="AE51" s="60">
        <f t="shared" si="48"/>
        <v>9.0561448826375042</v>
      </c>
      <c r="AF51" s="60">
        <f t="shared" si="49"/>
        <v>7.2744373878651567</v>
      </c>
      <c r="AG51" s="60">
        <f t="shared" si="50"/>
        <v>93.307000799199486</v>
      </c>
      <c r="AH51" s="58"/>
      <c r="AJ51" s="58">
        <v>87</v>
      </c>
      <c r="AK51" s="60">
        <f t="shared" si="52"/>
        <v>3.3895383666859806</v>
      </c>
      <c r="AL51" s="58">
        <v>91</v>
      </c>
      <c r="AM51" s="60">
        <f t="shared" si="53"/>
        <v>3.5947864976704964</v>
      </c>
      <c r="AN51" s="58">
        <v>64</v>
      </c>
      <c r="AO51" s="60">
        <f t="shared" si="54"/>
        <v>2.8089780644279219</v>
      </c>
      <c r="AP51" s="60">
        <f t="shared" si="55"/>
        <v>3.2644343095947996</v>
      </c>
      <c r="AQ51" s="60">
        <f t="shared" si="56"/>
        <v>74.611331442807113</v>
      </c>
      <c r="AR51" s="60">
        <v>4.2699999999999996</v>
      </c>
      <c r="AS51" s="60">
        <v>0.71</v>
      </c>
      <c r="AT51" s="58">
        <f t="shared" si="57"/>
        <v>303.16999999999996</v>
      </c>
      <c r="AU51" s="60">
        <f t="shared" si="58"/>
        <v>3.0167519938703715</v>
      </c>
      <c r="AV51" s="60">
        <f t="shared" si="59"/>
        <v>52.013054393943619</v>
      </c>
      <c r="AW51" s="60">
        <f t="shared" si="60"/>
        <v>0.70839930272819629</v>
      </c>
      <c r="AX51" s="62">
        <f>AV51/SUM($AV$2:$AV$47)*100</f>
        <v>1.8797616083487405</v>
      </c>
      <c r="AY51" s="63" t="e">
        <f>#REF!*AX51/100</f>
        <v>#REF!</v>
      </c>
      <c r="AZ51" s="64">
        <f>1/COUNT($AX$2:$AX$47)*100</f>
        <v>2.3255813953488373</v>
      </c>
      <c r="BA51" s="63" t="e">
        <f>#REF!/COUNT($AX$2:$AX$47)</f>
        <v>#REF!</v>
      </c>
      <c r="BB51" s="58">
        <v>1006</v>
      </c>
      <c r="BC51" s="59" t="e">
        <f t="shared" si="61"/>
        <v>#REF!</v>
      </c>
      <c r="BD51" s="58"/>
    </row>
    <row r="52" spans="1:67" s="4" customFormat="1" x14ac:dyDescent="0.25">
      <c r="A52" s="22" t="s">
        <v>398</v>
      </c>
      <c r="B52" s="23" t="s">
        <v>181</v>
      </c>
      <c r="C52" s="1" t="s">
        <v>182</v>
      </c>
      <c r="D52" s="2">
        <v>77.75</v>
      </c>
      <c r="E52" s="2">
        <f t="shared" ref="E52:E83" si="62">D52/_xlfn.STDEV.S($D$2:$D$129)</f>
        <v>16.495913449752102</v>
      </c>
      <c r="F52" s="2">
        <v>80.02</v>
      </c>
      <c r="G52" s="2">
        <f t="shared" si="35"/>
        <v>12.255093273318634</v>
      </c>
      <c r="H52" s="4">
        <f t="shared" si="36"/>
        <v>14.375503361535369</v>
      </c>
      <c r="I52" s="33">
        <f t="shared" si="37"/>
        <v>61.318783444887337</v>
      </c>
      <c r="J52" s="2">
        <f t="shared" ref="J52:J83" si="63">AVERAGE(L52,N52,P52,R52)</f>
        <v>5.4063074467882934</v>
      </c>
      <c r="K52" s="12">
        <v>87</v>
      </c>
      <c r="L52" s="2">
        <f t="shared" ref="L52:L83" si="64">K52/_xlfn.STDEV.S($K$2:$K$129)</f>
        <v>4.5399980741176984</v>
      </c>
      <c r="M52" s="12">
        <v>70</v>
      </c>
      <c r="N52" s="2">
        <f t="shared" ref="N52:N83" si="65">M52/_xlfn.STDEV.S($M$2:$M$129)</f>
        <v>4.093490035793824</v>
      </c>
      <c r="O52" s="12">
        <v>87</v>
      </c>
      <c r="P52" s="2">
        <f t="shared" ref="P52:P83" si="66">O52/_xlfn.STDEV.S($O$2:$O$129)</f>
        <v>11.583783695466893</v>
      </c>
      <c r="Q52" s="12">
        <v>33</v>
      </c>
      <c r="R52" s="2">
        <f t="shared" ref="R52:R81" si="67">Q52/_xlfn.STDEV.S($Q$2:$Q$129)</f>
        <v>1.4079579817747581</v>
      </c>
      <c r="S52" s="10">
        <f t="shared" si="42"/>
        <v>7.5501800068259008</v>
      </c>
      <c r="T52" s="12">
        <v>99</v>
      </c>
      <c r="U52" s="2">
        <f t="shared" si="43"/>
        <v>8.8133432059024077</v>
      </c>
      <c r="V52" s="12">
        <v>96</v>
      </c>
      <c r="W52" s="2">
        <f t="shared" si="44"/>
        <v>7.8609445904695896</v>
      </c>
      <c r="X52" s="12">
        <v>68</v>
      </c>
      <c r="Y52" s="2">
        <f t="shared" si="45"/>
        <v>4.857331802276545</v>
      </c>
      <c r="Z52" s="12">
        <v>72</v>
      </c>
      <c r="AA52" s="2">
        <f t="shared" si="46"/>
        <v>7.402285530631719</v>
      </c>
      <c r="AB52" s="12">
        <v>94</v>
      </c>
      <c r="AC52" s="2">
        <f t="shared" si="47"/>
        <v>7.2186203873780714</v>
      </c>
      <c r="AD52" s="12">
        <v>99</v>
      </c>
      <c r="AE52" s="2">
        <f t="shared" si="48"/>
        <v>9.1485545242970705</v>
      </c>
      <c r="AF52" s="4">
        <f t="shared" si="49"/>
        <v>6.4782437268070971</v>
      </c>
      <c r="AG52" s="33">
        <f t="shared" si="50"/>
        <v>61.003451645511696</v>
      </c>
      <c r="AH52" s="12">
        <v>76</v>
      </c>
      <c r="AI52" s="2">
        <f t="shared" ref="AI52:AI83" si="68">AH52/_xlfn.STDEV.S($AH$2:$AH$129)</f>
        <v>3.7375649560654876</v>
      </c>
      <c r="AJ52" s="12">
        <v>97</v>
      </c>
      <c r="AK52" s="2">
        <f t="shared" si="52"/>
        <v>3.7791404777993121</v>
      </c>
      <c r="AL52" s="12">
        <v>96</v>
      </c>
      <c r="AM52" s="2">
        <f t="shared" si="53"/>
        <v>3.7923022393007435</v>
      </c>
      <c r="AN52" s="12">
        <v>56</v>
      </c>
      <c r="AO52" s="2">
        <f t="shared" si="54"/>
        <v>2.4578558063744316</v>
      </c>
      <c r="AP52" s="4">
        <f t="shared" si="55"/>
        <v>3.4417158698849937</v>
      </c>
      <c r="AQ52" s="33">
        <f t="shared" si="56"/>
        <v>80.631607249575964</v>
      </c>
      <c r="AR52" s="4">
        <v>28.45</v>
      </c>
      <c r="AS52" s="4">
        <v>0.08</v>
      </c>
      <c r="AT52" s="13">
        <f t="shared" si="57"/>
        <v>227.6</v>
      </c>
      <c r="AU52" s="33">
        <f t="shared" si="58"/>
        <v>2.2647780248866862</v>
      </c>
      <c r="AV52" s="6">
        <f t="shared" si="59"/>
        <v>51.304655091215423</v>
      </c>
      <c r="AW52" s="2">
        <f t="shared" si="60"/>
        <v>0.38499132647465473</v>
      </c>
      <c r="AX52" s="15"/>
      <c r="AY52" s="9" t="e">
        <f>#REF!*AX52/100</f>
        <v>#REF!</v>
      </c>
      <c r="AZ52" s="32"/>
      <c r="BA52" s="9"/>
      <c r="BB52" s="12"/>
      <c r="BC52" s="27">
        <f t="shared" si="61"/>
        <v>0</v>
      </c>
      <c r="BD52" s="13"/>
    </row>
    <row r="53" spans="1:67" s="4" customFormat="1" x14ac:dyDescent="0.25">
      <c r="A53" s="26" t="s">
        <v>399</v>
      </c>
      <c r="B53" s="19" t="s">
        <v>372</v>
      </c>
      <c r="C53" s="19" t="s">
        <v>120</v>
      </c>
      <c r="D53" s="15">
        <v>81.25</v>
      </c>
      <c r="E53" s="4">
        <f t="shared" si="62"/>
        <v>17.238494762602681</v>
      </c>
      <c r="F53" s="15">
        <v>86.75</v>
      </c>
      <c r="G53" s="15">
        <f t="shared" si="35"/>
        <v>13.285795319425038</v>
      </c>
      <c r="H53" s="15">
        <f t="shared" si="36"/>
        <v>15.262145041013859</v>
      </c>
      <c r="I53" s="33">
        <f t="shared" si="37"/>
        <v>75.521308625614935</v>
      </c>
      <c r="J53" s="4">
        <f t="shared" si="63"/>
        <v>4.9888936351119337</v>
      </c>
      <c r="K53" s="18">
        <v>73</v>
      </c>
      <c r="L53" s="4">
        <f t="shared" si="64"/>
        <v>3.8094236713861149</v>
      </c>
      <c r="M53" s="18">
        <v>89</v>
      </c>
      <c r="N53" s="4">
        <f t="shared" si="65"/>
        <v>5.2045801883664335</v>
      </c>
      <c r="O53" s="18">
        <v>70</v>
      </c>
      <c r="P53" s="4">
        <f t="shared" si="66"/>
        <v>9.3202857319848569</v>
      </c>
      <c r="Q53" s="18">
        <v>38</v>
      </c>
      <c r="R53" s="4">
        <f t="shared" si="67"/>
        <v>1.6212849487103276</v>
      </c>
      <c r="S53" s="17">
        <f t="shared" si="42"/>
        <v>7.6286669750549905</v>
      </c>
      <c r="T53" s="18">
        <v>94</v>
      </c>
      <c r="U53" s="15">
        <f t="shared" si="43"/>
        <v>8.3682248621699635</v>
      </c>
      <c r="V53" s="18">
        <v>74</v>
      </c>
      <c r="W53" s="15">
        <f t="shared" si="44"/>
        <v>6.0594781218203089</v>
      </c>
      <c r="X53" s="18">
        <v>93</v>
      </c>
      <c r="Y53" s="15">
        <f t="shared" si="45"/>
        <v>6.6431155531135104</v>
      </c>
      <c r="Z53" s="18">
        <v>86</v>
      </c>
      <c r="AA53" s="15">
        <f t="shared" si="46"/>
        <v>8.8416188282545534</v>
      </c>
      <c r="AB53" s="18">
        <v>91</v>
      </c>
      <c r="AC53" s="15">
        <f t="shared" si="47"/>
        <v>6.9882388856532387</v>
      </c>
      <c r="AD53" s="18">
        <v>96</v>
      </c>
      <c r="AE53" s="15">
        <f t="shared" si="48"/>
        <v>8.8713255993183715</v>
      </c>
      <c r="AF53" s="15">
        <f t="shared" si="49"/>
        <v>6.3087803050834621</v>
      </c>
      <c r="AG53" s="33">
        <f t="shared" si="50"/>
        <v>54.12790083275236</v>
      </c>
      <c r="AH53" s="18">
        <v>85</v>
      </c>
      <c r="AI53" s="4">
        <f t="shared" si="68"/>
        <v>4.1801713324416641</v>
      </c>
      <c r="AJ53" s="18">
        <v>67</v>
      </c>
      <c r="AK53" s="15">
        <f t="shared" si="52"/>
        <v>2.6103341444593187</v>
      </c>
      <c r="AL53" s="18">
        <v>82</v>
      </c>
      <c r="AM53" s="15">
        <f t="shared" si="53"/>
        <v>3.2392581627360517</v>
      </c>
      <c r="AN53" s="18">
        <v>60</v>
      </c>
      <c r="AO53" s="15">
        <f t="shared" si="54"/>
        <v>2.6334169354011769</v>
      </c>
      <c r="AP53" s="15">
        <f t="shared" si="55"/>
        <v>3.1657951437595528</v>
      </c>
      <c r="AQ53" s="33">
        <f t="shared" si="56"/>
        <v>71.261659978353975</v>
      </c>
      <c r="AR53" s="4">
        <v>55.63</v>
      </c>
      <c r="AS53" s="4">
        <v>0.05</v>
      </c>
      <c r="AT53" s="13">
        <f t="shared" si="57"/>
        <v>278.15000000000003</v>
      </c>
      <c r="AU53" s="33">
        <f t="shared" si="58"/>
        <v>2.7677856222417918</v>
      </c>
      <c r="AV53" s="6">
        <f t="shared" si="59"/>
        <v>50.919663764740768</v>
      </c>
      <c r="AW53" s="2">
        <f t="shared" si="60"/>
        <v>0.13661091066803266</v>
      </c>
      <c r="AX53" s="15"/>
      <c r="AY53" s="9" t="e">
        <f>#REF!*AX53/100</f>
        <v>#REF!</v>
      </c>
      <c r="AZ53" s="32"/>
      <c r="BA53" s="9"/>
      <c r="BB53" s="18">
        <v>1546</v>
      </c>
      <c r="BC53" s="27">
        <f t="shared" si="61"/>
        <v>1546</v>
      </c>
      <c r="BD53" s="18"/>
      <c r="BE53" s="15"/>
    </row>
    <row r="54" spans="1:67" x14ac:dyDescent="0.25">
      <c r="A54" s="1" t="s">
        <v>305</v>
      </c>
      <c r="B54" s="23" t="s">
        <v>433</v>
      </c>
      <c r="C54" s="1" t="s">
        <v>434</v>
      </c>
      <c r="D54" s="2">
        <v>85.25</v>
      </c>
      <c r="E54" s="2">
        <f t="shared" si="62"/>
        <v>18.087159120146197</v>
      </c>
      <c r="F54" s="2">
        <v>71.36</v>
      </c>
      <c r="G54" s="2">
        <f t="shared" si="35"/>
        <v>10.928810997050959</v>
      </c>
      <c r="H54" s="4">
        <f t="shared" si="36"/>
        <v>14.507985058598578</v>
      </c>
      <c r="I54" s="33">
        <f t="shared" si="37"/>
        <v>63.440919908889867</v>
      </c>
      <c r="J54" s="2">
        <f t="shared" si="63"/>
        <v>5.2904447749208714</v>
      </c>
      <c r="K54" s="12">
        <v>86</v>
      </c>
      <c r="L54" s="2">
        <f t="shared" si="64"/>
        <v>4.4878141882082998</v>
      </c>
      <c r="M54" s="12">
        <v>86</v>
      </c>
      <c r="N54" s="2">
        <f t="shared" si="65"/>
        <v>5.0291449011181264</v>
      </c>
      <c r="O54" s="12">
        <v>74</v>
      </c>
      <c r="P54" s="2">
        <f t="shared" si="66"/>
        <v>9.8528734880982771</v>
      </c>
      <c r="Q54" s="12">
        <v>42</v>
      </c>
      <c r="R54" s="2">
        <f t="shared" si="67"/>
        <v>1.7919465222587829</v>
      </c>
      <c r="S54" s="10">
        <f t="shared" si="42"/>
        <v>6.5591326921083279</v>
      </c>
      <c r="T54" s="12">
        <v>66</v>
      </c>
      <c r="U54" s="2">
        <f t="shared" si="43"/>
        <v>5.8755621372682718</v>
      </c>
      <c r="V54" s="12">
        <v>62</v>
      </c>
      <c r="W54" s="2">
        <f t="shared" si="44"/>
        <v>5.0768600480116097</v>
      </c>
      <c r="X54" s="12">
        <v>95</v>
      </c>
      <c r="Y54" s="2">
        <f t="shared" si="45"/>
        <v>6.7859782531804678</v>
      </c>
      <c r="Z54" s="12">
        <v>91</v>
      </c>
      <c r="AA54" s="2">
        <f t="shared" si="46"/>
        <v>9.3556664345484215</v>
      </c>
      <c r="AB54" s="12">
        <v>67</v>
      </c>
      <c r="AC54" s="2">
        <f t="shared" si="47"/>
        <v>5.145186871854583</v>
      </c>
      <c r="AD54" s="12">
        <v>77</v>
      </c>
      <c r="AE54" s="2">
        <f t="shared" si="48"/>
        <v>7.1155424077866112</v>
      </c>
      <c r="AF54" s="4">
        <f t="shared" si="49"/>
        <v>5.9247887335145997</v>
      </c>
      <c r="AG54" s="33">
        <f t="shared" si="50"/>
        <v>38.548411553357028</v>
      </c>
      <c r="AH54" s="12">
        <v>90</v>
      </c>
      <c r="AI54" s="2">
        <f t="shared" si="68"/>
        <v>4.4260637637617615</v>
      </c>
      <c r="AJ54" s="12">
        <v>28</v>
      </c>
      <c r="AK54" s="2">
        <f t="shared" si="52"/>
        <v>1.0908859111173272</v>
      </c>
      <c r="AL54" s="12">
        <v>45</v>
      </c>
      <c r="AM54" s="2">
        <f t="shared" si="53"/>
        <v>1.7776416746722237</v>
      </c>
      <c r="AN54" s="12">
        <v>40</v>
      </c>
      <c r="AO54" s="2">
        <f t="shared" si="54"/>
        <v>1.7556112902674512</v>
      </c>
      <c r="AP54" s="4">
        <f t="shared" si="55"/>
        <v>2.262550659954691</v>
      </c>
      <c r="AQ54" s="33">
        <f t="shared" si="56"/>
        <v>40.588526774050891</v>
      </c>
      <c r="AR54" s="4">
        <v>126.78</v>
      </c>
      <c r="AS54" s="4">
        <v>0.48</v>
      </c>
      <c r="AT54" s="13">
        <f t="shared" si="57"/>
        <v>6085.44</v>
      </c>
      <c r="AU54" s="33">
        <f t="shared" si="58"/>
        <v>60.554353179993129</v>
      </c>
      <c r="AV54" s="6">
        <f t="shared" si="59"/>
        <v>50.783052854072736</v>
      </c>
      <c r="AW54" s="2">
        <f t="shared" si="60"/>
        <v>0.14906146159868428</v>
      </c>
      <c r="AY54" s="9" t="e">
        <f>#REF!*AX54/100</f>
        <v>#REF!</v>
      </c>
      <c r="BC54" s="27">
        <f t="shared" si="61"/>
        <v>0</v>
      </c>
    </row>
    <row r="55" spans="1:67" s="45" customFormat="1" x14ac:dyDescent="0.25">
      <c r="A55" s="40" t="s">
        <v>287</v>
      </c>
      <c r="B55" s="41" t="s">
        <v>185</v>
      </c>
      <c r="C55" s="42" t="s">
        <v>186</v>
      </c>
      <c r="D55" s="45">
        <v>76</v>
      </c>
      <c r="E55" s="45">
        <f t="shared" si="62"/>
        <v>16.124622793326814</v>
      </c>
      <c r="F55" s="45">
        <v>81.41</v>
      </c>
      <c r="G55" s="45">
        <f t="shared" si="35"/>
        <v>12.467972299186078</v>
      </c>
      <c r="H55" s="45">
        <f t="shared" si="36"/>
        <v>14.296297546256447</v>
      </c>
      <c r="I55" s="45">
        <f t="shared" si="37"/>
        <v>60.050038006909944</v>
      </c>
      <c r="J55" s="45">
        <f t="shared" si="63"/>
        <v>5.4833970809467836</v>
      </c>
      <c r="K55" s="43">
        <v>92</v>
      </c>
      <c r="L55" s="45">
        <f t="shared" si="64"/>
        <v>4.8009175036646923</v>
      </c>
      <c r="M55" s="43">
        <v>73</v>
      </c>
      <c r="N55" s="45">
        <f t="shared" si="65"/>
        <v>4.2689253230421302</v>
      </c>
      <c r="O55" s="43">
        <v>87</v>
      </c>
      <c r="P55" s="45">
        <f t="shared" si="66"/>
        <v>11.583783695466893</v>
      </c>
      <c r="Q55" s="43">
        <v>30</v>
      </c>
      <c r="R55" s="45">
        <f t="shared" si="67"/>
        <v>1.2799618016134164</v>
      </c>
      <c r="S55" s="46">
        <f t="shared" si="42"/>
        <v>7.3073292478025715</v>
      </c>
      <c r="T55" s="43">
        <v>95</v>
      </c>
      <c r="U55" s="45">
        <f t="shared" si="43"/>
        <v>8.457248530916452</v>
      </c>
      <c r="V55" s="43">
        <v>82</v>
      </c>
      <c r="W55" s="45">
        <f t="shared" si="44"/>
        <v>6.7145568376927747</v>
      </c>
      <c r="X55" s="43">
        <v>86</v>
      </c>
      <c r="Y55" s="45">
        <f t="shared" si="45"/>
        <v>6.1430961028791602</v>
      </c>
      <c r="Z55" s="43">
        <v>71</v>
      </c>
      <c r="AA55" s="45">
        <f t="shared" si="46"/>
        <v>7.2994760093729445</v>
      </c>
      <c r="AB55" s="43">
        <v>84</v>
      </c>
      <c r="AC55" s="45">
        <f t="shared" si="47"/>
        <v>6.450682048295298</v>
      </c>
      <c r="AD55" s="43">
        <v>95</v>
      </c>
      <c r="AE55" s="45">
        <f t="shared" si="48"/>
        <v>8.7789159576588052</v>
      </c>
      <c r="AF55" s="45">
        <f t="shared" si="49"/>
        <v>6.3953631643746771</v>
      </c>
      <c r="AG55" s="45">
        <f t="shared" si="50"/>
        <v>57.640781916562759</v>
      </c>
      <c r="AH55" s="43">
        <v>88</v>
      </c>
      <c r="AI55" s="45">
        <f t="shared" si="68"/>
        <v>4.327706791233723</v>
      </c>
      <c r="AJ55" s="43">
        <v>93</v>
      </c>
      <c r="AK55" s="45">
        <f t="shared" si="52"/>
        <v>3.6232996333539793</v>
      </c>
      <c r="AL55" s="43">
        <v>95</v>
      </c>
      <c r="AM55" s="45">
        <f t="shared" si="53"/>
        <v>3.7527990909746944</v>
      </c>
      <c r="AN55" s="43">
        <v>51</v>
      </c>
      <c r="AO55" s="45">
        <f t="shared" si="54"/>
        <v>2.2384043950910004</v>
      </c>
      <c r="AP55" s="45">
        <f t="shared" si="55"/>
        <v>3.4855524776633495</v>
      </c>
      <c r="AQ55" s="45">
        <f t="shared" si="56"/>
        <v>82.120247516656491</v>
      </c>
      <c r="AR55" s="45">
        <v>9.7799999999999994</v>
      </c>
      <c r="AS55" s="45">
        <v>0.28000000000000003</v>
      </c>
      <c r="AT55" s="43">
        <f t="shared" si="57"/>
        <v>273.83999999999997</v>
      </c>
      <c r="AU55" s="45">
        <f t="shared" si="58"/>
        <v>2.7248981297670039</v>
      </c>
      <c r="AV55" s="45">
        <f t="shared" si="59"/>
        <v>50.633991392474051</v>
      </c>
      <c r="AW55" s="45">
        <f t="shared" si="60"/>
        <v>0.1538197399087835</v>
      </c>
      <c r="AX55" s="52"/>
      <c r="AY55" s="48" t="e">
        <f>#REF!*AX55/100</f>
        <v>#REF!</v>
      </c>
      <c r="AZ55" s="48"/>
      <c r="BA55" s="48"/>
      <c r="BB55" s="43"/>
      <c r="BC55" s="44">
        <f t="shared" si="61"/>
        <v>0</v>
      </c>
      <c r="BD55" s="43"/>
    </row>
    <row r="56" spans="1:67" x14ac:dyDescent="0.25">
      <c r="A56" s="26" t="s">
        <v>158</v>
      </c>
      <c r="B56" s="19" t="s">
        <v>248</v>
      </c>
      <c r="C56" s="3" t="s">
        <v>159</v>
      </c>
      <c r="D56" s="4">
        <v>78.5</v>
      </c>
      <c r="E56" s="4">
        <f t="shared" si="62"/>
        <v>16.655038016791512</v>
      </c>
      <c r="F56" s="4">
        <v>82.27</v>
      </c>
      <c r="G56" s="4">
        <f t="shared" si="35"/>
        <v>12.599681624542914</v>
      </c>
      <c r="H56" s="4">
        <f t="shared" si="36"/>
        <v>14.627359820667213</v>
      </c>
      <c r="I56" s="33">
        <f t="shared" si="37"/>
        <v>65.353105071694728</v>
      </c>
      <c r="J56" s="4">
        <f t="shared" si="63"/>
        <v>5.1652260087880419</v>
      </c>
      <c r="K56" s="13">
        <v>76</v>
      </c>
      <c r="L56" s="4">
        <f t="shared" si="64"/>
        <v>3.9659753291143112</v>
      </c>
      <c r="M56" s="13">
        <v>87</v>
      </c>
      <c r="N56" s="4">
        <f t="shared" si="65"/>
        <v>5.0876233302008957</v>
      </c>
      <c r="O56" s="13">
        <v>75</v>
      </c>
      <c r="P56" s="4">
        <f t="shared" si="66"/>
        <v>9.9860204271266326</v>
      </c>
      <c r="Q56" s="13">
        <v>38</v>
      </c>
      <c r="R56" s="4">
        <f t="shared" si="67"/>
        <v>1.6212849487103276</v>
      </c>
      <c r="S56" s="10">
        <f t="shared" si="42"/>
        <v>7.6039148798347371</v>
      </c>
      <c r="T56" s="13">
        <v>95</v>
      </c>
      <c r="U56" s="4">
        <f t="shared" si="43"/>
        <v>8.457248530916452</v>
      </c>
      <c r="V56" s="13">
        <v>80</v>
      </c>
      <c r="W56" s="4">
        <f t="shared" si="44"/>
        <v>6.550787158724658</v>
      </c>
      <c r="X56" s="13">
        <v>93</v>
      </c>
      <c r="Y56" s="4">
        <f t="shared" si="45"/>
        <v>6.6431155531135104</v>
      </c>
      <c r="Z56" s="13">
        <v>84</v>
      </c>
      <c r="AA56" s="4">
        <f t="shared" si="46"/>
        <v>8.6359997857370061</v>
      </c>
      <c r="AB56" s="13">
        <v>89</v>
      </c>
      <c r="AC56" s="4">
        <f t="shared" si="47"/>
        <v>6.8346512178366847</v>
      </c>
      <c r="AD56" s="13">
        <v>92</v>
      </c>
      <c r="AE56" s="4">
        <f t="shared" si="48"/>
        <v>8.5016870326801062</v>
      </c>
      <c r="AF56" s="4">
        <f t="shared" si="49"/>
        <v>6.3845704443113895</v>
      </c>
      <c r="AG56" s="33">
        <f t="shared" si="50"/>
        <v>57.202894527955451</v>
      </c>
      <c r="AH56" s="13">
        <v>80</v>
      </c>
      <c r="AI56" s="4">
        <f t="shared" si="68"/>
        <v>3.9342789011215662</v>
      </c>
      <c r="AJ56" s="13">
        <v>92</v>
      </c>
      <c r="AK56" s="4">
        <f t="shared" si="52"/>
        <v>3.5843394222426466</v>
      </c>
      <c r="AL56" s="13">
        <v>88</v>
      </c>
      <c r="AM56" s="4">
        <f t="shared" si="53"/>
        <v>3.4762770526923483</v>
      </c>
      <c r="AN56" s="13">
        <v>55</v>
      </c>
      <c r="AO56" s="4">
        <f t="shared" si="54"/>
        <v>2.4139655241177453</v>
      </c>
      <c r="AP56" s="4">
        <f t="shared" si="55"/>
        <v>3.3522152250435768</v>
      </c>
      <c r="AQ56" s="33">
        <f t="shared" si="56"/>
        <v>77.592269340167945</v>
      </c>
      <c r="AR56" s="4">
        <v>2.44</v>
      </c>
      <c r="AS56" s="4">
        <v>0.73</v>
      </c>
      <c r="AT56" s="13">
        <f t="shared" si="57"/>
        <v>178.11999999999998</v>
      </c>
      <c r="AU56" s="33">
        <f t="shared" si="58"/>
        <v>1.7724176704429546</v>
      </c>
      <c r="AV56" s="6">
        <f t="shared" si="59"/>
        <v>50.480171652565268</v>
      </c>
      <c r="AW56" s="4">
        <f t="shared" si="60"/>
        <v>0.45831912883843984</v>
      </c>
      <c r="AX56" s="15"/>
      <c r="AY56" s="9" t="e">
        <f>#REF!*AX56/100</f>
        <v>#REF!</v>
      </c>
      <c r="AZ56" s="32"/>
      <c r="BB56" s="13"/>
      <c r="BC56" s="27">
        <f t="shared" si="61"/>
        <v>0</v>
      </c>
    </row>
    <row r="57" spans="1:67" s="45" customFormat="1" x14ac:dyDescent="0.25">
      <c r="A57" s="40" t="s">
        <v>286</v>
      </c>
      <c r="B57" s="41" t="s">
        <v>249</v>
      </c>
      <c r="C57" s="42" t="s">
        <v>84</v>
      </c>
      <c r="D57" s="45">
        <v>77.25</v>
      </c>
      <c r="E57" s="45">
        <f t="shared" si="62"/>
        <v>16.389830405059165</v>
      </c>
      <c r="F57" s="45">
        <v>79.45</v>
      </c>
      <c r="G57" s="45">
        <f t="shared" si="35"/>
        <v>12.167797557675151</v>
      </c>
      <c r="H57" s="45">
        <f t="shared" si="36"/>
        <v>14.278813981367158</v>
      </c>
      <c r="I57" s="45">
        <f t="shared" si="37"/>
        <v>59.769980373328956</v>
      </c>
      <c r="J57" s="45">
        <f t="shared" si="63"/>
        <v>5.8449713411336388</v>
      </c>
      <c r="K57" s="43">
        <v>82</v>
      </c>
      <c r="L57" s="45">
        <f t="shared" si="64"/>
        <v>4.2790786445707045</v>
      </c>
      <c r="M57" s="43">
        <v>70</v>
      </c>
      <c r="N57" s="45">
        <f t="shared" si="65"/>
        <v>4.093490035793824</v>
      </c>
      <c r="O57" s="43">
        <v>89</v>
      </c>
      <c r="P57" s="45">
        <f t="shared" si="66"/>
        <v>11.850077573523603</v>
      </c>
      <c r="Q57" s="43">
        <v>74</v>
      </c>
      <c r="R57" s="45">
        <f t="shared" si="67"/>
        <v>3.1572391106464273</v>
      </c>
      <c r="S57" s="46">
        <f t="shared" si="42"/>
        <v>7.5177940867068509</v>
      </c>
      <c r="T57" s="43">
        <v>93</v>
      </c>
      <c r="U57" s="45">
        <f t="shared" si="43"/>
        <v>8.279201193423475</v>
      </c>
      <c r="V57" s="43">
        <v>80</v>
      </c>
      <c r="W57" s="45">
        <f t="shared" si="44"/>
        <v>6.550787158724658</v>
      </c>
      <c r="X57" s="43">
        <v>86</v>
      </c>
      <c r="Y57" s="45">
        <f t="shared" si="45"/>
        <v>6.1430961028791602</v>
      </c>
      <c r="Z57" s="43">
        <v>86</v>
      </c>
      <c r="AA57" s="45">
        <f t="shared" si="46"/>
        <v>8.8416188282545534</v>
      </c>
      <c r="AB57" s="43">
        <v>80</v>
      </c>
      <c r="AC57" s="45">
        <f t="shared" si="47"/>
        <v>6.1435067126621883</v>
      </c>
      <c r="AD57" s="43">
        <v>99</v>
      </c>
      <c r="AE57" s="45">
        <f t="shared" si="48"/>
        <v>9.1485545242970705</v>
      </c>
      <c r="AF57" s="45">
        <f t="shared" si="49"/>
        <v>6.6813827139202449</v>
      </c>
      <c r="AG57" s="45">
        <f t="shared" si="50"/>
        <v>69.245303566964495</v>
      </c>
      <c r="AH57" s="43">
        <v>65</v>
      </c>
      <c r="AI57" s="45">
        <f t="shared" si="68"/>
        <v>3.1966016071612722</v>
      </c>
      <c r="AJ57" s="43">
        <v>81</v>
      </c>
      <c r="AK57" s="45">
        <f t="shared" si="52"/>
        <v>3.155777100017982</v>
      </c>
      <c r="AL57" s="43">
        <v>81</v>
      </c>
      <c r="AM57" s="45">
        <f t="shared" si="53"/>
        <v>3.1997550144100027</v>
      </c>
      <c r="AN57" s="43">
        <v>69</v>
      </c>
      <c r="AO57" s="45">
        <f t="shared" si="54"/>
        <v>3.0284294757113535</v>
      </c>
      <c r="AP57" s="45">
        <f t="shared" si="55"/>
        <v>3.1451407993251528</v>
      </c>
      <c r="AQ57" s="45">
        <f t="shared" si="56"/>
        <v>70.560262439323125</v>
      </c>
      <c r="AR57" s="45">
        <v>12.86</v>
      </c>
      <c r="AS57" s="45">
        <v>0.04</v>
      </c>
      <c r="AT57" s="43">
        <f t="shared" si="57"/>
        <v>51.439999999999991</v>
      </c>
      <c r="AU57" s="45">
        <f t="shared" si="58"/>
        <v>0.51186371529073427</v>
      </c>
      <c r="AV57" s="45">
        <f t="shared" si="59"/>
        <v>50.021852523726828</v>
      </c>
      <c r="AW57" s="45">
        <f t="shared" si="60"/>
        <v>0.24320704759620781</v>
      </c>
      <c r="AX57" s="47"/>
      <c r="AY57" s="48" t="e">
        <f>#REF!*AX57/100</f>
        <v>#REF!</v>
      </c>
      <c r="AZ57" s="49"/>
      <c r="BA57" s="48"/>
      <c r="BB57" s="43"/>
      <c r="BC57" s="44">
        <f t="shared" si="61"/>
        <v>0</v>
      </c>
      <c r="BD57" s="43"/>
    </row>
    <row r="58" spans="1:67" x14ac:dyDescent="0.25">
      <c r="A58" s="22" t="s">
        <v>400</v>
      </c>
      <c r="B58" s="23" t="s">
        <v>183</v>
      </c>
      <c r="C58" s="21" t="s">
        <v>184</v>
      </c>
      <c r="D58" s="2">
        <v>83.75</v>
      </c>
      <c r="E58" s="2">
        <f t="shared" si="62"/>
        <v>17.768909986067378</v>
      </c>
      <c r="F58" s="2">
        <v>79.599999999999994</v>
      </c>
      <c r="G58" s="2">
        <f t="shared" si="35"/>
        <v>12.190770114423435</v>
      </c>
      <c r="H58" s="4">
        <f t="shared" si="36"/>
        <v>14.979840050245407</v>
      </c>
      <c r="I58" s="33">
        <f t="shared" si="37"/>
        <v>70.999252159250403</v>
      </c>
      <c r="J58" s="2">
        <f t="shared" si="63"/>
        <v>6.0619169226044365</v>
      </c>
      <c r="K58" s="12">
        <v>61</v>
      </c>
      <c r="L58" s="2">
        <f t="shared" si="64"/>
        <v>3.1832170404733287</v>
      </c>
      <c r="M58" s="12">
        <v>95</v>
      </c>
      <c r="N58" s="2">
        <f t="shared" si="65"/>
        <v>5.555450762863047</v>
      </c>
      <c r="O58" s="12">
        <v>87</v>
      </c>
      <c r="P58" s="2">
        <f t="shared" si="66"/>
        <v>11.583783695466893</v>
      </c>
      <c r="Q58" s="12">
        <v>92</v>
      </c>
      <c r="R58" s="2">
        <f t="shared" si="67"/>
        <v>3.925216191614477</v>
      </c>
      <c r="S58" s="10">
        <f t="shared" si="42"/>
        <v>7.1982961750526115</v>
      </c>
      <c r="T58" s="12">
        <v>78</v>
      </c>
      <c r="U58" s="2">
        <f t="shared" si="43"/>
        <v>6.9438461622261398</v>
      </c>
      <c r="V58" s="12">
        <v>65</v>
      </c>
      <c r="W58" s="2">
        <f t="shared" si="44"/>
        <v>5.3225145664637843</v>
      </c>
      <c r="X58" s="12">
        <v>79</v>
      </c>
      <c r="Y58" s="2">
        <f t="shared" si="45"/>
        <v>5.64307665264481</v>
      </c>
      <c r="Z58" s="12">
        <v>90</v>
      </c>
      <c r="AA58" s="2">
        <f t="shared" si="46"/>
        <v>9.2528569132896479</v>
      </c>
      <c r="AB58" s="12">
        <v>98</v>
      </c>
      <c r="AC58" s="2">
        <f t="shared" si="47"/>
        <v>7.5257957230111803</v>
      </c>
      <c r="AD58" s="12">
        <v>92</v>
      </c>
      <c r="AE58" s="2">
        <f t="shared" si="48"/>
        <v>8.5016870326801062</v>
      </c>
      <c r="AF58" s="4">
        <f t="shared" si="49"/>
        <v>6.6301065488285236</v>
      </c>
      <c r="AG58" s="33">
        <f t="shared" si="50"/>
        <v>67.164902528287769</v>
      </c>
      <c r="AH58" s="12">
        <v>57</v>
      </c>
      <c r="AI58" s="2">
        <f t="shared" si="68"/>
        <v>2.8031737170491158</v>
      </c>
      <c r="AJ58" s="12">
        <v>69</v>
      </c>
      <c r="AK58" s="2">
        <f t="shared" si="52"/>
        <v>2.6882545666819846</v>
      </c>
      <c r="AL58" s="12">
        <v>65</v>
      </c>
      <c r="AM58" s="2">
        <f t="shared" si="53"/>
        <v>2.5677046411932118</v>
      </c>
      <c r="AN58" s="12">
        <v>77</v>
      </c>
      <c r="AO58" s="2">
        <f t="shared" si="54"/>
        <v>3.3795517337648437</v>
      </c>
      <c r="AP58" s="4">
        <f t="shared" si="55"/>
        <v>2.8596711646722888</v>
      </c>
      <c r="AQ58" s="33">
        <f t="shared" si="56"/>
        <v>60.866045329238084</v>
      </c>
      <c r="AR58" s="4">
        <v>4.24</v>
      </c>
      <c r="AS58" s="4">
        <v>0.02</v>
      </c>
      <c r="AT58" s="13">
        <f t="shared" si="57"/>
        <v>8.48</v>
      </c>
      <c r="AU58" s="33">
        <f t="shared" si="58"/>
        <v>8.4381887746217479E-2</v>
      </c>
      <c r="AV58" s="6">
        <f t="shared" si="59"/>
        <v>49.77864547613062</v>
      </c>
      <c r="AW58" s="2">
        <f t="shared" si="60"/>
        <v>0.65325549479297962</v>
      </c>
      <c r="AX58" s="15"/>
      <c r="AY58" s="9" t="e">
        <f>#REF!*AX58/100</f>
        <v>#REF!</v>
      </c>
      <c r="AZ58" s="32"/>
      <c r="BC58" s="27">
        <f t="shared" si="61"/>
        <v>0</v>
      </c>
    </row>
    <row r="59" spans="1:67" s="45" customFormat="1" x14ac:dyDescent="0.25">
      <c r="A59" s="40" t="s">
        <v>401</v>
      </c>
      <c r="B59" s="41" t="s">
        <v>250</v>
      </c>
      <c r="C59" s="40" t="s">
        <v>78</v>
      </c>
      <c r="D59" s="45">
        <v>77.25</v>
      </c>
      <c r="E59" s="45">
        <f t="shared" si="62"/>
        <v>16.389830405059165</v>
      </c>
      <c r="F59" s="45">
        <v>81.45</v>
      </c>
      <c r="G59" s="45">
        <f t="shared" si="35"/>
        <v>12.474098314318955</v>
      </c>
      <c r="H59" s="45">
        <f t="shared" si="36"/>
        <v>14.43196435968906</v>
      </c>
      <c r="I59" s="45">
        <f t="shared" si="37"/>
        <v>62.223194738160245</v>
      </c>
      <c r="J59" s="45">
        <f t="shared" si="63"/>
        <v>5.1783671412533252</v>
      </c>
      <c r="K59" s="43">
        <v>52</v>
      </c>
      <c r="L59" s="45">
        <f t="shared" si="64"/>
        <v>2.7135620672887395</v>
      </c>
      <c r="M59" s="43">
        <v>89</v>
      </c>
      <c r="N59" s="45">
        <f t="shared" si="65"/>
        <v>5.2045801883664335</v>
      </c>
      <c r="O59" s="43">
        <v>82</v>
      </c>
      <c r="P59" s="45">
        <f t="shared" si="66"/>
        <v>10.918049000325118</v>
      </c>
      <c r="Q59" s="43">
        <v>44</v>
      </c>
      <c r="R59" s="45">
        <f t="shared" si="67"/>
        <v>1.8772773090330108</v>
      </c>
      <c r="S59" s="46">
        <f t="shared" si="42"/>
        <v>7.3308849815015096</v>
      </c>
      <c r="T59" s="43">
        <v>90</v>
      </c>
      <c r="U59" s="45">
        <f t="shared" si="43"/>
        <v>8.0121301871840078</v>
      </c>
      <c r="V59" s="43">
        <v>90</v>
      </c>
      <c r="W59" s="45">
        <f t="shared" si="44"/>
        <v>7.3696355535652405</v>
      </c>
      <c r="X59" s="43">
        <v>66</v>
      </c>
      <c r="Y59" s="45">
        <f t="shared" si="45"/>
        <v>4.7144691022095886</v>
      </c>
      <c r="Z59" s="43">
        <v>82</v>
      </c>
      <c r="AA59" s="45">
        <f t="shared" si="46"/>
        <v>8.4303807432194571</v>
      </c>
      <c r="AB59" s="43">
        <v>93</v>
      </c>
      <c r="AC59" s="45">
        <f t="shared" si="47"/>
        <v>7.1418265534697936</v>
      </c>
      <c r="AD59" s="43">
        <v>90</v>
      </c>
      <c r="AE59" s="45">
        <f t="shared" si="48"/>
        <v>8.3168677493609735</v>
      </c>
      <c r="AF59" s="45">
        <f t="shared" si="49"/>
        <v>6.2546260613774169</v>
      </c>
      <c r="AG59" s="45">
        <f t="shared" si="50"/>
        <v>51.9307290151392</v>
      </c>
      <c r="AH59" s="43">
        <v>62</v>
      </c>
      <c r="AI59" s="45">
        <f t="shared" si="68"/>
        <v>3.0490661483692136</v>
      </c>
      <c r="AJ59" s="43">
        <v>95</v>
      </c>
      <c r="AK59" s="45">
        <f t="shared" si="52"/>
        <v>3.7012200555766457</v>
      </c>
      <c r="AL59" s="43">
        <v>97</v>
      </c>
      <c r="AM59" s="45">
        <f t="shared" si="53"/>
        <v>3.831805387626793</v>
      </c>
      <c r="AN59" s="43">
        <v>74</v>
      </c>
      <c r="AO59" s="45">
        <f t="shared" si="54"/>
        <v>3.2478808869947851</v>
      </c>
      <c r="AP59" s="45">
        <f t="shared" si="55"/>
        <v>3.4574931196418595</v>
      </c>
      <c r="AQ59" s="45">
        <f t="shared" si="56"/>
        <v>81.16738431997814</v>
      </c>
      <c r="AR59" s="45">
        <v>4.09</v>
      </c>
      <c r="AS59" s="45">
        <v>0.28999999999999998</v>
      </c>
      <c r="AT59" s="43">
        <f t="shared" si="57"/>
        <v>118.61</v>
      </c>
      <c r="AU59" s="45">
        <f t="shared" si="58"/>
        <v>1.1802518520729781</v>
      </c>
      <c r="AV59" s="45">
        <f t="shared" si="59"/>
        <v>49.125389981337641</v>
      </c>
      <c r="AW59" s="45">
        <f t="shared" si="60"/>
        <v>0.69708652680549221</v>
      </c>
      <c r="AX59" s="52"/>
      <c r="AY59" s="48" t="e">
        <f>#REF!*AX59/100</f>
        <v>#REF!</v>
      </c>
      <c r="AZ59" s="48"/>
      <c r="BA59" s="48"/>
      <c r="BB59" s="43"/>
      <c r="BC59" s="44">
        <f t="shared" si="61"/>
        <v>0</v>
      </c>
      <c r="BD59" s="43"/>
    </row>
    <row r="60" spans="1:67" s="45" customFormat="1" x14ac:dyDescent="0.25">
      <c r="A60" s="40" t="s">
        <v>288</v>
      </c>
      <c r="B60" s="41" t="s">
        <v>251</v>
      </c>
      <c r="C60" s="40" t="s">
        <v>84</v>
      </c>
      <c r="D60" s="45">
        <v>75</v>
      </c>
      <c r="E60" s="45">
        <f t="shared" si="62"/>
        <v>15.912456703940936</v>
      </c>
      <c r="F60" s="45">
        <v>79.45</v>
      </c>
      <c r="G60" s="45">
        <f t="shared" si="35"/>
        <v>12.167797557675151</v>
      </c>
      <c r="H60" s="45">
        <f t="shared" si="36"/>
        <v>14.040127130808044</v>
      </c>
      <c r="I60" s="45">
        <f t="shared" si="37"/>
        <v>55.946613974212347</v>
      </c>
      <c r="J60" s="45">
        <f t="shared" si="63"/>
        <v>5.7584087870533338</v>
      </c>
      <c r="K60" s="43">
        <v>77</v>
      </c>
      <c r="L60" s="45">
        <f t="shared" si="64"/>
        <v>4.0181592150237098</v>
      </c>
      <c r="M60" s="43">
        <v>70</v>
      </c>
      <c r="N60" s="45">
        <f t="shared" si="65"/>
        <v>4.093490035793824</v>
      </c>
      <c r="O60" s="43">
        <v>89</v>
      </c>
      <c r="P60" s="45">
        <f t="shared" si="66"/>
        <v>11.850077573523603</v>
      </c>
      <c r="Q60" s="43">
        <v>72</v>
      </c>
      <c r="R60" s="45">
        <f t="shared" si="67"/>
        <v>3.0719083238721994</v>
      </c>
      <c r="S60" s="46">
        <f t="shared" si="42"/>
        <v>7.5177940867068509</v>
      </c>
      <c r="T60" s="43">
        <v>93</v>
      </c>
      <c r="U60" s="45">
        <f t="shared" si="43"/>
        <v>8.279201193423475</v>
      </c>
      <c r="V60" s="43">
        <v>80</v>
      </c>
      <c r="W60" s="45">
        <f t="shared" si="44"/>
        <v>6.550787158724658</v>
      </c>
      <c r="X60" s="43">
        <v>86</v>
      </c>
      <c r="Y60" s="45">
        <f t="shared" si="45"/>
        <v>6.1430961028791602</v>
      </c>
      <c r="Z60" s="43">
        <v>86</v>
      </c>
      <c r="AA60" s="45">
        <f t="shared" si="46"/>
        <v>8.8416188282545534</v>
      </c>
      <c r="AB60" s="43">
        <v>80</v>
      </c>
      <c r="AC60" s="45">
        <f t="shared" si="47"/>
        <v>6.1435067126621883</v>
      </c>
      <c r="AD60" s="43">
        <v>99</v>
      </c>
      <c r="AE60" s="45">
        <f t="shared" si="48"/>
        <v>9.1485545242970705</v>
      </c>
      <c r="AF60" s="45">
        <f t="shared" si="49"/>
        <v>6.6381014368800919</v>
      </c>
      <c r="AG60" s="45">
        <f t="shared" si="50"/>
        <v>67.48927494141256</v>
      </c>
      <c r="AH60" s="43">
        <v>62</v>
      </c>
      <c r="AI60" s="45">
        <f t="shared" si="68"/>
        <v>3.0490661483692136</v>
      </c>
      <c r="AJ60" s="43">
        <v>81</v>
      </c>
      <c r="AK60" s="45">
        <f t="shared" si="52"/>
        <v>3.155777100017982</v>
      </c>
      <c r="AL60" s="43">
        <v>81</v>
      </c>
      <c r="AM60" s="45">
        <f t="shared" si="53"/>
        <v>3.1997550144100027</v>
      </c>
      <c r="AN60" s="43">
        <v>69</v>
      </c>
      <c r="AO60" s="45">
        <f t="shared" si="54"/>
        <v>3.0284294757113535</v>
      </c>
      <c r="AP60" s="45">
        <f t="shared" si="55"/>
        <v>3.1082569346271378</v>
      </c>
      <c r="AQ60" s="45">
        <f t="shared" si="56"/>
        <v>69.307729248966965</v>
      </c>
      <c r="AR60" s="45">
        <v>32.479999999999997</v>
      </c>
      <c r="AS60" s="45">
        <v>0.03</v>
      </c>
      <c r="AT60" s="43">
        <f t="shared" si="57"/>
        <v>97.439999999999969</v>
      </c>
      <c r="AU60" s="45">
        <f t="shared" si="58"/>
        <v>0.96959565353672506</v>
      </c>
      <c r="AV60" s="45">
        <f t="shared" si="59"/>
        <v>48.428303454532148</v>
      </c>
      <c r="AW60" s="45">
        <f t="shared" si="60"/>
        <v>0.1401992650238455</v>
      </c>
      <c r="AX60" s="52"/>
      <c r="AY60" s="48" t="e">
        <f>#REF!*AX60/100</f>
        <v>#REF!</v>
      </c>
      <c r="AZ60" s="48"/>
      <c r="BA60" s="48"/>
      <c r="BB60" s="43"/>
      <c r="BC60" s="44">
        <f t="shared" si="61"/>
        <v>0</v>
      </c>
      <c r="BD60" s="43"/>
    </row>
    <row r="61" spans="1:67" x14ac:dyDescent="0.25">
      <c r="A61" s="22" t="s">
        <v>292</v>
      </c>
      <c r="B61" s="23" t="s">
        <v>255</v>
      </c>
      <c r="C61" s="21" t="s">
        <v>80</v>
      </c>
      <c r="D61" s="2">
        <v>79.25</v>
      </c>
      <c r="E61" s="2">
        <f t="shared" si="62"/>
        <v>16.814162583830921</v>
      </c>
      <c r="F61" s="2">
        <v>82.44</v>
      </c>
      <c r="G61" s="2">
        <f t="shared" si="35"/>
        <v>12.625717188857639</v>
      </c>
      <c r="H61" s="4">
        <f t="shared" si="36"/>
        <v>14.71993988634428</v>
      </c>
      <c r="I61" s="33">
        <f t="shared" si="37"/>
        <v>66.836083759077596</v>
      </c>
      <c r="J61" s="2">
        <f t="shared" si="63"/>
        <v>5.7012668285993708</v>
      </c>
      <c r="K61" s="12">
        <v>87</v>
      </c>
      <c r="L61" s="2">
        <f t="shared" si="64"/>
        <v>4.5399980741176984</v>
      </c>
      <c r="M61" s="12">
        <v>98</v>
      </c>
      <c r="N61" s="2">
        <f t="shared" si="65"/>
        <v>5.7308860501113532</v>
      </c>
      <c r="O61" s="12">
        <v>81</v>
      </c>
      <c r="P61" s="2">
        <f t="shared" si="66"/>
        <v>10.784902061296762</v>
      </c>
      <c r="Q61" s="12">
        <v>41</v>
      </c>
      <c r="R61" s="2">
        <f t="shared" si="67"/>
        <v>1.7492811288716692</v>
      </c>
      <c r="S61" s="10">
        <f t="shared" si="42"/>
        <v>6.9711004567754236</v>
      </c>
      <c r="T61" s="12">
        <v>81</v>
      </c>
      <c r="U61" s="2">
        <f t="shared" si="43"/>
        <v>7.210917168465607</v>
      </c>
      <c r="V61" s="12">
        <v>83</v>
      </c>
      <c r="W61" s="2">
        <f t="shared" si="44"/>
        <v>6.7964416771768326</v>
      </c>
      <c r="X61" s="12">
        <v>70</v>
      </c>
      <c r="Y61" s="2">
        <f t="shared" si="45"/>
        <v>5.0001945023435024</v>
      </c>
      <c r="Z61" s="12">
        <v>93</v>
      </c>
      <c r="AA61" s="2">
        <f t="shared" si="46"/>
        <v>9.5612854770659705</v>
      </c>
      <c r="AB61" s="12">
        <v>86</v>
      </c>
      <c r="AC61" s="2">
        <f t="shared" si="47"/>
        <v>6.604269716111852</v>
      </c>
      <c r="AD61" s="12">
        <v>72</v>
      </c>
      <c r="AE61" s="2">
        <f t="shared" si="48"/>
        <v>6.6534941994887786</v>
      </c>
      <c r="AF61" s="4">
        <f t="shared" si="49"/>
        <v>6.3361836426873968</v>
      </c>
      <c r="AG61" s="33">
        <f t="shared" si="50"/>
        <v>55.239722122672497</v>
      </c>
      <c r="AH61" s="12">
        <v>91</v>
      </c>
      <c r="AI61" s="2">
        <f t="shared" si="68"/>
        <v>4.4752422500257811</v>
      </c>
      <c r="AJ61" s="12">
        <v>59</v>
      </c>
      <c r="AK61" s="2">
        <f t="shared" si="52"/>
        <v>2.2986524555686536</v>
      </c>
      <c r="AL61" s="12">
        <v>66</v>
      </c>
      <c r="AM61" s="2">
        <f t="shared" si="53"/>
        <v>2.6072077895192614</v>
      </c>
      <c r="AN61" s="12">
        <v>53</v>
      </c>
      <c r="AO61" s="2">
        <f t="shared" si="54"/>
        <v>2.3261849596043729</v>
      </c>
      <c r="AP61" s="4">
        <f t="shared" si="55"/>
        <v>2.9268218636795171</v>
      </c>
      <c r="AQ61" s="33">
        <f t="shared" si="56"/>
        <v>63.146405046171338</v>
      </c>
      <c r="AR61" s="4">
        <v>72.45</v>
      </c>
      <c r="AS61" s="4">
        <v>0.11</v>
      </c>
      <c r="AT61" s="13">
        <f t="shared" si="57"/>
        <v>796.95</v>
      </c>
      <c r="AU61" s="33">
        <f t="shared" si="58"/>
        <v>7.9302058301117961</v>
      </c>
      <c r="AV61" s="6">
        <f t="shared" si="59"/>
        <v>48.288104189508303</v>
      </c>
      <c r="AW61" s="2">
        <f t="shared" si="60"/>
        <v>7.0477730828912399E-2</v>
      </c>
      <c r="AY61" s="9" t="e">
        <f>#REF!*AX61/100</f>
        <v>#REF!</v>
      </c>
      <c r="BC61" s="27">
        <f t="shared" si="61"/>
        <v>0</v>
      </c>
    </row>
    <row r="62" spans="1:67" s="4" customFormat="1" x14ac:dyDescent="0.25">
      <c r="A62" s="26" t="s">
        <v>31</v>
      </c>
      <c r="B62" s="19" t="s">
        <v>254</v>
      </c>
      <c r="C62" s="3" t="s">
        <v>145</v>
      </c>
      <c r="D62" s="4">
        <v>82.25</v>
      </c>
      <c r="E62" s="4">
        <f t="shared" si="62"/>
        <v>17.450660851988559</v>
      </c>
      <c r="F62" s="4">
        <v>81.77</v>
      </c>
      <c r="G62" s="4">
        <f t="shared" si="35"/>
        <v>12.523106435381964</v>
      </c>
      <c r="H62" s="4">
        <f t="shared" si="36"/>
        <v>14.98688364368526</v>
      </c>
      <c r="I62" s="33">
        <f t="shared" si="37"/>
        <v>71.112078812347917</v>
      </c>
      <c r="J62" s="4">
        <f t="shared" si="63"/>
        <v>4.4473629158970835</v>
      </c>
      <c r="K62" s="13">
        <v>71</v>
      </c>
      <c r="L62" s="4">
        <f t="shared" si="64"/>
        <v>3.7050558995673173</v>
      </c>
      <c r="M62" s="13">
        <v>35</v>
      </c>
      <c r="N62" s="4">
        <f t="shared" si="65"/>
        <v>2.046745017896912</v>
      </c>
      <c r="O62" s="13">
        <v>84</v>
      </c>
      <c r="P62" s="4">
        <f t="shared" si="66"/>
        <v>11.184342878381827</v>
      </c>
      <c r="Q62" s="13">
        <v>20</v>
      </c>
      <c r="R62" s="4">
        <f t="shared" si="67"/>
        <v>0.85330786774227763</v>
      </c>
      <c r="S62" s="10">
        <f t="shared" si="42"/>
        <v>7.3018837445325273</v>
      </c>
      <c r="T62" s="13">
        <v>97</v>
      </c>
      <c r="U62" s="4">
        <f t="shared" si="43"/>
        <v>8.6352958684094308</v>
      </c>
      <c r="V62" s="13">
        <v>99</v>
      </c>
      <c r="W62" s="4">
        <f t="shared" si="44"/>
        <v>8.1065991089217633</v>
      </c>
      <c r="X62" s="13">
        <v>55</v>
      </c>
      <c r="Y62" s="4">
        <f t="shared" si="45"/>
        <v>3.9287242518413237</v>
      </c>
      <c r="Z62" s="13">
        <v>81</v>
      </c>
      <c r="AA62" s="4">
        <f t="shared" si="46"/>
        <v>8.3275712219606834</v>
      </c>
      <c r="AB62" s="13">
        <v>87</v>
      </c>
      <c r="AC62" s="4">
        <f t="shared" si="47"/>
        <v>6.6810635500201299</v>
      </c>
      <c r="AD62" s="13">
        <v>88</v>
      </c>
      <c r="AE62" s="4">
        <f t="shared" si="48"/>
        <v>8.1320484660418408</v>
      </c>
      <c r="AF62" s="4">
        <f t="shared" si="49"/>
        <v>5.8746233302148054</v>
      </c>
      <c r="AG62" s="33">
        <f t="shared" si="50"/>
        <v>36.513076872148972</v>
      </c>
      <c r="AH62" s="13">
        <v>97</v>
      </c>
      <c r="AI62" s="4">
        <f t="shared" si="68"/>
        <v>4.7703131676098991</v>
      </c>
      <c r="AJ62" s="13">
        <v>88</v>
      </c>
      <c r="AK62" s="4">
        <f t="shared" si="52"/>
        <v>3.4284985777973138</v>
      </c>
      <c r="AL62" s="13">
        <v>80</v>
      </c>
      <c r="AM62" s="4">
        <f t="shared" si="53"/>
        <v>3.1602518660839531</v>
      </c>
      <c r="AN62" s="13">
        <v>55</v>
      </c>
      <c r="AO62" s="4">
        <f t="shared" si="54"/>
        <v>2.4139655241177453</v>
      </c>
      <c r="AP62" s="4">
        <f t="shared" si="55"/>
        <v>3.443257283902228</v>
      </c>
      <c r="AQ62" s="33">
        <f t="shared" si="56"/>
        <v>80.683951878656273</v>
      </c>
      <c r="AR62" s="4">
        <v>45.84</v>
      </c>
      <c r="AS62" s="4">
        <v>0.1</v>
      </c>
      <c r="AT62" s="13">
        <f t="shared" si="57"/>
        <v>458.40000000000003</v>
      </c>
      <c r="AU62" s="33">
        <f t="shared" si="58"/>
        <v>4.5613982715643981</v>
      </c>
      <c r="AV62" s="6">
        <f t="shared" si="59"/>
        <v>48.217626458679391</v>
      </c>
      <c r="AW62" s="4">
        <f t="shared" si="60"/>
        <v>0.52341119300893979</v>
      </c>
      <c r="AX62" s="17"/>
      <c r="AY62" s="9" t="e">
        <f>#REF!*AX62/100</f>
        <v>#REF!</v>
      </c>
      <c r="AZ62" s="24"/>
      <c r="BA62" s="9"/>
      <c r="BB62" s="13"/>
      <c r="BC62" s="27">
        <f t="shared" si="61"/>
        <v>0</v>
      </c>
      <c r="BD62" s="13"/>
    </row>
    <row r="63" spans="1:67" x14ac:dyDescent="0.25">
      <c r="A63" s="26" t="s">
        <v>402</v>
      </c>
      <c r="B63" s="19" t="s">
        <v>191</v>
      </c>
      <c r="C63" s="25" t="s">
        <v>192</v>
      </c>
      <c r="D63" s="4">
        <v>78.5</v>
      </c>
      <c r="E63" s="4">
        <f t="shared" si="62"/>
        <v>16.655038016791512</v>
      </c>
      <c r="F63" s="4">
        <v>86.81</v>
      </c>
      <c r="G63" s="4">
        <f t="shared" si="35"/>
        <v>13.294984342124353</v>
      </c>
      <c r="H63" s="4">
        <f t="shared" si="36"/>
        <v>14.975011179457933</v>
      </c>
      <c r="I63" s="33">
        <f t="shared" si="37"/>
        <v>70.921901679861804</v>
      </c>
      <c r="J63" s="4">
        <f t="shared" si="63"/>
        <v>5.6575261299007149</v>
      </c>
      <c r="K63" s="13">
        <v>68</v>
      </c>
      <c r="L63" s="4">
        <f t="shared" si="64"/>
        <v>3.5485042418391206</v>
      </c>
      <c r="M63" s="13">
        <v>96</v>
      </c>
      <c r="N63" s="4">
        <f t="shared" si="65"/>
        <v>5.6139291919458154</v>
      </c>
      <c r="O63" s="13">
        <v>80</v>
      </c>
      <c r="P63" s="4">
        <f t="shared" si="66"/>
        <v>10.651755122268407</v>
      </c>
      <c r="Q63" s="13">
        <v>66</v>
      </c>
      <c r="R63" s="4">
        <f t="shared" si="67"/>
        <v>2.8159159635495161</v>
      </c>
      <c r="S63" s="10">
        <f t="shared" si="42"/>
        <v>6.7957883214672528</v>
      </c>
      <c r="T63" s="13">
        <v>80</v>
      </c>
      <c r="U63" s="4">
        <f t="shared" si="43"/>
        <v>7.1218934997191177</v>
      </c>
      <c r="V63" s="13">
        <v>68</v>
      </c>
      <c r="W63" s="4">
        <f t="shared" si="44"/>
        <v>5.5681690849159589</v>
      </c>
      <c r="X63" s="13">
        <v>88</v>
      </c>
      <c r="Y63" s="4">
        <f t="shared" si="45"/>
        <v>6.2859588029461175</v>
      </c>
      <c r="Z63" s="13">
        <v>85</v>
      </c>
      <c r="AA63" s="4">
        <f t="shared" si="46"/>
        <v>8.7388093069957797</v>
      </c>
      <c r="AB63" s="13">
        <v>75</v>
      </c>
      <c r="AC63" s="4">
        <f t="shared" si="47"/>
        <v>5.7595375431208016</v>
      </c>
      <c r="AD63" s="13">
        <v>79</v>
      </c>
      <c r="AE63" s="4">
        <f t="shared" si="48"/>
        <v>7.3003616911057438</v>
      </c>
      <c r="AF63" s="4">
        <f t="shared" si="49"/>
        <v>6.2266572256839838</v>
      </c>
      <c r="AG63" s="33">
        <f t="shared" si="50"/>
        <v>50.795964066880785</v>
      </c>
      <c r="AH63" s="13">
        <v>65</v>
      </c>
      <c r="AI63" s="4">
        <f t="shared" si="68"/>
        <v>3.1966016071612722</v>
      </c>
      <c r="AJ63" s="13">
        <v>94</v>
      </c>
      <c r="AK63" s="4">
        <f t="shared" si="52"/>
        <v>3.6622598444653125</v>
      </c>
      <c r="AL63" s="13">
        <v>88</v>
      </c>
      <c r="AM63" s="4">
        <f t="shared" si="53"/>
        <v>3.4762770526923483</v>
      </c>
      <c r="AN63" s="13">
        <v>46</v>
      </c>
      <c r="AO63" s="4">
        <f t="shared" si="54"/>
        <v>2.0189529838075688</v>
      </c>
      <c r="AP63" s="4">
        <f t="shared" si="55"/>
        <v>3.0885228720316253</v>
      </c>
      <c r="AQ63" s="33">
        <f t="shared" si="56"/>
        <v>68.637583411923615</v>
      </c>
      <c r="AR63" s="4">
        <v>8.4700000000000006</v>
      </c>
      <c r="AS63" s="4">
        <v>0.05</v>
      </c>
      <c r="AT63" s="13">
        <f t="shared" si="57"/>
        <v>42.35</v>
      </c>
      <c r="AU63" s="33">
        <f t="shared" si="58"/>
        <v>0.42141190401560269</v>
      </c>
      <c r="AV63" s="6">
        <f t="shared" si="59"/>
        <v>47.694215265670451</v>
      </c>
      <c r="AW63" s="2">
        <f t="shared" si="60"/>
        <v>0.24468539870779438</v>
      </c>
      <c r="AX63" s="17"/>
      <c r="AY63" s="9" t="e">
        <f>#REF!*AX63/100</f>
        <v>#REF!</v>
      </c>
      <c r="AZ63" s="24"/>
      <c r="BB63" s="13"/>
      <c r="BC63" s="27">
        <f t="shared" si="61"/>
        <v>0</v>
      </c>
    </row>
    <row r="64" spans="1:67" s="45" customFormat="1" x14ac:dyDescent="0.25">
      <c r="A64" s="40" t="s">
        <v>403</v>
      </c>
      <c r="B64" s="41" t="s">
        <v>404</v>
      </c>
      <c r="C64" s="40" t="s">
        <v>101</v>
      </c>
      <c r="D64" s="45">
        <v>78.5</v>
      </c>
      <c r="E64" s="45">
        <f t="shared" si="62"/>
        <v>16.655038016791512</v>
      </c>
      <c r="F64" s="45">
        <v>86.81</v>
      </c>
      <c r="G64" s="45">
        <f t="shared" si="35"/>
        <v>13.294984342124353</v>
      </c>
      <c r="H64" s="45">
        <f t="shared" si="36"/>
        <v>14.975011179457933</v>
      </c>
      <c r="I64" s="45">
        <f t="shared" si="37"/>
        <v>70.921901679861804</v>
      </c>
      <c r="J64" s="45">
        <f t="shared" si="63"/>
        <v>5.6298605511526727</v>
      </c>
      <c r="K64" s="43">
        <v>67</v>
      </c>
      <c r="L64" s="45">
        <f t="shared" si="64"/>
        <v>3.496320355929722</v>
      </c>
      <c r="M64" s="43">
        <v>95</v>
      </c>
      <c r="N64" s="45">
        <f t="shared" si="65"/>
        <v>5.555450762863047</v>
      </c>
      <c r="O64" s="43">
        <v>80</v>
      </c>
      <c r="P64" s="45">
        <f t="shared" si="66"/>
        <v>10.651755122268407</v>
      </c>
      <c r="Q64" s="43">
        <v>66</v>
      </c>
      <c r="R64" s="45">
        <f t="shared" si="67"/>
        <v>2.8159159635495161</v>
      </c>
      <c r="S64" s="46">
        <f t="shared" si="42"/>
        <v>6.7957883214672528</v>
      </c>
      <c r="T64" s="43">
        <v>80</v>
      </c>
      <c r="U64" s="45">
        <f t="shared" si="43"/>
        <v>7.1218934997191177</v>
      </c>
      <c r="V64" s="43">
        <v>68</v>
      </c>
      <c r="W64" s="45">
        <f t="shared" si="44"/>
        <v>5.5681690849159589</v>
      </c>
      <c r="X64" s="43">
        <v>88</v>
      </c>
      <c r="Y64" s="45">
        <f t="shared" si="45"/>
        <v>6.2859588029461175</v>
      </c>
      <c r="Z64" s="43">
        <v>85</v>
      </c>
      <c r="AA64" s="45">
        <f t="shared" si="46"/>
        <v>8.7388093069957797</v>
      </c>
      <c r="AB64" s="43">
        <v>75</v>
      </c>
      <c r="AC64" s="45">
        <f t="shared" si="47"/>
        <v>5.7595375431208016</v>
      </c>
      <c r="AD64" s="43">
        <v>79</v>
      </c>
      <c r="AE64" s="45">
        <f t="shared" si="48"/>
        <v>7.3003616911057438</v>
      </c>
      <c r="AF64" s="45">
        <f t="shared" si="49"/>
        <v>6.2128244363099627</v>
      </c>
      <c r="AG64" s="45">
        <f t="shared" si="50"/>
        <v>50.234733535501661</v>
      </c>
      <c r="AH64" s="43">
        <v>64</v>
      </c>
      <c r="AI64" s="45">
        <f t="shared" si="68"/>
        <v>3.147423120897253</v>
      </c>
      <c r="AJ64" s="43">
        <v>94</v>
      </c>
      <c r="AK64" s="45">
        <f t="shared" si="52"/>
        <v>3.6622598444653125</v>
      </c>
      <c r="AL64" s="43">
        <v>88</v>
      </c>
      <c r="AM64" s="45">
        <f t="shared" si="53"/>
        <v>3.4762770526923483</v>
      </c>
      <c r="AN64" s="43">
        <v>46</v>
      </c>
      <c r="AO64" s="45">
        <f t="shared" si="54"/>
        <v>2.0189529838075688</v>
      </c>
      <c r="AP64" s="45">
        <f t="shared" si="55"/>
        <v>3.0762282504656207</v>
      </c>
      <c r="AQ64" s="45">
        <f t="shared" si="56"/>
        <v>68.220072348471561</v>
      </c>
      <c r="AR64" s="45">
        <v>8.4700000000000006</v>
      </c>
      <c r="AS64" s="45">
        <v>0.05</v>
      </c>
      <c r="AT64" s="43">
        <f t="shared" si="57"/>
        <v>42.35</v>
      </c>
      <c r="AU64" s="45">
        <f t="shared" si="58"/>
        <v>0.42141190401560269</v>
      </c>
      <c r="AV64" s="45">
        <f t="shared" si="59"/>
        <v>47.449529866962656</v>
      </c>
      <c r="AW64" s="45">
        <f t="shared" si="60"/>
        <v>0.21205605389648241</v>
      </c>
      <c r="AX64" s="52"/>
      <c r="AY64" s="48" t="e">
        <f>#REF!*AX64/100</f>
        <v>#REF!</v>
      </c>
      <c r="AZ64" s="48"/>
      <c r="BA64" s="48"/>
      <c r="BB64" s="43"/>
      <c r="BC64" s="44">
        <f t="shared" si="61"/>
        <v>0</v>
      </c>
      <c r="BD64" s="43"/>
    </row>
    <row r="65" spans="1:56" x14ac:dyDescent="0.25">
      <c r="A65" s="22" t="s">
        <v>289</v>
      </c>
      <c r="B65" s="23" t="s">
        <v>252</v>
      </c>
      <c r="C65" s="1" t="s">
        <v>153</v>
      </c>
      <c r="D65" s="2">
        <v>79.25</v>
      </c>
      <c r="E65" s="2">
        <f t="shared" si="62"/>
        <v>16.814162583830921</v>
      </c>
      <c r="F65" s="2">
        <v>83.11</v>
      </c>
      <c r="G65" s="2">
        <f t="shared" si="35"/>
        <v>12.728327942333314</v>
      </c>
      <c r="H65" s="4">
        <f t="shared" si="36"/>
        <v>14.771245263082118</v>
      </c>
      <c r="I65" s="33">
        <f t="shared" si="37"/>
        <v>67.657910571296114</v>
      </c>
      <c r="J65" s="2">
        <f t="shared" si="63"/>
        <v>5.8082938356021181</v>
      </c>
      <c r="K65" s="12">
        <v>71</v>
      </c>
      <c r="L65" s="2">
        <f t="shared" si="64"/>
        <v>3.7050558995673173</v>
      </c>
      <c r="M65" s="12">
        <v>98</v>
      </c>
      <c r="N65" s="2">
        <f t="shared" si="65"/>
        <v>5.7308860501113532</v>
      </c>
      <c r="O65" s="12">
        <v>86</v>
      </c>
      <c r="P65" s="2">
        <f t="shared" si="66"/>
        <v>11.450636756438538</v>
      </c>
      <c r="Q65" s="12">
        <v>55</v>
      </c>
      <c r="R65" s="2">
        <f t="shared" si="67"/>
        <v>2.3465966362912636</v>
      </c>
      <c r="S65" s="10">
        <f t="shared" si="42"/>
        <v>6.9105835798846771</v>
      </c>
      <c r="T65" s="12">
        <v>91</v>
      </c>
      <c r="U65" s="2">
        <f t="shared" si="43"/>
        <v>8.1011538559304963</v>
      </c>
      <c r="V65" s="12">
        <v>96</v>
      </c>
      <c r="W65" s="2">
        <f t="shared" si="44"/>
        <v>7.8609445904695896</v>
      </c>
      <c r="X65" s="12">
        <v>53</v>
      </c>
      <c r="Y65" s="2">
        <f t="shared" si="45"/>
        <v>3.7858615517743663</v>
      </c>
      <c r="Z65" s="12">
        <v>74</v>
      </c>
      <c r="AA65" s="2">
        <f t="shared" si="46"/>
        <v>7.6079045731492663</v>
      </c>
      <c r="AB65" s="12">
        <v>73</v>
      </c>
      <c r="AC65" s="2">
        <f t="shared" si="47"/>
        <v>5.6059498753042467</v>
      </c>
      <c r="AD65" s="12">
        <v>92</v>
      </c>
      <c r="AE65" s="2">
        <f t="shared" si="48"/>
        <v>8.5016870326801062</v>
      </c>
      <c r="AF65" s="4">
        <f t="shared" si="49"/>
        <v>6.3594387077433971</v>
      </c>
      <c r="AG65" s="33">
        <f t="shared" si="50"/>
        <v>56.183237719255395</v>
      </c>
      <c r="AH65" s="12">
        <v>82</v>
      </c>
      <c r="AI65" s="2">
        <f t="shared" si="68"/>
        <v>4.0326358736496051</v>
      </c>
      <c r="AJ65" s="12">
        <v>63</v>
      </c>
      <c r="AK65" s="2">
        <f t="shared" si="52"/>
        <v>2.4544933000139859</v>
      </c>
      <c r="AL65" s="12">
        <v>68</v>
      </c>
      <c r="AM65" s="2">
        <f t="shared" si="53"/>
        <v>2.6862140861713599</v>
      </c>
      <c r="AN65" s="12">
        <v>63</v>
      </c>
      <c r="AO65" s="2">
        <f t="shared" si="54"/>
        <v>2.7650877821712356</v>
      </c>
      <c r="AP65" s="4">
        <f t="shared" si="55"/>
        <v>2.9846077605015466</v>
      </c>
      <c r="AQ65" s="33">
        <f t="shared" si="56"/>
        <v>65.108746961713166</v>
      </c>
      <c r="AR65" s="4">
        <v>30.69</v>
      </c>
      <c r="AS65" s="4">
        <v>0</v>
      </c>
      <c r="AT65" s="13">
        <f t="shared" si="57"/>
        <v>0</v>
      </c>
      <c r="AU65" s="33">
        <f t="shared" si="58"/>
        <v>0</v>
      </c>
      <c r="AV65" s="6">
        <f t="shared" si="59"/>
        <v>47.237473813066174</v>
      </c>
      <c r="AW65" s="2">
        <f t="shared" si="60"/>
        <v>0.38686710502243926</v>
      </c>
      <c r="AY65" s="9" t="e">
        <f>#REF!*AX65/100</f>
        <v>#REF!</v>
      </c>
      <c r="BC65" s="27">
        <f t="shared" si="61"/>
        <v>0</v>
      </c>
    </row>
    <row r="66" spans="1:56" s="45" customFormat="1" x14ac:dyDescent="0.25">
      <c r="A66" s="40" t="s">
        <v>405</v>
      </c>
      <c r="B66" s="41" t="s">
        <v>253</v>
      </c>
      <c r="C66" s="40" t="s">
        <v>81</v>
      </c>
      <c r="D66" s="45">
        <v>81.5</v>
      </c>
      <c r="E66" s="45">
        <f t="shared" si="62"/>
        <v>17.291536284949149</v>
      </c>
      <c r="F66" s="45">
        <v>82.44</v>
      </c>
      <c r="G66" s="45">
        <f t="shared" ref="G66:G97" si="69">F66/_xlfn.STDEV.S($F$2:$F$129)</f>
        <v>12.625717188857639</v>
      </c>
      <c r="H66" s="45">
        <f t="shared" ref="H66:H97" si="70">AVERAGE(E66,G66)</f>
        <v>14.958626736903394</v>
      </c>
      <c r="I66" s="45">
        <f t="shared" ref="I66:I97" si="71">(H66-MIN($H$2:$H$129)) / (MAX($H$2:$H$129)-MIN($H$2:$H$129))*100</f>
        <v>70.659450158194232</v>
      </c>
      <c r="J66" s="45">
        <f t="shared" si="63"/>
        <v>5.7499232355537053</v>
      </c>
      <c r="K66" s="43">
        <v>94</v>
      </c>
      <c r="L66" s="45">
        <f t="shared" si="64"/>
        <v>4.9052852754834904</v>
      </c>
      <c r="M66" s="43">
        <v>98</v>
      </c>
      <c r="N66" s="45">
        <f t="shared" si="65"/>
        <v>5.7308860501113532</v>
      </c>
      <c r="O66" s="43">
        <v>81</v>
      </c>
      <c r="P66" s="45">
        <f t="shared" si="66"/>
        <v>10.784902061296762</v>
      </c>
      <c r="Q66" s="43">
        <v>37</v>
      </c>
      <c r="R66" s="45">
        <f t="shared" si="67"/>
        <v>1.5786195553232136</v>
      </c>
      <c r="S66" s="46">
        <f t="shared" ref="S66:S97" si="72">AVERAGE(U66,W66,Y66,AA66,AC66,AE66)</f>
        <v>6.9711004567754236</v>
      </c>
      <c r="T66" s="43">
        <v>81</v>
      </c>
      <c r="U66" s="45">
        <f t="shared" ref="U66:U97" si="73">T66/_xlfn.STDEV.S($T$2:$T$129)</f>
        <v>7.210917168465607</v>
      </c>
      <c r="V66" s="43">
        <v>83</v>
      </c>
      <c r="W66" s="45">
        <f t="shared" ref="W66:W97" si="74">V66/_xlfn.STDEV.S($V$2:$V$129)</f>
        <v>6.7964416771768326</v>
      </c>
      <c r="X66" s="43">
        <v>70</v>
      </c>
      <c r="Y66" s="45">
        <f t="shared" ref="Y66:Y97" si="75">X66/_xlfn.STDEV.S($X$2:$X$129)</f>
        <v>5.0001945023435024</v>
      </c>
      <c r="Z66" s="43">
        <v>93</v>
      </c>
      <c r="AA66" s="45">
        <f t="shared" ref="AA66:AA97" si="76">Z66/_xlfn.STDEV.S($Z$2:$Z$129)</f>
        <v>9.5612854770659705</v>
      </c>
      <c r="AB66" s="43">
        <v>86</v>
      </c>
      <c r="AC66" s="45">
        <f t="shared" ref="AC66:AC97" si="77">AB66/_xlfn.STDEV.S($AB$2:$AB$129)</f>
        <v>6.604269716111852</v>
      </c>
      <c r="AD66" s="43">
        <v>72</v>
      </c>
      <c r="AE66" s="45">
        <f t="shared" ref="AE66:AE97" si="78">AD66/_xlfn.STDEV.S($AD$2:$AD$129)</f>
        <v>6.6534941994887786</v>
      </c>
      <c r="AF66" s="45">
        <f t="shared" ref="AF66:AF97" si="79">AVERAGE(J66,S66)</f>
        <v>6.3605118461645649</v>
      </c>
      <c r="AG66" s="45">
        <f t="shared" ref="AG66:AG97" si="80">(AF66-MIN($AF$2:$AF$129)) / (MAX($AF$2:$AF$129)-MIN($AF$2:$AF$129))*100</f>
        <v>56.226777603372078</v>
      </c>
      <c r="AH66" s="43">
        <v>83</v>
      </c>
      <c r="AI66" s="45">
        <f t="shared" si="68"/>
        <v>4.0818143599136247</v>
      </c>
      <c r="AJ66" s="43">
        <v>59</v>
      </c>
      <c r="AK66" s="45">
        <f t="shared" ref="AK66:AK97" si="81">AJ66/_xlfn.STDEV.S($AJ$2:$AJ$129)</f>
        <v>2.2986524555686536</v>
      </c>
      <c r="AL66" s="43">
        <v>66</v>
      </c>
      <c r="AM66" s="45">
        <f t="shared" ref="AM66:AM97" si="82">AL66/_xlfn.STDEV.S($AL$2:$AL$129)</f>
        <v>2.6072077895192614</v>
      </c>
      <c r="AN66" s="43">
        <v>53</v>
      </c>
      <c r="AO66" s="45">
        <f t="shared" ref="AO66:AO97" si="83">AN66/_xlfn.STDEV.S($AN$2:$AN$129)</f>
        <v>2.3261849596043729</v>
      </c>
      <c r="AP66" s="45">
        <f t="shared" ref="AP66:AP97" si="84">AVERAGE(AI66,AK66,AM66,AO66)</f>
        <v>2.8284648911514783</v>
      </c>
      <c r="AQ66" s="45">
        <f t="shared" ref="AQ66:AQ97" si="85">(AP66-MIN($AP$2:$AP$129)) / (MAX($AP$2:$AP$129)-MIN($AP$2:$AP$129))*100</f>
        <v>59.806316538554952</v>
      </c>
      <c r="AR66" s="45">
        <v>35.67</v>
      </c>
      <c r="AS66" s="45">
        <v>0.02</v>
      </c>
      <c r="AT66" s="43">
        <f t="shared" ref="AT66:AT97" si="86">AR66*AS66/100*10000</f>
        <v>71.34</v>
      </c>
      <c r="AU66" s="45">
        <f t="shared" ref="AU66:AU97" si="87">(AT66-MIN($AT$2:$AT$100)) / (MAX($AT$2:$AT$100)-MIN($AT$2:$AT$100))*100</f>
        <v>0.70988253205367402</v>
      </c>
      <c r="AV66" s="45">
        <f t="shared" ref="AV66:AV97" si="88">AVERAGE(AQ66,AG66,I66,AU66)</f>
        <v>46.850606708043735</v>
      </c>
      <c r="AW66" s="45">
        <f t="shared" ref="AW66:AW97" si="89">AV66-AV67</f>
        <v>0.16662472410448714</v>
      </c>
      <c r="AX66" s="52"/>
      <c r="AY66" s="48" t="e">
        <f>#REF!*AX66/100</f>
        <v>#REF!</v>
      </c>
      <c r="AZ66" s="48"/>
      <c r="BA66" s="48"/>
      <c r="BB66" s="43"/>
      <c r="BC66" s="44">
        <f t="shared" si="61"/>
        <v>0</v>
      </c>
      <c r="BD66" s="43"/>
    </row>
    <row r="67" spans="1:56" s="4" customFormat="1" x14ac:dyDescent="0.25">
      <c r="A67" s="22" t="s">
        <v>406</v>
      </c>
      <c r="B67" s="23" t="s">
        <v>257</v>
      </c>
      <c r="C67" s="1" t="s">
        <v>161</v>
      </c>
      <c r="D67" s="2">
        <v>83.5</v>
      </c>
      <c r="E67" s="2">
        <f t="shared" si="62"/>
        <v>17.715868463720909</v>
      </c>
      <c r="F67" s="2">
        <v>72.790000000000006</v>
      </c>
      <c r="G67" s="2">
        <f t="shared" si="69"/>
        <v>11.14781603805128</v>
      </c>
      <c r="H67" s="4">
        <f t="shared" si="70"/>
        <v>14.431842250886096</v>
      </c>
      <c r="I67" s="33">
        <f t="shared" si="71"/>
        <v>62.221238758209132</v>
      </c>
      <c r="J67" s="2">
        <f t="shared" si="63"/>
        <v>5.2710646239320234</v>
      </c>
      <c r="K67" s="12">
        <v>94</v>
      </c>
      <c r="L67" s="2">
        <f t="shared" si="64"/>
        <v>4.9052852754834904</v>
      </c>
      <c r="M67" s="12">
        <v>66</v>
      </c>
      <c r="N67" s="2">
        <f t="shared" si="65"/>
        <v>3.8595763194627484</v>
      </c>
      <c r="O67" s="12">
        <v>89</v>
      </c>
      <c r="P67" s="2">
        <f t="shared" si="66"/>
        <v>11.850077573523603</v>
      </c>
      <c r="Q67" s="12">
        <v>11</v>
      </c>
      <c r="R67" s="2">
        <f t="shared" si="67"/>
        <v>0.46931932725825271</v>
      </c>
      <c r="S67" s="10">
        <f t="shared" si="72"/>
        <v>7.5359078521125111</v>
      </c>
      <c r="T67" s="12">
        <v>99</v>
      </c>
      <c r="U67" s="2">
        <f t="shared" si="73"/>
        <v>8.8133432059024077</v>
      </c>
      <c r="V67" s="12">
        <v>90</v>
      </c>
      <c r="W67" s="2">
        <f t="shared" si="74"/>
        <v>7.3696355535652405</v>
      </c>
      <c r="X67" s="12">
        <v>95</v>
      </c>
      <c r="Y67" s="2">
        <f t="shared" si="75"/>
        <v>6.7859782531804678</v>
      </c>
      <c r="Z67" s="12">
        <v>79</v>
      </c>
      <c r="AA67" s="2">
        <f t="shared" si="76"/>
        <v>8.1219521794431362</v>
      </c>
      <c r="AB67" s="12">
        <v>66</v>
      </c>
      <c r="AC67" s="2">
        <f t="shared" si="77"/>
        <v>5.0683930379463051</v>
      </c>
      <c r="AD67" s="12">
        <v>98</v>
      </c>
      <c r="AE67" s="2">
        <f t="shared" si="78"/>
        <v>9.0561448826375042</v>
      </c>
      <c r="AF67" s="4">
        <f t="shared" si="79"/>
        <v>6.4034862380222677</v>
      </c>
      <c r="AG67" s="33">
        <f t="shared" si="80"/>
        <v>57.970355136858508</v>
      </c>
      <c r="AH67" s="12">
        <v>97</v>
      </c>
      <c r="AI67" s="2">
        <f t="shared" si="68"/>
        <v>4.7703131676098991</v>
      </c>
      <c r="AJ67" s="12">
        <v>67</v>
      </c>
      <c r="AK67" s="2">
        <f t="shared" si="81"/>
        <v>2.6103341444593187</v>
      </c>
      <c r="AL67" s="12">
        <v>96</v>
      </c>
      <c r="AM67" s="2">
        <f t="shared" si="82"/>
        <v>3.7923022393007435</v>
      </c>
      <c r="AN67" s="12">
        <v>18</v>
      </c>
      <c r="AO67" s="2">
        <f t="shared" si="83"/>
        <v>0.79002508062035304</v>
      </c>
      <c r="AP67" s="4">
        <f t="shared" si="84"/>
        <v>2.9907436579975788</v>
      </c>
      <c r="AQ67" s="33">
        <f t="shared" si="85"/>
        <v>65.317114911474604</v>
      </c>
      <c r="AR67" s="4">
        <v>123.33</v>
      </c>
      <c r="AS67" s="4">
        <v>0.01</v>
      </c>
      <c r="AT67" s="13">
        <f t="shared" si="86"/>
        <v>123.33</v>
      </c>
      <c r="AU67" s="33">
        <f t="shared" si="87"/>
        <v>1.227219129214741</v>
      </c>
      <c r="AV67" s="6">
        <f t="shared" si="88"/>
        <v>46.683981983939248</v>
      </c>
      <c r="AW67" s="2">
        <f t="shared" si="89"/>
        <v>0.37846113106957091</v>
      </c>
      <c r="AX67" s="17"/>
      <c r="AY67" s="9" t="e">
        <f>#REF!*AX67/100</f>
        <v>#REF!</v>
      </c>
      <c r="AZ67" s="9"/>
      <c r="BA67" s="9"/>
      <c r="BB67" s="12"/>
      <c r="BC67" s="27">
        <f t="shared" si="61"/>
        <v>0</v>
      </c>
      <c r="BD67" s="13"/>
    </row>
    <row r="68" spans="1:56" s="45" customFormat="1" x14ac:dyDescent="0.25">
      <c r="A68" s="40" t="s">
        <v>291</v>
      </c>
      <c r="B68" s="41" t="s">
        <v>194</v>
      </c>
      <c r="C68" s="42" t="s">
        <v>184</v>
      </c>
      <c r="D68" s="45">
        <v>75.75</v>
      </c>
      <c r="E68" s="45">
        <f t="shared" si="62"/>
        <v>16.071581270980346</v>
      </c>
      <c r="F68" s="45">
        <v>79.599999999999994</v>
      </c>
      <c r="G68" s="45">
        <f t="shared" si="69"/>
        <v>12.190770114423435</v>
      </c>
      <c r="H68" s="45">
        <f t="shared" si="70"/>
        <v>14.131175692701891</v>
      </c>
      <c r="I68" s="45">
        <f t="shared" si="71"/>
        <v>57.405060517946907</v>
      </c>
      <c r="J68" s="45">
        <f t="shared" si="63"/>
        <v>5.9587809180917173</v>
      </c>
      <c r="K68" s="43">
        <v>58</v>
      </c>
      <c r="L68" s="45">
        <f t="shared" si="64"/>
        <v>3.0266653827451324</v>
      </c>
      <c r="M68" s="43">
        <v>95</v>
      </c>
      <c r="N68" s="45">
        <f t="shared" si="65"/>
        <v>5.555450762863047</v>
      </c>
      <c r="O68" s="43">
        <v>87</v>
      </c>
      <c r="P68" s="45">
        <f t="shared" si="66"/>
        <v>11.583783695466893</v>
      </c>
      <c r="Q68" s="43">
        <v>86</v>
      </c>
      <c r="R68" s="45">
        <f t="shared" si="67"/>
        <v>3.6692238312917937</v>
      </c>
      <c r="S68" s="46">
        <f t="shared" si="72"/>
        <v>7.1982961750526115</v>
      </c>
      <c r="T68" s="43">
        <v>78</v>
      </c>
      <c r="U68" s="45">
        <f t="shared" si="73"/>
        <v>6.9438461622261398</v>
      </c>
      <c r="V68" s="43">
        <v>65</v>
      </c>
      <c r="W68" s="45">
        <f t="shared" si="74"/>
        <v>5.3225145664637843</v>
      </c>
      <c r="X68" s="43">
        <v>79</v>
      </c>
      <c r="Y68" s="45">
        <f t="shared" si="75"/>
        <v>5.64307665264481</v>
      </c>
      <c r="Z68" s="43">
        <v>90</v>
      </c>
      <c r="AA68" s="45">
        <f t="shared" si="76"/>
        <v>9.2528569132896479</v>
      </c>
      <c r="AB68" s="43">
        <v>98</v>
      </c>
      <c r="AC68" s="45">
        <f t="shared" si="77"/>
        <v>7.5257957230111803</v>
      </c>
      <c r="AD68" s="43">
        <v>92</v>
      </c>
      <c r="AE68" s="45">
        <f t="shared" si="78"/>
        <v>8.5016870326801062</v>
      </c>
      <c r="AF68" s="45">
        <f t="shared" si="79"/>
        <v>6.5785385465721644</v>
      </c>
      <c r="AG68" s="45">
        <f t="shared" si="80"/>
        <v>65.072660932904967</v>
      </c>
      <c r="AH68" s="43">
        <v>59</v>
      </c>
      <c r="AI68" s="45">
        <f t="shared" si="68"/>
        <v>2.9015306895771551</v>
      </c>
      <c r="AJ68" s="43">
        <v>69</v>
      </c>
      <c r="AK68" s="45">
        <f t="shared" si="81"/>
        <v>2.6882545666819846</v>
      </c>
      <c r="AL68" s="43">
        <v>67</v>
      </c>
      <c r="AM68" s="45">
        <f t="shared" si="82"/>
        <v>2.6467109378453109</v>
      </c>
      <c r="AN68" s="43">
        <v>77</v>
      </c>
      <c r="AO68" s="45">
        <f t="shared" si="83"/>
        <v>3.3795517337648437</v>
      </c>
      <c r="AP68" s="45">
        <f t="shared" si="84"/>
        <v>2.9040119819673236</v>
      </c>
      <c r="AQ68" s="45">
        <f t="shared" si="85"/>
        <v>62.371807965671856</v>
      </c>
      <c r="AR68" s="45">
        <v>4.16</v>
      </c>
      <c r="AS68" s="45">
        <v>0.09</v>
      </c>
      <c r="AT68" s="43">
        <f t="shared" si="86"/>
        <v>37.44</v>
      </c>
      <c r="AU68" s="45">
        <f t="shared" si="87"/>
        <v>0.37255399495499791</v>
      </c>
      <c r="AV68" s="45">
        <f t="shared" si="88"/>
        <v>46.305520852869677</v>
      </c>
      <c r="AW68" s="45">
        <f t="shared" si="89"/>
        <v>0.18715427040825006</v>
      </c>
      <c r="AX68" s="52"/>
      <c r="AY68" s="48" t="e">
        <f>#REF!*AX68/100</f>
        <v>#REF!</v>
      </c>
      <c r="AZ68" s="48"/>
      <c r="BA68" s="48"/>
      <c r="BB68" s="43"/>
      <c r="BC68" s="44">
        <f t="shared" si="61"/>
        <v>0</v>
      </c>
      <c r="BD68" s="43"/>
    </row>
    <row r="69" spans="1:56" x14ac:dyDescent="0.25">
      <c r="A69" s="22" t="s">
        <v>294</v>
      </c>
      <c r="B69" s="23" t="s">
        <v>258</v>
      </c>
      <c r="C69" s="22" t="s">
        <v>85</v>
      </c>
      <c r="D69" s="2">
        <v>76.5</v>
      </c>
      <c r="E69" s="2">
        <f t="shared" si="62"/>
        <v>16.230705838019755</v>
      </c>
      <c r="F69" s="2">
        <v>80.27</v>
      </c>
      <c r="G69" s="2">
        <f t="shared" si="69"/>
        <v>12.29338086789911</v>
      </c>
      <c r="H69" s="4">
        <f t="shared" si="70"/>
        <v>14.262043352959433</v>
      </c>
      <c r="I69" s="33">
        <f t="shared" si="71"/>
        <v>59.501342796537585</v>
      </c>
      <c r="J69" s="2">
        <f t="shared" si="63"/>
        <v>6.0896415955851477</v>
      </c>
      <c r="K69" s="12">
        <v>82</v>
      </c>
      <c r="L69" s="2">
        <f t="shared" si="64"/>
        <v>4.2790786445707045</v>
      </c>
      <c r="M69" s="12">
        <v>87</v>
      </c>
      <c r="N69" s="2">
        <f t="shared" si="65"/>
        <v>5.0876233302008957</v>
      </c>
      <c r="O69" s="12">
        <v>86</v>
      </c>
      <c r="P69" s="2">
        <f t="shared" si="66"/>
        <v>11.450636756438538</v>
      </c>
      <c r="Q69" s="12">
        <v>83</v>
      </c>
      <c r="R69" s="2">
        <f t="shared" si="67"/>
        <v>3.5412276511304523</v>
      </c>
      <c r="S69" s="10">
        <f t="shared" si="72"/>
        <v>7.1936119026570999</v>
      </c>
      <c r="T69" s="12">
        <v>82</v>
      </c>
      <c r="U69" s="2">
        <f t="shared" si="73"/>
        <v>7.2999408372120955</v>
      </c>
      <c r="V69" s="12">
        <v>84</v>
      </c>
      <c r="W69" s="2">
        <f t="shared" si="74"/>
        <v>6.8783265166608905</v>
      </c>
      <c r="X69" s="12">
        <v>67</v>
      </c>
      <c r="Y69" s="2">
        <f t="shared" si="75"/>
        <v>4.7859004522430668</v>
      </c>
      <c r="Z69" s="12">
        <v>85</v>
      </c>
      <c r="AA69" s="2">
        <f t="shared" si="76"/>
        <v>8.7388093069957797</v>
      </c>
      <c r="AB69" s="12">
        <v>93</v>
      </c>
      <c r="AC69" s="2">
        <f t="shared" si="77"/>
        <v>7.1418265534697936</v>
      </c>
      <c r="AD69" s="12">
        <v>90</v>
      </c>
      <c r="AE69" s="2">
        <f t="shared" si="78"/>
        <v>8.3168677493609735</v>
      </c>
      <c r="AF69" s="4">
        <f t="shared" si="79"/>
        <v>6.6416267491211238</v>
      </c>
      <c r="AG69" s="33">
        <f t="shared" si="80"/>
        <v>67.632305591906487</v>
      </c>
      <c r="AH69" s="12">
        <v>37</v>
      </c>
      <c r="AI69" s="2">
        <f t="shared" si="68"/>
        <v>1.8196039917687243</v>
      </c>
      <c r="AJ69" s="12">
        <v>73</v>
      </c>
      <c r="AK69" s="2">
        <f t="shared" si="81"/>
        <v>2.8440954111273173</v>
      </c>
      <c r="AL69" s="12">
        <v>73</v>
      </c>
      <c r="AM69" s="2">
        <f t="shared" si="82"/>
        <v>2.883729827801607</v>
      </c>
      <c r="AN69" s="12">
        <v>68</v>
      </c>
      <c r="AO69" s="2">
        <f t="shared" si="83"/>
        <v>2.9845391934546672</v>
      </c>
      <c r="AP69" s="4">
        <f t="shared" si="84"/>
        <v>2.632992106038079</v>
      </c>
      <c r="AQ69" s="33">
        <f t="shared" si="85"/>
        <v>53.168287872891106</v>
      </c>
      <c r="AR69" s="4">
        <v>46.58</v>
      </c>
      <c r="AS69" s="4">
        <v>0.09</v>
      </c>
      <c r="AT69" s="13">
        <f t="shared" si="86"/>
        <v>419.21999999999991</v>
      </c>
      <c r="AU69" s="33">
        <f t="shared" si="87"/>
        <v>4.1715300685105285</v>
      </c>
      <c r="AV69" s="6">
        <f t="shared" si="88"/>
        <v>46.118366582461427</v>
      </c>
      <c r="AW69" s="2">
        <f t="shared" si="89"/>
        <v>0.16281799748271908</v>
      </c>
      <c r="AY69" s="9" t="e">
        <f>#REF!*AX69/100</f>
        <v>#REF!</v>
      </c>
      <c r="BC69" s="27">
        <f t="shared" si="61"/>
        <v>0</v>
      </c>
    </row>
    <row r="70" spans="1:56" x14ac:dyDescent="0.25">
      <c r="A70" s="22" t="s">
        <v>293</v>
      </c>
      <c r="B70" s="23" t="s">
        <v>256</v>
      </c>
      <c r="C70" s="1" t="s">
        <v>123</v>
      </c>
      <c r="D70" s="2">
        <v>86.25</v>
      </c>
      <c r="E70" s="2">
        <f t="shared" si="62"/>
        <v>18.299325209532075</v>
      </c>
      <c r="F70" s="2">
        <v>93.55</v>
      </c>
      <c r="G70" s="2">
        <f t="shared" si="69"/>
        <v>14.327217892013975</v>
      </c>
      <c r="H70" s="4">
        <f t="shared" si="70"/>
        <v>16.313271550773024</v>
      </c>
      <c r="I70" s="33">
        <f t="shared" si="71"/>
        <v>92.358607241856021</v>
      </c>
      <c r="J70" s="2">
        <f t="shared" si="63"/>
        <v>5.7252952442345633</v>
      </c>
      <c r="K70" s="12">
        <v>85</v>
      </c>
      <c r="L70" s="2">
        <f t="shared" si="64"/>
        <v>4.4356303022989012</v>
      </c>
      <c r="M70" s="12">
        <v>85</v>
      </c>
      <c r="N70" s="2">
        <f t="shared" si="65"/>
        <v>4.9706664720353579</v>
      </c>
      <c r="O70" s="12">
        <v>77</v>
      </c>
      <c r="P70" s="2">
        <f t="shared" si="66"/>
        <v>10.252314305183342</v>
      </c>
      <c r="Q70" s="12">
        <v>76</v>
      </c>
      <c r="R70" s="2">
        <f t="shared" si="67"/>
        <v>3.2425698974206552</v>
      </c>
      <c r="S70" s="10">
        <f t="shared" si="72"/>
        <v>6.7312089665516339</v>
      </c>
      <c r="T70" s="12">
        <v>69</v>
      </c>
      <c r="U70" s="2">
        <f t="shared" si="73"/>
        <v>6.142633143507739</v>
      </c>
      <c r="V70" s="12">
        <v>58</v>
      </c>
      <c r="W70" s="2">
        <f t="shared" si="74"/>
        <v>4.7493206900753773</v>
      </c>
      <c r="X70" s="12">
        <v>89</v>
      </c>
      <c r="Y70" s="2">
        <f t="shared" si="75"/>
        <v>6.3573901529795966</v>
      </c>
      <c r="Z70" s="12">
        <v>94</v>
      </c>
      <c r="AA70" s="2">
        <f t="shared" si="76"/>
        <v>9.6640949983247442</v>
      </c>
      <c r="AB70" s="12">
        <v>84</v>
      </c>
      <c r="AC70" s="2">
        <f t="shared" si="77"/>
        <v>6.450682048295298</v>
      </c>
      <c r="AD70" s="12">
        <v>76</v>
      </c>
      <c r="AE70" s="2">
        <f t="shared" si="78"/>
        <v>7.0231327661270448</v>
      </c>
      <c r="AF70" s="4">
        <f t="shared" si="79"/>
        <v>6.2282521053930981</v>
      </c>
      <c r="AG70" s="33">
        <f t="shared" si="80"/>
        <v>50.860672287502794</v>
      </c>
      <c r="AH70" s="12">
        <v>89</v>
      </c>
      <c r="AI70" s="2">
        <f t="shared" si="68"/>
        <v>4.3768852774977418</v>
      </c>
      <c r="AJ70" s="12">
        <v>34</v>
      </c>
      <c r="AK70" s="2">
        <f t="shared" si="81"/>
        <v>1.3246471777853259</v>
      </c>
      <c r="AL70" s="12">
        <v>23</v>
      </c>
      <c r="AM70" s="2">
        <f t="shared" si="82"/>
        <v>0.90857241149913648</v>
      </c>
      <c r="AN70" s="12">
        <v>52</v>
      </c>
      <c r="AO70" s="2">
        <f t="shared" si="83"/>
        <v>2.2822946773476867</v>
      </c>
      <c r="AP70" s="4">
        <f t="shared" si="84"/>
        <v>2.2230998860324727</v>
      </c>
      <c r="AQ70" s="33">
        <f t="shared" si="85"/>
        <v>39.248824328892667</v>
      </c>
      <c r="AR70" s="4">
        <v>19.440000000000001</v>
      </c>
      <c r="AS70" s="4">
        <v>7.0000000000000007E-2</v>
      </c>
      <c r="AT70" s="13">
        <f t="shared" si="86"/>
        <v>136.08000000000001</v>
      </c>
      <c r="AU70" s="33">
        <f t="shared" si="87"/>
        <v>1.3540904816633579</v>
      </c>
      <c r="AV70" s="6">
        <f t="shared" si="88"/>
        <v>45.955548584978708</v>
      </c>
      <c r="AW70" s="2">
        <f t="shared" si="89"/>
        <v>1.697158868942239E-2</v>
      </c>
      <c r="AX70" s="15"/>
      <c r="AY70" s="9" t="e">
        <f>#REF!*AX70/100</f>
        <v>#REF!</v>
      </c>
      <c r="AZ70" s="32"/>
      <c r="BB70" s="12">
        <v>1279</v>
      </c>
      <c r="BC70" s="27">
        <f t="shared" si="61"/>
        <v>1279</v>
      </c>
    </row>
    <row r="71" spans="1:56" s="45" customFormat="1" x14ac:dyDescent="0.25">
      <c r="A71" s="40" t="s">
        <v>295</v>
      </c>
      <c r="B71" s="41" t="s">
        <v>259</v>
      </c>
      <c r="C71" s="42" t="s">
        <v>85</v>
      </c>
      <c r="D71" s="45">
        <v>76.5</v>
      </c>
      <c r="E71" s="45">
        <f t="shared" si="62"/>
        <v>16.230705838019755</v>
      </c>
      <c r="F71" s="45">
        <v>80.27</v>
      </c>
      <c r="G71" s="45">
        <f t="shared" si="69"/>
        <v>12.29338086789911</v>
      </c>
      <c r="H71" s="45">
        <f t="shared" si="70"/>
        <v>14.262043352959433</v>
      </c>
      <c r="I71" s="45">
        <f t="shared" si="71"/>
        <v>59.501342796537585</v>
      </c>
      <c r="J71" s="45">
        <f t="shared" si="63"/>
        <v>5.933089937856951</v>
      </c>
      <c r="K71" s="43">
        <v>70</v>
      </c>
      <c r="L71" s="45">
        <f t="shared" si="64"/>
        <v>3.6528720136579182</v>
      </c>
      <c r="M71" s="43">
        <v>87</v>
      </c>
      <c r="N71" s="45">
        <f t="shared" si="65"/>
        <v>5.0876233302008957</v>
      </c>
      <c r="O71" s="43">
        <v>86</v>
      </c>
      <c r="P71" s="45">
        <f t="shared" si="66"/>
        <v>11.450636756438538</v>
      </c>
      <c r="Q71" s="43">
        <v>83</v>
      </c>
      <c r="R71" s="45">
        <f t="shared" si="67"/>
        <v>3.5412276511304523</v>
      </c>
      <c r="S71" s="46">
        <f t="shared" si="72"/>
        <v>7.1936119026570999</v>
      </c>
      <c r="T71" s="43">
        <v>82</v>
      </c>
      <c r="U71" s="45">
        <f t="shared" si="73"/>
        <v>7.2999408372120955</v>
      </c>
      <c r="V71" s="43">
        <v>84</v>
      </c>
      <c r="W71" s="45">
        <f t="shared" si="74"/>
        <v>6.8783265166608905</v>
      </c>
      <c r="X71" s="43">
        <v>67</v>
      </c>
      <c r="Y71" s="45">
        <f t="shared" si="75"/>
        <v>4.7859004522430668</v>
      </c>
      <c r="Z71" s="43">
        <v>85</v>
      </c>
      <c r="AA71" s="45">
        <f t="shared" si="76"/>
        <v>8.7388093069957797</v>
      </c>
      <c r="AB71" s="43">
        <v>93</v>
      </c>
      <c r="AC71" s="45">
        <f t="shared" si="77"/>
        <v>7.1418265534697936</v>
      </c>
      <c r="AD71" s="43">
        <v>90</v>
      </c>
      <c r="AE71" s="45">
        <f t="shared" si="78"/>
        <v>8.3168677493609735</v>
      </c>
      <c r="AF71" s="45">
        <f t="shared" si="79"/>
        <v>6.5633509202570259</v>
      </c>
      <c r="AG71" s="45">
        <f t="shared" si="80"/>
        <v>64.4564613106335</v>
      </c>
      <c r="AH71" s="43">
        <v>44</v>
      </c>
      <c r="AI71" s="45">
        <f t="shared" si="68"/>
        <v>2.1638533956168615</v>
      </c>
      <c r="AJ71" s="43">
        <v>73</v>
      </c>
      <c r="AK71" s="45">
        <f t="shared" si="81"/>
        <v>2.8440954111273173</v>
      </c>
      <c r="AL71" s="43">
        <v>73</v>
      </c>
      <c r="AM71" s="45">
        <f t="shared" si="82"/>
        <v>2.883729827801607</v>
      </c>
      <c r="AN71" s="43">
        <v>68</v>
      </c>
      <c r="AO71" s="45">
        <f t="shared" si="83"/>
        <v>2.9845391934546672</v>
      </c>
      <c r="AP71" s="45">
        <f t="shared" si="84"/>
        <v>2.7190544570001132</v>
      </c>
      <c r="AQ71" s="45">
        <f t="shared" si="85"/>
        <v>56.09086531705546</v>
      </c>
      <c r="AR71" s="45">
        <v>53.2</v>
      </c>
      <c r="AS71" s="45">
        <v>7.0000000000000007E-2</v>
      </c>
      <c r="AT71" s="43">
        <f t="shared" si="86"/>
        <v>372.40000000000009</v>
      </c>
      <c r="AU71" s="45">
        <f t="shared" si="87"/>
        <v>3.7056385609305895</v>
      </c>
      <c r="AV71" s="45">
        <f t="shared" si="88"/>
        <v>45.938576996289285</v>
      </c>
      <c r="AW71" s="45">
        <f t="shared" si="89"/>
        <v>1.1528431510881063</v>
      </c>
      <c r="AX71" s="52"/>
      <c r="AY71" s="48" t="e">
        <f>#REF!*AX71/100</f>
        <v>#REF!</v>
      </c>
      <c r="AZ71" s="48"/>
      <c r="BA71" s="48"/>
      <c r="BB71" s="43"/>
      <c r="BC71" s="44">
        <f t="shared" si="61"/>
        <v>0</v>
      </c>
      <c r="BD71" s="43"/>
    </row>
    <row r="72" spans="1:56" s="45" customFormat="1" x14ac:dyDescent="0.25">
      <c r="A72" s="40" t="s">
        <v>296</v>
      </c>
      <c r="B72" s="41" t="s">
        <v>260</v>
      </c>
      <c r="C72" s="54" t="s">
        <v>152</v>
      </c>
      <c r="D72" s="45">
        <v>81.5</v>
      </c>
      <c r="E72" s="45">
        <f t="shared" si="62"/>
        <v>17.291536284949149</v>
      </c>
      <c r="F72" s="45">
        <v>69.41</v>
      </c>
      <c r="G72" s="45">
        <f t="shared" si="69"/>
        <v>10.630167759323248</v>
      </c>
      <c r="H72" s="45">
        <f t="shared" si="70"/>
        <v>13.960852022136198</v>
      </c>
      <c r="I72" s="45">
        <f t="shared" si="71"/>
        <v>54.67675857131831</v>
      </c>
      <c r="J72" s="45">
        <f t="shared" si="63"/>
        <v>5.7198842658567957</v>
      </c>
      <c r="K72" s="43">
        <v>76</v>
      </c>
      <c r="L72" s="45">
        <f t="shared" si="64"/>
        <v>3.9659753291143112</v>
      </c>
      <c r="M72" s="43">
        <v>79</v>
      </c>
      <c r="N72" s="45">
        <f t="shared" si="65"/>
        <v>4.6197958975387436</v>
      </c>
      <c r="O72" s="43">
        <v>83</v>
      </c>
      <c r="P72" s="45">
        <f t="shared" si="66"/>
        <v>11.051195939353473</v>
      </c>
      <c r="Q72" s="43">
        <v>76</v>
      </c>
      <c r="R72" s="45">
        <f t="shared" si="67"/>
        <v>3.2425698974206552</v>
      </c>
      <c r="S72" s="46">
        <f t="shared" si="72"/>
        <v>6.8401666462364403</v>
      </c>
      <c r="T72" s="43">
        <v>67</v>
      </c>
      <c r="U72" s="45">
        <f t="shared" si="73"/>
        <v>5.9645858060147612</v>
      </c>
      <c r="V72" s="43">
        <v>65</v>
      </c>
      <c r="W72" s="45">
        <f t="shared" si="74"/>
        <v>5.3225145664637843</v>
      </c>
      <c r="X72" s="43">
        <v>85</v>
      </c>
      <c r="Y72" s="45">
        <f t="shared" si="75"/>
        <v>6.071664752845682</v>
      </c>
      <c r="Z72" s="43">
        <v>74</v>
      </c>
      <c r="AA72" s="45">
        <f t="shared" si="76"/>
        <v>7.6079045731492663</v>
      </c>
      <c r="AB72" s="43">
        <v>95</v>
      </c>
      <c r="AC72" s="45">
        <f t="shared" si="77"/>
        <v>7.2954142212863484</v>
      </c>
      <c r="AD72" s="43">
        <v>95</v>
      </c>
      <c r="AE72" s="45">
        <f t="shared" si="78"/>
        <v>8.7789159576588052</v>
      </c>
      <c r="AF72" s="45">
        <f t="shared" si="79"/>
        <v>6.2800254560466175</v>
      </c>
      <c r="AG72" s="45">
        <f t="shared" si="80"/>
        <v>52.961245376045781</v>
      </c>
      <c r="AH72" s="43">
        <v>63</v>
      </c>
      <c r="AI72" s="45">
        <f t="shared" si="68"/>
        <v>3.0982446346332333</v>
      </c>
      <c r="AJ72" s="43">
        <v>60</v>
      </c>
      <c r="AK72" s="45">
        <f t="shared" si="81"/>
        <v>2.3376126666799868</v>
      </c>
      <c r="AL72" s="43">
        <v>83</v>
      </c>
      <c r="AM72" s="45">
        <f t="shared" si="82"/>
        <v>3.2787613110621012</v>
      </c>
      <c r="AN72" s="43">
        <v>89</v>
      </c>
      <c r="AO72" s="45">
        <f t="shared" si="83"/>
        <v>3.906235120845079</v>
      </c>
      <c r="AP72" s="45">
        <f t="shared" si="84"/>
        <v>3.1552134333051001</v>
      </c>
      <c r="AQ72" s="45">
        <f t="shared" si="85"/>
        <v>70.902317386045482</v>
      </c>
      <c r="AR72" s="45">
        <v>15.14</v>
      </c>
      <c r="AS72" s="45">
        <v>0.04</v>
      </c>
      <c r="AT72" s="43">
        <f t="shared" si="86"/>
        <v>60.560000000000009</v>
      </c>
      <c r="AU72" s="45">
        <f t="shared" si="87"/>
        <v>0.602614047395157</v>
      </c>
      <c r="AV72" s="45">
        <f t="shared" si="88"/>
        <v>44.785733845201179</v>
      </c>
      <c r="AW72" s="45">
        <f t="shared" si="89"/>
        <v>0.94749408253240119</v>
      </c>
      <c r="AX72" s="52"/>
      <c r="AY72" s="48" t="e">
        <f>#REF!*AX72/100</f>
        <v>#REF!</v>
      </c>
      <c r="AZ72" s="48"/>
      <c r="BA72" s="48"/>
      <c r="BB72" s="43"/>
      <c r="BC72" s="44">
        <f t="shared" si="61"/>
        <v>0</v>
      </c>
      <c r="BD72" s="43"/>
    </row>
    <row r="73" spans="1:56" s="4" customFormat="1" x14ac:dyDescent="0.25">
      <c r="A73" s="3" t="s">
        <v>264</v>
      </c>
      <c r="B73" s="19" t="s">
        <v>265</v>
      </c>
      <c r="C73" s="3" t="s">
        <v>266</v>
      </c>
      <c r="D73" s="4">
        <v>76.5</v>
      </c>
      <c r="E73" s="4">
        <f t="shared" si="62"/>
        <v>16.230705838019755</v>
      </c>
      <c r="F73" s="4">
        <v>72.45</v>
      </c>
      <c r="G73" s="4">
        <f t="shared" si="69"/>
        <v>11.095744909421834</v>
      </c>
      <c r="H73" s="4">
        <f t="shared" si="70"/>
        <v>13.663225373720795</v>
      </c>
      <c r="I73" s="10">
        <f t="shared" si="71"/>
        <v>49.909274630047236</v>
      </c>
      <c r="J73" s="4">
        <f t="shared" si="63"/>
        <v>5.7683603393741878</v>
      </c>
      <c r="K73" s="13">
        <v>90</v>
      </c>
      <c r="L73" s="4">
        <f t="shared" si="64"/>
        <v>4.6965497318458951</v>
      </c>
      <c r="M73" s="13">
        <v>96</v>
      </c>
      <c r="N73" s="4">
        <f t="shared" si="65"/>
        <v>5.6139291919458154</v>
      </c>
      <c r="O73" s="13">
        <v>84</v>
      </c>
      <c r="P73" s="4">
        <f t="shared" si="66"/>
        <v>11.184342878381827</v>
      </c>
      <c r="Q73" s="13">
        <v>37</v>
      </c>
      <c r="R73" s="4">
        <f t="shared" si="67"/>
        <v>1.5786195553232136</v>
      </c>
      <c r="S73" s="10">
        <f t="shared" si="72"/>
        <v>7.1700356926423092</v>
      </c>
      <c r="T73" s="13">
        <v>90</v>
      </c>
      <c r="U73" s="4">
        <f t="shared" si="73"/>
        <v>8.0121301871840078</v>
      </c>
      <c r="V73" s="13">
        <v>91</v>
      </c>
      <c r="W73" s="4">
        <f t="shared" si="74"/>
        <v>7.4515203930492984</v>
      </c>
      <c r="X73" s="13">
        <v>68</v>
      </c>
      <c r="Y73" s="4">
        <f t="shared" si="75"/>
        <v>4.857331802276545</v>
      </c>
      <c r="Z73" s="13">
        <v>96</v>
      </c>
      <c r="AA73" s="4">
        <f t="shared" si="76"/>
        <v>9.8697140408422914</v>
      </c>
      <c r="AB73" s="13">
        <v>72</v>
      </c>
      <c r="AC73" s="4">
        <f t="shared" si="77"/>
        <v>5.5291560413959697</v>
      </c>
      <c r="AD73" s="13">
        <v>79</v>
      </c>
      <c r="AE73" s="4">
        <f t="shared" si="78"/>
        <v>7.3003616911057438</v>
      </c>
      <c r="AF73" s="4">
        <f t="shared" si="79"/>
        <v>6.4691980160082485</v>
      </c>
      <c r="AG73" s="4">
        <f t="shared" si="80"/>
        <v>60.636444750440042</v>
      </c>
      <c r="AH73" s="13">
        <v>45</v>
      </c>
      <c r="AI73" s="4">
        <f t="shared" si="68"/>
        <v>2.2130318818808807</v>
      </c>
      <c r="AJ73" s="13">
        <v>90</v>
      </c>
      <c r="AK73" s="4">
        <f t="shared" si="81"/>
        <v>3.5064190000199802</v>
      </c>
      <c r="AL73" s="13">
        <v>67</v>
      </c>
      <c r="AM73" s="4">
        <f t="shared" si="82"/>
        <v>2.6467109378453109</v>
      </c>
      <c r="AN73" s="13">
        <v>29</v>
      </c>
      <c r="AO73" s="4">
        <f t="shared" si="83"/>
        <v>1.2728181854439022</v>
      </c>
      <c r="AP73" s="4">
        <f t="shared" si="84"/>
        <v>2.4097450012975186</v>
      </c>
      <c r="AQ73" s="4">
        <f t="shared" si="85"/>
        <v>45.587075583238651</v>
      </c>
      <c r="AR73" s="4">
        <v>7.82</v>
      </c>
      <c r="AS73" s="4">
        <v>2.4700000000000002</v>
      </c>
      <c r="AT73" s="13">
        <f t="shared" si="86"/>
        <v>1931.5400000000004</v>
      </c>
      <c r="AU73" s="4">
        <f t="shared" si="87"/>
        <v>19.220164086949168</v>
      </c>
      <c r="AV73" s="4">
        <f t="shared" si="88"/>
        <v>43.838239762668778</v>
      </c>
      <c r="AW73" s="4">
        <f t="shared" si="89"/>
        <v>0.293560879634434</v>
      </c>
      <c r="AX73" s="17"/>
      <c r="AY73" s="24"/>
      <c r="AZ73" s="24"/>
      <c r="BA73" s="24"/>
      <c r="BB73" s="13"/>
      <c r="BC73" s="35"/>
      <c r="BD73" s="13"/>
    </row>
    <row r="74" spans="1:56" x14ac:dyDescent="0.25">
      <c r="A74" s="22" t="s">
        <v>407</v>
      </c>
      <c r="B74" s="23" t="s">
        <v>197</v>
      </c>
      <c r="C74" s="1" t="s">
        <v>198</v>
      </c>
      <c r="D74" s="2">
        <v>76.5</v>
      </c>
      <c r="E74" s="2">
        <f t="shared" si="62"/>
        <v>16.230705838019755</v>
      </c>
      <c r="F74" s="2">
        <v>80.12</v>
      </c>
      <c r="G74" s="2">
        <f t="shared" si="69"/>
        <v>12.270408311150826</v>
      </c>
      <c r="H74" s="4">
        <f t="shared" si="70"/>
        <v>14.250557074585291</v>
      </c>
      <c r="I74" s="33">
        <f t="shared" si="71"/>
        <v>59.317351719175257</v>
      </c>
      <c r="J74" s="2">
        <f t="shared" si="63"/>
        <v>6.1748605375380237</v>
      </c>
      <c r="K74" s="12">
        <v>92</v>
      </c>
      <c r="L74" s="2">
        <f t="shared" si="64"/>
        <v>4.8009175036646923</v>
      </c>
      <c r="M74" s="12">
        <v>87</v>
      </c>
      <c r="N74" s="2">
        <f t="shared" si="65"/>
        <v>5.0876233302008957</v>
      </c>
      <c r="O74" s="12">
        <v>84</v>
      </c>
      <c r="P74" s="2">
        <f t="shared" si="66"/>
        <v>11.184342878381827</v>
      </c>
      <c r="Q74" s="12">
        <v>85</v>
      </c>
      <c r="R74" s="2">
        <f t="shared" si="67"/>
        <v>3.6265584379046798</v>
      </c>
      <c r="S74" s="10">
        <f t="shared" si="72"/>
        <v>6.9083789927117438</v>
      </c>
      <c r="T74" s="12">
        <v>79</v>
      </c>
      <c r="U74" s="2">
        <f t="shared" si="73"/>
        <v>7.0328698309726292</v>
      </c>
      <c r="V74" s="12">
        <v>68</v>
      </c>
      <c r="W74" s="2">
        <f t="shared" si="74"/>
        <v>5.5681690849159589</v>
      </c>
      <c r="X74" s="12">
        <v>86</v>
      </c>
      <c r="Y74" s="2">
        <f t="shared" si="75"/>
        <v>6.1430961028791602</v>
      </c>
      <c r="Z74" s="12">
        <v>69</v>
      </c>
      <c r="AA74" s="2">
        <f t="shared" si="76"/>
        <v>7.0938569668553972</v>
      </c>
      <c r="AB74" s="12">
        <v>95</v>
      </c>
      <c r="AC74" s="2">
        <f t="shared" si="77"/>
        <v>7.2954142212863484</v>
      </c>
      <c r="AD74" s="12">
        <v>90</v>
      </c>
      <c r="AE74" s="2">
        <f t="shared" si="78"/>
        <v>8.3168677493609735</v>
      </c>
      <c r="AF74" s="4">
        <f t="shared" si="79"/>
        <v>6.5416197651248833</v>
      </c>
      <c r="AG74" s="33">
        <f t="shared" si="80"/>
        <v>63.574774514678964</v>
      </c>
      <c r="AH74" s="12">
        <v>35</v>
      </c>
      <c r="AI74" s="2">
        <f t="shared" si="68"/>
        <v>1.721247019240685</v>
      </c>
      <c r="AJ74" s="12">
        <v>57</v>
      </c>
      <c r="AK74" s="2">
        <f t="shared" si="81"/>
        <v>2.2207320333459872</v>
      </c>
      <c r="AL74" s="12">
        <v>69</v>
      </c>
      <c r="AM74" s="2">
        <f t="shared" si="82"/>
        <v>2.7257172344974094</v>
      </c>
      <c r="AN74" s="12">
        <v>69</v>
      </c>
      <c r="AO74" s="2">
        <f t="shared" si="83"/>
        <v>3.0284294757113535</v>
      </c>
      <c r="AP74" s="4">
        <f t="shared" si="84"/>
        <v>2.424031440698859</v>
      </c>
      <c r="AQ74" s="33">
        <f t="shared" si="85"/>
        <v>46.072226466116547</v>
      </c>
      <c r="AR74" s="4">
        <v>27.58</v>
      </c>
      <c r="AS74" s="4">
        <v>0.19</v>
      </c>
      <c r="AT74" s="13">
        <f t="shared" si="86"/>
        <v>524.02</v>
      </c>
      <c r="AU74" s="33">
        <f t="shared" si="87"/>
        <v>5.2143628321666133</v>
      </c>
      <c r="AV74" s="6">
        <f t="shared" si="88"/>
        <v>43.544678883034344</v>
      </c>
      <c r="AW74" s="2">
        <f t="shared" si="89"/>
        <v>0.86277048577044724</v>
      </c>
      <c r="AY74" s="9" t="e">
        <f>#REF!*AX74/100</f>
        <v>#REF!</v>
      </c>
      <c r="BC74" s="27">
        <f t="shared" ref="BC74:BC79" si="90">BB74-BA74</f>
        <v>0</v>
      </c>
    </row>
    <row r="75" spans="1:56" x14ac:dyDescent="0.25">
      <c r="A75" s="29" t="s">
        <v>298</v>
      </c>
      <c r="B75" s="23" t="s">
        <v>199</v>
      </c>
      <c r="C75" s="1" t="s">
        <v>200</v>
      </c>
      <c r="D75" s="2">
        <v>76.5</v>
      </c>
      <c r="E75" s="2">
        <f t="shared" si="62"/>
        <v>16.230705838019755</v>
      </c>
      <c r="F75" s="2">
        <v>85.19</v>
      </c>
      <c r="G75" s="2">
        <f t="shared" si="69"/>
        <v>13.04688072924287</v>
      </c>
      <c r="H75" s="4">
        <f t="shared" si="70"/>
        <v>14.638793283631312</v>
      </c>
      <c r="I75" s="33">
        <f t="shared" si="71"/>
        <v>65.536250134022552</v>
      </c>
      <c r="J75" s="2">
        <f t="shared" si="63"/>
        <v>5.6589702912327793</v>
      </c>
      <c r="K75" s="12">
        <v>80</v>
      </c>
      <c r="L75" s="2">
        <f t="shared" si="64"/>
        <v>4.1747108727519064</v>
      </c>
      <c r="M75" s="12">
        <v>75</v>
      </c>
      <c r="N75" s="2">
        <f t="shared" si="65"/>
        <v>4.385882181207668</v>
      </c>
      <c r="O75" s="12">
        <v>82</v>
      </c>
      <c r="P75" s="2">
        <f t="shared" si="66"/>
        <v>10.918049000325118</v>
      </c>
      <c r="Q75" s="12">
        <v>74</v>
      </c>
      <c r="R75" s="2">
        <f t="shared" si="67"/>
        <v>3.1572391106464273</v>
      </c>
      <c r="S75" s="10">
        <f t="shared" si="72"/>
        <v>6.9529332459193087</v>
      </c>
      <c r="T75" s="12">
        <v>84</v>
      </c>
      <c r="U75" s="2">
        <f t="shared" si="73"/>
        <v>7.4779881747050734</v>
      </c>
      <c r="V75" s="12">
        <v>75</v>
      </c>
      <c r="W75" s="2">
        <f t="shared" si="74"/>
        <v>6.1413629613043668</v>
      </c>
      <c r="X75" s="12">
        <v>85</v>
      </c>
      <c r="Y75" s="2">
        <f t="shared" si="75"/>
        <v>6.071664752845682</v>
      </c>
      <c r="Z75" s="12">
        <v>79</v>
      </c>
      <c r="AA75" s="2">
        <f t="shared" si="76"/>
        <v>8.1219521794431362</v>
      </c>
      <c r="AB75" s="12">
        <v>86</v>
      </c>
      <c r="AC75" s="2">
        <f t="shared" si="77"/>
        <v>6.604269716111852</v>
      </c>
      <c r="AD75" s="12">
        <v>79</v>
      </c>
      <c r="AE75" s="2">
        <f t="shared" si="78"/>
        <v>7.3003616911057438</v>
      </c>
      <c r="AF75" s="4">
        <f t="shared" si="79"/>
        <v>6.305951768576044</v>
      </c>
      <c r="AG75" s="33">
        <f t="shared" si="80"/>
        <v>54.013140099818422</v>
      </c>
      <c r="AH75" s="12">
        <v>63</v>
      </c>
      <c r="AI75" s="2">
        <f t="shared" si="68"/>
        <v>3.0982446346332333</v>
      </c>
      <c r="AJ75" s="12">
        <v>60</v>
      </c>
      <c r="AK75" s="2">
        <f t="shared" si="81"/>
        <v>2.3376126666799868</v>
      </c>
      <c r="AL75" s="12">
        <v>58</v>
      </c>
      <c r="AM75" s="2">
        <f t="shared" si="82"/>
        <v>2.2911826029108662</v>
      </c>
      <c r="AN75" s="12">
        <v>47</v>
      </c>
      <c r="AO75" s="2">
        <f t="shared" si="83"/>
        <v>2.0628432660642551</v>
      </c>
      <c r="AP75" s="4">
        <f t="shared" si="84"/>
        <v>2.4474707925720853</v>
      </c>
      <c r="AQ75" s="33">
        <f t="shared" si="85"/>
        <v>46.868199621913121</v>
      </c>
      <c r="AR75" s="4">
        <v>72.19</v>
      </c>
      <c r="AS75" s="4">
        <v>0.06</v>
      </c>
      <c r="AT75" s="13">
        <f t="shared" si="86"/>
        <v>433.13999999999993</v>
      </c>
      <c r="AU75" s="33">
        <f t="shared" si="87"/>
        <v>4.31004373330149</v>
      </c>
      <c r="AV75" s="6">
        <f t="shared" si="88"/>
        <v>42.681908397263896</v>
      </c>
      <c r="AW75" s="2">
        <f t="shared" si="89"/>
        <v>0.45646348203599985</v>
      </c>
      <c r="AY75" s="9" t="e">
        <f>#REF!*AX75/100</f>
        <v>#REF!</v>
      </c>
      <c r="BC75" s="27">
        <f t="shared" si="90"/>
        <v>0</v>
      </c>
    </row>
    <row r="76" spans="1:56" x14ac:dyDescent="0.25">
      <c r="A76" s="29" t="s">
        <v>19</v>
      </c>
      <c r="B76" s="23" t="s">
        <v>261</v>
      </c>
      <c r="C76" s="1" t="s">
        <v>154</v>
      </c>
      <c r="D76" s="2">
        <v>82.25</v>
      </c>
      <c r="E76" s="2">
        <f t="shared" si="62"/>
        <v>17.450660851988559</v>
      </c>
      <c r="F76" s="2">
        <v>82.13</v>
      </c>
      <c r="G76" s="2">
        <f t="shared" si="69"/>
        <v>12.578240571577847</v>
      </c>
      <c r="H76" s="4">
        <f t="shared" si="70"/>
        <v>15.014450711783203</v>
      </c>
      <c r="I76" s="33">
        <f t="shared" si="71"/>
        <v>71.553657398017563</v>
      </c>
      <c r="J76" s="2">
        <f t="shared" si="63"/>
        <v>4.9558544153295871</v>
      </c>
      <c r="K76" s="12">
        <v>53</v>
      </c>
      <c r="L76" s="2">
        <f t="shared" si="64"/>
        <v>2.7657459531981381</v>
      </c>
      <c r="M76" s="12">
        <v>55</v>
      </c>
      <c r="N76" s="2">
        <f t="shared" si="65"/>
        <v>3.21631359955229</v>
      </c>
      <c r="O76" s="12">
        <v>78</v>
      </c>
      <c r="P76" s="2">
        <f t="shared" si="66"/>
        <v>10.385461244211697</v>
      </c>
      <c r="Q76" s="12">
        <v>81</v>
      </c>
      <c r="R76" s="2">
        <f t="shared" si="67"/>
        <v>3.4558968643562245</v>
      </c>
      <c r="S76" s="10">
        <f t="shared" si="72"/>
        <v>6.5730941991327727</v>
      </c>
      <c r="T76" s="12">
        <v>65</v>
      </c>
      <c r="U76" s="2">
        <f t="shared" si="73"/>
        <v>5.7865384685217833</v>
      </c>
      <c r="V76" s="12">
        <v>66</v>
      </c>
      <c r="W76" s="2">
        <f t="shared" si="74"/>
        <v>5.4043994059478431</v>
      </c>
      <c r="X76" s="12">
        <v>79</v>
      </c>
      <c r="Y76" s="2">
        <f t="shared" si="75"/>
        <v>5.64307665264481</v>
      </c>
      <c r="Z76" s="12">
        <v>74</v>
      </c>
      <c r="AA76" s="2">
        <f t="shared" si="76"/>
        <v>7.6079045731492663</v>
      </c>
      <c r="AB76" s="12">
        <v>93</v>
      </c>
      <c r="AC76" s="2">
        <f t="shared" si="77"/>
        <v>7.1418265534697936</v>
      </c>
      <c r="AD76" s="12">
        <v>85</v>
      </c>
      <c r="AE76" s="2">
        <f t="shared" si="78"/>
        <v>7.8548195410631418</v>
      </c>
      <c r="AF76" s="4">
        <f t="shared" si="79"/>
        <v>5.7644743072311799</v>
      </c>
      <c r="AG76" s="33">
        <f t="shared" si="80"/>
        <v>32.044058149425481</v>
      </c>
      <c r="AH76" s="12">
        <v>64</v>
      </c>
      <c r="AI76" s="2">
        <f t="shared" si="68"/>
        <v>3.147423120897253</v>
      </c>
      <c r="AJ76" s="12">
        <v>74</v>
      </c>
      <c r="AK76" s="2">
        <f t="shared" si="81"/>
        <v>2.8830556222386505</v>
      </c>
      <c r="AL76" s="12">
        <v>54</v>
      </c>
      <c r="AM76" s="2">
        <f t="shared" si="82"/>
        <v>2.1331700096066681</v>
      </c>
      <c r="AN76" s="12">
        <v>69</v>
      </c>
      <c r="AO76" s="2">
        <f t="shared" si="83"/>
        <v>3.0284294757113535</v>
      </c>
      <c r="AP76" s="4">
        <f t="shared" si="84"/>
        <v>2.7980195571134812</v>
      </c>
      <c r="AQ76" s="33">
        <f t="shared" si="85"/>
        <v>58.772428368584414</v>
      </c>
      <c r="AR76" s="4">
        <v>27.35</v>
      </c>
      <c r="AS76" s="4">
        <v>0.24</v>
      </c>
      <c r="AT76" s="13">
        <f t="shared" si="86"/>
        <v>656.40000000000009</v>
      </c>
      <c r="AU76" s="33">
        <f t="shared" si="87"/>
        <v>6.5316357448840998</v>
      </c>
      <c r="AV76" s="6">
        <f t="shared" si="88"/>
        <v>42.225444915227897</v>
      </c>
      <c r="AW76" s="2">
        <f t="shared" si="89"/>
        <v>1.6190375037822946E-2</v>
      </c>
      <c r="AY76" s="9" t="e">
        <f>#REF!*AX76/100</f>
        <v>#REF!</v>
      </c>
      <c r="BC76" s="27">
        <f t="shared" si="90"/>
        <v>0</v>
      </c>
    </row>
    <row r="77" spans="1:56" x14ac:dyDescent="0.25">
      <c r="A77" s="22" t="s">
        <v>408</v>
      </c>
      <c r="B77" s="23" t="s">
        <v>214</v>
      </c>
      <c r="C77" s="1" t="s">
        <v>103</v>
      </c>
      <c r="D77" s="2">
        <v>75.25</v>
      </c>
      <c r="E77" s="2">
        <f t="shared" si="62"/>
        <v>15.965498226287405</v>
      </c>
      <c r="F77" s="2">
        <v>71.09</v>
      </c>
      <c r="G77" s="2">
        <f t="shared" si="69"/>
        <v>10.887460394904046</v>
      </c>
      <c r="H77" s="4">
        <f t="shared" si="70"/>
        <v>13.426479310595726</v>
      </c>
      <c r="I77" s="33">
        <f t="shared" si="71"/>
        <v>46.116996418008256</v>
      </c>
      <c r="J77" s="2">
        <f t="shared" si="63"/>
        <v>5.1098897878569467</v>
      </c>
      <c r="K77" s="12">
        <v>85</v>
      </c>
      <c r="L77" s="2">
        <f t="shared" si="64"/>
        <v>4.4356303022989012</v>
      </c>
      <c r="M77" s="12">
        <v>46</v>
      </c>
      <c r="N77" s="2">
        <f t="shared" si="65"/>
        <v>2.6900077378073699</v>
      </c>
      <c r="O77" s="12">
        <v>75</v>
      </c>
      <c r="P77" s="2">
        <f t="shared" si="66"/>
        <v>9.9860204271266326</v>
      </c>
      <c r="Q77" s="12">
        <v>78</v>
      </c>
      <c r="R77" s="2">
        <f t="shared" si="67"/>
        <v>3.3279006841948826</v>
      </c>
      <c r="S77" s="10">
        <f t="shared" si="72"/>
        <v>7.244781550926997</v>
      </c>
      <c r="T77" s="12">
        <v>94</v>
      </c>
      <c r="U77" s="2">
        <f t="shared" si="73"/>
        <v>8.3682248621699635</v>
      </c>
      <c r="V77" s="12">
        <v>94</v>
      </c>
      <c r="W77" s="2">
        <f t="shared" si="74"/>
        <v>7.6971749115014729</v>
      </c>
      <c r="X77" s="12">
        <v>94</v>
      </c>
      <c r="Y77" s="2">
        <f t="shared" si="75"/>
        <v>6.7145469031469895</v>
      </c>
      <c r="Z77" s="12">
        <v>69</v>
      </c>
      <c r="AA77" s="2">
        <f t="shared" si="76"/>
        <v>7.0938569668553972</v>
      </c>
      <c r="AB77" s="12">
        <v>94</v>
      </c>
      <c r="AC77" s="2">
        <f t="shared" si="77"/>
        <v>7.2186203873780714</v>
      </c>
      <c r="AD77" s="12">
        <v>69</v>
      </c>
      <c r="AE77" s="2">
        <f t="shared" si="78"/>
        <v>6.3762652745100796</v>
      </c>
      <c r="AF77" s="4">
        <f t="shared" si="79"/>
        <v>6.1773356693919723</v>
      </c>
      <c r="AG77" s="33">
        <f t="shared" si="80"/>
        <v>48.794866349149522</v>
      </c>
      <c r="AH77" s="12">
        <v>96</v>
      </c>
      <c r="AI77" s="2">
        <f t="shared" si="68"/>
        <v>4.7211346813458794</v>
      </c>
      <c r="AJ77" s="12">
        <v>89</v>
      </c>
      <c r="AK77" s="2">
        <f t="shared" si="81"/>
        <v>3.467458788908647</v>
      </c>
      <c r="AL77" s="12">
        <v>56</v>
      </c>
      <c r="AM77" s="2">
        <f t="shared" si="82"/>
        <v>2.2121763062587672</v>
      </c>
      <c r="AN77" s="12">
        <v>56</v>
      </c>
      <c r="AO77" s="2">
        <f t="shared" si="83"/>
        <v>2.4578558063744316</v>
      </c>
      <c r="AP77" s="4">
        <f t="shared" si="84"/>
        <v>3.2146563957219314</v>
      </c>
      <c r="AQ77" s="33">
        <f t="shared" si="85"/>
        <v>72.920931323868047</v>
      </c>
      <c r="AR77" s="4">
        <v>25.23</v>
      </c>
      <c r="AS77" s="4">
        <v>0.04</v>
      </c>
      <c r="AT77" s="13">
        <f t="shared" si="86"/>
        <v>100.92</v>
      </c>
      <c r="AU77" s="33">
        <f t="shared" si="87"/>
        <v>1.0042240697344658</v>
      </c>
      <c r="AV77" s="6">
        <f t="shared" si="88"/>
        <v>42.209254540190074</v>
      </c>
      <c r="AW77" s="2">
        <f t="shared" si="89"/>
        <v>0.22357602754992456</v>
      </c>
      <c r="AY77" s="9" t="e">
        <f>#REF!*AX77/100</f>
        <v>#REF!</v>
      </c>
      <c r="BC77" s="27">
        <f t="shared" si="90"/>
        <v>0</v>
      </c>
    </row>
    <row r="78" spans="1:56" x14ac:dyDescent="0.25">
      <c r="A78" s="22" t="s">
        <v>297</v>
      </c>
      <c r="B78" s="23" t="s">
        <v>195</v>
      </c>
      <c r="C78" s="21" t="s">
        <v>196</v>
      </c>
      <c r="D78" s="2">
        <v>80</v>
      </c>
      <c r="E78" s="2">
        <f t="shared" si="62"/>
        <v>16.97328715087033</v>
      </c>
      <c r="F78" s="2">
        <v>83.5</v>
      </c>
      <c r="G78" s="2">
        <f t="shared" si="69"/>
        <v>12.788056589878854</v>
      </c>
      <c r="H78" s="4">
        <f t="shared" si="70"/>
        <v>14.880671870374591</v>
      </c>
      <c r="I78" s="33">
        <f t="shared" si="71"/>
        <v>69.410742838810378</v>
      </c>
      <c r="J78" s="2">
        <f t="shared" si="63"/>
        <v>5.770717305919411</v>
      </c>
      <c r="K78" s="12">
        <v>86</v>
      </c>
      <c r="L78" s="2">
        <f t="shared" si="64"/>
        <v>4.4878141882082998</v>
      </c>
      <c r="M78" s="12">
        <v>73</v>
      </c>
      <c r="N78" s="2">
        <f t="shared" si="65"/>
        <v>4.2689253230421302</v>
      </c>
      <c r="O78" s="12">
        <v>81</v>
      </c>
      <c r="P78" s="2">
        <f t="shared" si="66"/>
        <v>10.784902061296762</v>
      </c>
      <c r="Q78" s="12">
        <v>83</v>
      </c>
      <c r="R78" s="2">
        <f t="shared" si="67"/>
        <v>3.5412276511304523</v>
      </c>
      <c r="S78" s="10">
        <f t="shared" si="72"/>
        <v>6.9295694204742189</v>
      </c>
      <c r="T78" s="12">
        <v>74</v>
      </c>
      <c r="U78" s="2">
        <f t="shared" si="73"/>
        <v>6.5877514872401841</v>
      </c>
      <c r="V78" s="12">
        <v>74</v>
      </c>
      <c r="W78" s="2">
        <f t="shared" si="74"/>
        <v>6.0594781218203089</v>
      </c>
      <c r="X78" s="12">
        <v>74</v>
      </c>
      <c r="Y78" s="2">
        <f t="shared" si="75"/>
        <v>5.2859199024774171</v>
      </c>
      <c r="Z78" s="12">
        <v>91</v>
      </c>
      <c r="AA78" s="2">
        <f t="shared" si="76"/>
        <v>9.3556664345484215</v>
      </c>
      <c r="AB78" s="12">
        <v>91</v>
      </c>
      <c r="AC78" s="2">
        <f t="shared" si="77"/>
        <v>6.9882388856532387</v>
      </c>
      <c r="AD78" s="12">
        <v>79</v>
      </c>
      <c r="AE78" s="2">
        <f t="shared" si="78"/>
        <v>7.3003616911057438</v>
      </c>
      <c r="AF78" s="4">
        <f t="shared" si="79"/>
        <v>6.3501433631968149</v>
      </c>
      <c r="AG78" s="33">
        <f t="shared" si="80"/>
        <v>55.80610256464746</v>
      </c>
      <c r="AH78" s="12">
        <v>76</v>
      </c>
      <c r="AI78" s="2">
        <f t="shared" si="68"/>
        <v>3.7375649560654876</v>
      </c>
      <c r="AJ78" s="12">
        <v>33</v>
      </c>
      <c r="AK78" s="2">
        <f t="shared" si="81"/>
        <v>1.2856869666739927</v>
      </c>
      <c r="AL78" s="12">
        <v>41</v>
      </c>
      <c r="AM78" s="2">
        <f t="shared" si="82"/>
        <v>1.6196290813680259</v>
      </c>
      <c r="AN78" s="12">
        <v>59</v>
      </c>
      <c r="AO78" s="2">
        <f t="shared" si="83"/>
        <v>2.5895266531444907</v>
      </c>
      <c r="AP78" s="4">
        <f t="shared" si="84"/>
        <v>2.3081019143129993</v>
      </c>
      <c r="AQ78" s="33">
        <f t="shared" si="85"/>
        <v>42.135394446765439</v>
      </c>
      <c r="AR78" s="4">
        <v>19.78</v>
      </c>
      <c r="AS78" s="4">
        <v>0.03</v>
      </c>
      <c r="AT78" s="13">
        <f t="shared" si="86"/>
        <v>59.34</v>
      </c>
      <c r="AU78" s="33">
        <f t="shared" si="87"/>
        <v>0.59047420033732856</v>
      </c>
      <c r="AV78" s="6">
        <f t="shared" si="88"/>
        <v>41.985678512640149</v>
      </c>
      <c r="AW78" s="2">
        <f t="shared" si="89"/>
        <v>0.30687469107202503</v>
      </c>
      <c r="AY78" s="9" t="e">
        <f>#REF!*AX78/100</f>
        <v>#REF!</v>
      </c>
      <c r="BC78" s="27">
        <f t="shared" si="90"/>
        <v>0</v>
      </c>
    </row>
    <row r="79" spans="1:56" s="45" customFormat="1" x14ac:dyDescent="0.25">
      <c r="A79" s="55" t="s">
        <v>409</v>
      </c>
      <c r="B79" s="41" t="s">
        <v>410</v>
      </c>
      <c r="C79" s="42" t="s">
        <v>133</v>
      </c>
      <c r="D79" s="45">
        <v>83</v>
      </c>
      <c r="E79" s="45">
        <f t="shared" si="62"/>
        <v>17.609785419027968</v>
      </c>
      <c r="F79" s="45">
        <v>82.84</v>
      </c>
      <c r="G79" s="45">
        <f t="shared" si="69"/>
        <v>12.686977340186401</v>
      </c>
      <c r="H79" s="45">
        <f t="shared" si="70"/>
        <v>15.148381379607184</v>
      </c>
      <c r="I79" s="45">
        <f t="shared" si="71"/>
        <v>73.699003963904886</v>
      </c>
      <c r="J79" s="45">
        <f t="shared" si="63"/>
        <v>4.9082535233833013</v>
      </c>
      <c r="K79" s="43">
        <v>84</v>
      </c>
      <c r="L79" s="45">
        <f t="shared" si="64"/>
        <v>4.3834464163895017</v>
      </c>
      <c r="M79" s="43">
        <v>49</v>
      </c>
      <c r="N79" s="45">
        <f t="shared" si="65"/>
        <v>2.8654430250556766</v>
      </c>
      <c r="O79" s="43">
        <v>85</v>
      </c>
      <c r="P79" s="45">
        <f t="shared" si="66"/>
        <v>11.317489817410182</v>
      </c>
      <c r="Q79" s="43">
        <v>25</v>
      </c>
      <c r="R79" s="45">
        <f t="shared" si="67"/>
        <v>1.0666348346778469</v>
      </c>
      <c r="S79" s="46">
        <f t="shared" si="72"/>
        <v>7.1739853633855901</v>
      </c>
      <c r="T79" s="43">
        <v>91</v>
      </c>
      <c r="U79" s="45">
        <f t="shared" si="73"/>
        <v>8.1011538559304963</v>
      </c>
      <c r="V79" s="43">
        <v>75</v>
      </c>
      <c r="W79" s="45">
        <f t="shared" si="74"/>
        <v>6.1413629613043668</v>
      </c>
      <c r="X79" s="43">
        <v>90</v>
      </c>
      <c r="Y79" s="45">
        <f t="shared" si="75"/>
        <v>6.4288215030130749</v>
      </c>
      <c r="Z79" s="43">
        <v>91</v>
      </c>
      <c r="AA79" s="45">
        <f t="shared" si="76"/>
        <v>9.3556664345484215</v>
      </c>
      <c r="AB79" s="43">
        <v>60</v>
      </c>
      <c r="AC79" s="45">
        <f t="shared" si="77"/>
        <v>4.6076300344966414</v>
      </c>
      <c r="AD79" s="43">
        <v>91</v>
      </c>
      <c r="AE79" s="45">
        <f t="shared" si="78"/>
        <v>8.4092773910205398</v>
      </c>
      <c r="AF79" s="45">
        <f t="shared" si="79"/>
        <v>6.0411194433844457</v>
      </c>
      <c r="AG79" s="45">
        <f t="shared" si="80"/>
        <v>43.268236626279744</v>
      </c>
      <c r="AH79" s="43">
        <v>91</v>
      </c>
      <c r="AI79" s="45">
        <f t="shared" si="68"/>
        <v>4.4752422500257811</v>
      </c>
      <c r="AJ79" s="43">
        <v>38</v>
      </c>
      <c r="AK79" s="45">
        <f t="shared" si="81"/>
        <v>1.4804880222306582</v>
      </c>
      <c r="AL79" s="43">
        <v>87</v>
      </c>
      <c r="AM79" s="45">
        <f t="shared" si="82"/>
        <v>3.4367739043662988</v>
      </c>
      <c r="AN79" s="43">
        <v>16</v>
      </c>
      <c r="AO79" s="45">
        <f t="shared" si="83"/>
        <v>0.70224451610698047</v>
      </c>
      <c r="AP79" s="45">
        <f t="shared" si="84"/>
        <v>2.5236871731824295</v>
      </c>
      <c r="AQ79" s="45">
        <f t="shared" si="85"/>
        <v>49.456419352813811</v>
      </c>
      <c r="AR79" s="45">
        <v>29.3</v>
      </c>
      <c r="AS79" s="45">
        <v>0.01</v>
      </c>
      <c r="AT79" s="43">
        <f t="shared" si="86"/>
        <v>29.300000000000004</v>
      </c>
      <c r="AU79" s="45">
        <f t="shared" si="87"/>
        <v>0.29155534327407695</v>
      </c>
      <c r="AV79" s="45">
        <f t="shared" si="88"/>
        <v>41.678803821568124</v>
      </c>
      <c r="AW79" s="45">
        <f t="shared" si="89"/>
        <v>0.41708284235964044</v>
      </c>
      <c r="AX79" s="52"/>
      <c r="AY79" s="48" t="e">
        <f>#REF!*AX79/100</f>
        <v>#REF!</v>
      </c>
      <c r="AZ79" s="48"/>
      <c r="BA79" s="48"/>
      <c r="BB79" s="43">
        <v>2299</v>
      </c>
      <c r="BC79" s="44">
        <f t="shared" si="90"/>
        <v>2299</v>
      </c>
      <c r="BD79" s="43"/>
    </row>
    <row r="80" spans="1:56" s="45" customFormat="1" x14ac:dyDescent="0.25">
      <c r="A80" s="54" t="s">
        <v>411</v>
      </c>
      <c r="B80" s="41" t="s">
        <v>355</v>
      </c>
      <c r="C80" s="42" t="s">
        <v>196</v>
      </c>
      <c r="D80" s="45">
        <v>79.25</v>
      </c>
      <c r="E80" s="45">
        <f t="shared" si="62"/>
        <v>16.814162583830921</v>
      </c>
      <c r="F80" s="45">
        <v>82.95</v>
      </c>
      <c r="G80" s="45">
        <f t="shared" si="69"/>
        <v>12.703823881801808</v>
      </c>
      <c r="H80" s="45">
        <f t="shared" si="70"/>
        <v>14.758993232816366</v>
      </c>
      <c r="I80" s="46">
        <f t="shared" si="71"/>
        <v>67.461653422109606</v>
      </c>
      <c r="J80" s="45">
        <f t="shared" si="63"/>
        <v>5.5524912588304396</v>
      </c>
      <c r="K80" s="43">
        <v>80</v>
      </c>
      <c r="L80" s="45">
        <f t="shared" si="64"/>
        <v>4.1747108727519064</v>
      </c>
      <c r="M80" s="43">
        <v>73</v>
      </c>
      <c r="N80" s="45">
        <f t="shared" si="65"/>
        <v>4.2689253230421302</v>
      </c>
      <c r="O80" s="43">
        <v>80</v>
      </c>
      <c r="P80" s="45">
        <f t="shared" si="66"/>
        <v>10.651755122268407</v>
      </c>
      <c r="Q80" s="43">
        <v>73</v>
      </c>
      <c r="R80" s="45">
        <f t="shared" si="67"/>
        <v>3.1145737172593133</v>
      </c>
      <c r="S80" s="46">
        <f t="shared" si="72"/>
        <v>6.9124255652891948</v>
      </c>
      <c r="T80" s="43">
        <v>74</v>
      </c>
      <c r="U80" s="45">
        <f t="shared" si="73"/>
        <v>6.5877514872401841</v>
      </c>
      <c r="V80" s="43">
        <v>73</v>
      </c>
      <c r="W80" s="45">
        <f t="shared" si="74"/>
        <v>5.9775932823362501</v>
      </c>
      <c r="X80" s="43">
        <v>75</v>
      </c>
      <c r="Y80" s="45">
        <f t="shared" si="75"/>
        <v>5.3573512525108953</v>
      </c>
      <c r="Z80" s="43">
        <v>91</v>
      </c>
      <c r="AA80" s="45">
        <f t="shared" si="76"/>
        <v>9.3556664345484215</v>
      </c>
      <c r="AB80" s="43">
        <v>91</v>
      </c>
      <c r="AC80" s="45">
        <f t="shared" si="77"/>
        <v>6.9882388856532387</v>
      </c>
      <c r="AD80" s="43">
        <v>78</v>
      </c>
      <c r="AE80" s="45">
        <f t="shared" si="78"/>
        <v>7.2079520494461775</v>
      </c>
      <c r="AF80" s="45">
        <f t="shared" si="79"/>
        <v>6.2324584120598168</v>
      </c>
      <c r="AG80" s="45">
        <f t="shared" si="80"/>
        <v>51.031332568800757</v>
      </c>
      <c r="AH80" s="43">
        <v>85</v>
      </c>
      <c r="AI80" s="45">
        <f t="shared" si="68"/>
        <v>4.1801713324416641</v>
      </c>
      <c r="AJ80" s="43">
        <v>29</v>
      </c>
      <c r="AK80" s="45">
        <f t="shared" si="81"/>
        <v>1.1298461222286602</v>
      </c>
      <c r="AL80" s="43">
        <v>36</v>
      </c>
      <c r="AM80" s="45">
        <f t="shared" si="82"/>
        <v>1.422113339737779</v>
      </c>
      <c r="AN80" s="43">
        <v>58</v>
      </c>
      <c r="AO80" s="45">
        <f t="shared" si="83"/>
        <v>2.5456363708878045</v>
      </c>
      <c r="AP80" s="45">
        <f t="shared" si="84"/>
        <v>2.3194417913239769</v>
      </c>
      <c r="AQ80" s="45">
        <f t="shared" si="85"/>
        <v>42.520483494431602</v>
      </c>
      <c r="AR80" s="45">
        <v>31.18</v>
      </c>
      <c r="AS80" s="45">
        <v>0.13</v>
      </c>
      <c r="AT80" s="43">
        <f t="shared" si="86"/>
        <v>405.34000000000003</v>
      </c>
      <c r="AU80" s="45">
        <f t="shared" si="87"/>
        <v>4.0334144314919573</v>
      </c>
      <c r="AV80" s="45">
        <f t="shared" si="88"/>
        <v>41.261720979208484</v>
      </c>
      <c r="AW80" s="45">
        <f t="shared" si="89"/>
        <v>0.44945497213138452</v>
      </c>
      <c r="AX80" s="52"/>
      <c r="AY80" s="48"/>
      <c r="AZ80" s="48"/>
      <c r="BA80" s="48"/>
      <c r="BB80" s="43"/>
      <c r="BC80" s="44"/>
      <c r="BD80" s="43"/>
    </row>
    <row r="81" spans="1:67" s="4" customFormat="1" x14ac:dyDescent="0.25">
      <c r="A81" s="1" t="s">
        <v>419</v>
      </c>
      <c r="B81" s="23" t="s">
        <v>209</v>
      </c>
      <c r="C81" s="21" t="s">
        <v>210</v>
      </c>
      <c r="D81" s="2">
        <v>78.5</v>
      </c>
      <c r="E81" s="2">
        <f t="shared" si="62"/>
        <v>16.655038016791512</v>
      </c>
      <c r="F81" s="2">
        <v>78.989999999999995</v>
      </c>
      <c r="G81" s="2">
        <f t="shared" si="69"/>
        <v>12.097348383647073</v>
      </c>
      <c r="H81" s="4">
        <f t="shared" si="70"/>
        <v>14.376193200219292</v>
      </c>
      <c r="I81" s="33">
        <f t="shared" si="71"/>
        <v>61.329833513371398</v>
      </c>
      <c r="J81" s="2">
        <f t="shared" si="63"/>
        <v>5.1505856096762059</v>
      </c>
      <c r="K81" s="12">
        <v>80</v>
      </c>
      <c r="L81" s="2">
        <f t="shared" si="64"/>
        <v>4.1747108727519064</v>
      </c>
      <c r="M81" s="12">
        <v>54</v>
      </c>
      <c r="N81" s="2">
        <f t="shared" si="65"/>
        <v>3.1578351704695211</v>
      </c>
      <c r="O81" s="12">
        <v>83</v>
      </c>
      <c r="P81" s="2">
        <f t="shared" si="66"/>
        <v>11.051195939353473</v>
      </c>
      <c r="Q81" s="12">
        <v>52</v>
      </c>
      <c r="R81" s="2">
        <f t="shared" si="67"/>
        <v>2.2186004561299217</v>
      </c>
      <c r="S81" s="10">
        <f t="shared" si="72"/>
        <v>6.9713476117152666</v>
      </c>
      <c r="T81" s="12">
        <v>87</v>
      </c>
      <c r="U81" s="2">
        <f t="shared" si="73"/>
        <v>7.7450591809445406</v>
      </c>
      <c r="V81" s="12">
        <v>88</v>
      </c>
      <c r="W81" s="2">
        <f t="shared" si="74"/>
        <v>7.2058658745971238</v>
      </c>
      <c r="X81" s="12">
        <v>69</v>
      </c>
      <c r="Y81" s="2">
        <f t="shared" si="75"/>
        <v>4.9287631523100242</v>
      </c>
      <c r="Z81" s="12">
        <v>83</v>
      </c>
      <c r="AA81" s="2">
        <f t="shared" si="76"/>
        <v>8.5331902644782307</v>
      </c>
      <c r="AB81" s="12">
        <v>70</v>
      </c>
      <c r="AC81" s="2">
        <f t="shared" si="77"/>
        <v>5.3755683735794149</v>
      </c>
      <c r="AD81" s="12">
        <v>87</v>
      </c>
      <c r="AE81" s="2">
        <f t="shared" si="78"/>
        <v>8.0396388243822745</v>
      </c>
      <c r="AF81" s="4">
        <f t="shared" si="79"/>
        <v>6.0609666106957363</v>
      </c>
      <c r="AG81" s="33">
        <f t="shared" si="80"/>
        <v>44.073485369342755</v>
      </c>
      <c r="AH81" s="12">
        <v>77</v>
      </c>
      <c r="AI81" s="2">
        <f t="shared" si="68"/>
        <v>3.7867434423295072</v>
      </c>
      <c r="AJ81" s="12">
        <v>39</v>
      </c>
      <c r="AK81" s="2">
        <f t="shared" si="81"/>
        <v>1.5194482333419914</v>
      </c>
      <c r="AL81" s="12">
        <v>65</v>
      </c>
      <c r="AM81" s="2">
        <f t="shared" si="82"/>
        <v>2.5677046411932118</v>
      </c>
      <c r="AN81" s="12">
        <v>34</v>
      </c>
      <c r="AO81" s="2">
        <f t="shared" si="83"/>
        <v>1.4922695967273336</v>
      </c>
      <c r="AP81" s="4">
        <f t="shared" si="84"/>
        <v>2.3415414783980113</v>
      </c>
      <c r="AQ81" s="33">
        <f t="shared" si="85"/>
        <v>43.270963190183302</v>
      </c>
      <c r="AR81" s="4">
        <v>15.1</v>
      </c>
      <c r="AS81" s="4">
        <v>0.97</v>
      </c>
      <c r="AT81" s="13">
        <f t="shared" si="86"/>
        <v>1464.6999999999998</v>
      </c>
      <c r="AU81" s="33">
        <f t="shared" si="87"/>
        <v>14.574781955410934</v>
      </c>
      <c r="AV81" s="6">
        <f t="shared" si="88"/>
        <v>40.812266007077099</v>
      </c>
      <c r="AW81" s="2">
        <f t="shared" si="89"/>
        <v>0.63631474045973846</v>
      </c>
      <c r="AX81" s="16"/>
      <c r="AY81" s="9" t="e">
        <f>#REF!*AX81/100</f>
        <v>#REF!</v>
      </c>
      <c r="AZ81" s="9"/>
      <c r="BA81" s="9"/>
      <c r="BB81" s="12"/>
      <c r="BC81" s="27">
        <f t="shared" ref="BC81:BC107" si="91">BB81-BA81</f>
        <v>0</v>
      </c>
      <c r="BD81" s="13"/>
    </row>
    <row r="82" spans="1:67" x14ac:dyDescent="0.25">
      <c r="A82" s="29" t="s">
        <v>301</v>
      </c>
      <c r="B82" s="23" t="s">
        <v>263</v>
      </c>
      <c r="C82" s="1" t="s">
        <v>108</v>
      </c>
      <c r="D82" s="2">
        <v>82.75</v>
      </c>
      <c r="E82" s="2">
        <f t="shared" si="62"/>
        <v>17.5567438966815</v>
      </c>
      <c r="F82" s="2">
        <v>82.17</v>
      </c>
      <c r="G82" s="2">
        <f t="shared" si="69"/>
        <v>12.584366586710725</v>
      </c>
      <c r="H82" s="4">
        <f t="shared" si="70"/>
        <v>15.070555241696113</v>
      </c>
      <c r="I82" s="33">
        <f t="shared" si="71"/>
        <v>72.452358662895691</v>
      </c>
      <c r="J82" s="2">
        <f t="shared" si="63"/>
        <v>5.2265693989396116</v>
      </c>
      <c r="K82" s="12">
        <v>77</v>
      </c>
      <c r="L82" s="2">
        <f t="shared" si="64"/>
        <v>4.0181592150237098</v>
      </c>
      <c r="M82" s="12">
        <v>52</v>
      </c>
      <c r="N82" s="2">
        <f t="shared" si="65"/>
        <v>3.0408783123039833</v>
      </c>
      <c r="O82" s="12">
        <v>86</v>
      </c>
      <c r="P82" s="2">
        <f t="shared" si="66"/>
        <v>11.450636756438538</v>
      </c>
      <c r="Q82" s="12">
        <v>53</v>
      </c>
      <c r="R82" s="2">
        <f>Q82/_xlfn.STDEV.S($Q$2:$Q$80)</f>
        <v>2.3966033119922177</v>
      </c>
      <c r="S82" s="10">
        <f t="shared" si="72"/>
        <v>6.818155251599805</v>
      </c>
      <c r="T82" s="12">
        <v>94</v>
      </c>
      <c r="U82" s="2">
        <f t="shared" si="73"/>
        <v>8.3682248621699635</v>
      </c>
      <c r="V82" s="12">
        <v>97</v>
      </c>
      <c r="W82" s="2">
        <f t="shared" si="74"/>
        <v>7.9428294299536475</v>
      </c>
      <c r="X82" s="12">
        <v>55</v>
      </c>
      <c r="Y82" s="2">
        <f t="shared" si="75"/>
        <v>3.9287242518413237</v>
      </c>
      <c r="Z82" s="12">
        <v>68</v>
      </c>
      <c r="AA82" s="2">
        <f t="shared" si="76"/>
        <v>6.9910474455966236</v>
      </c>
      <c r="AB82" s="12">
        <v>65</v>
      </c>
      <c r="AC82" s="2">
        <f t="shared" si="77"/>
        <v>4.9915992040380281</v>
      </c>
      <c r="AD82" s="12">
        <v>94</v>
      </c>
      <c r="AE82" s="2">
        <f t="shared" si="78"/>
        <v>8.6865063159992388</v>
      </c>
      <c r="AF82" s="4">
        <f t="shared" si="79"/>
        <v>6.0223623252697083</v>
      </c>
      <c r="AG82" s="33">
        <f t="shared" si="80"/>
        <v>42.507213879382036</v>
      </c>
      <c r="AH82" s="12">
        <v>81</v>
      </c>
      <c r="AI82" s="2">
        <f t="shared" si="68"/>
        <v>3.9834573873855854</v>
      </c>
      <c r="AJ82" s="12">
        <v>39</v>
      </c>
      <c r="AK82" s="2">
        <f t="shared" si="81"/>
        <v>1.5194482333419914</v>
      </c>
      <c r="AL82" s="12">
        <v>77</v>
      </c>
      <c r="AM82" s="2">
        <f t="shared" si="82"/>
        <v>3.0417424211058046</v>
      </c>
      <c r="AN82" s="12">
        <v>15</v>
      </c>
      <c r="AO82" s="2">
        <f t="shared" si="83"/>
        <v>0.65835423385029423</v>
      </c>
      <c r="AP82" s="4">
        <f t="shared" si="84"/>
        <v>2.3007505689209191</v>
      </c>
      <c r="AQ82" s="33">
        <f t="shared" si="85"/>
        <v>41.885751298664218</v>
      </c>
      <c r="AR82" s="4">
        <v>10.48</v>
      </c>
      <c r="AS82" s="4">
        <v>0.37</v>
      </c>
      <c r="AT82" s="13">
        <f t="shared" si="86"/>
        <v>387.76000000000005</v>
      </c>
      <c r="AU82" s="33">
        <f t="shared" si="87"/>
        <v>3.8584812255275112</v>
      </c>
      <c r="AV82" s="6">
        <f t="shared" si="88"/>
        <v>40.175951266617361</v>
      </c>
      <c r="AW82" s="2">
        <f t="shared" si="89"/>
        <v>2.5608114316639785E-3</v>
      </c>
      <c r="AY82" s="9" t="e">
        <f>#REF!*AX82/100</f>
        <v>#REF!</v>
      </c>
      <c r="BC82" s="27">
        <f t="shared" si="91"/>
        <v>0</v>
      </c>
    </row>
    <row r="83" spans="1:67" s="5" customFormat="1" x14ac:dyDescent="0.25">
      <c r="A83" s="30" t="s">
        <v>412</v>
      </c>
      <c r="B83" s="19" t="s">
        <v>373</v>
      </c>
      <c r="C83" s="3" t="s">
        <v>127</v>
      </c>
      <c r="D83" s="4">
        <v>78.5</v>
      </c>
      <c r="E83" s="4">
        <f t="shared" si="62"/>
        <v>16.655038016791512</v>
      </c>
      <c r="F83" s="4">
        <v>82.06</v>
      </c>
      <c r="G83" s="4">
        <f t="shared" si="69"/>
        <v>12.567520045095316</v>
      </c>
      <c r="H83" s="4">
        <f t="shared" si="70"/>
        <v>14.611279030943415</v>
      </c>
      <c r="I83" s="33">
        <f t="shared" si="71"/>
        <v>65.095517563387475</v>
      </c>
      <c r="J83" s="4">
        <f t="shared" si="63"/>
        <v>5.1445387198086756</v>
      </c>
      <c r="K83" s="13">
        <v>85</v>
      </c>
      <c r="L83" s="4">
        <f t="shared" si="64"/>
        <v>4.4356303022989012</v>
      </c>
      <c r="M83" s="13">
        <v>73</v>
      </c>
      <c r="N83" s="4">
        <f t="shared" si="65"/>
        <v>4.2689253230421302</v>
      </c>
      <c r="O83" s="13">
        <v>77</v>
      </c>
      <c r="P83" s="4">
        <f t="shared" si="66"/>
        <v>10.252314305183342</v>
      </c>
      <c r="Q83" s="13">
        <v>38</v>
      </c>
      <c r="R83" s="4">
        <f t="shared" ref="R83:R106" si="92">Q83/_xlfn.STDEV.S($Q$2:$Q$129)</f>
        <v>1.6212849487103276</v>
      </c>
      <c r="S83" s="10">
        <f t="shared" si="72"/>
        <v>6.7296360817350163</v>
      </c>
      <c r="T83" s="13">
        <v>84</v>
      </c>
      <c r="U83" s="4">
        <f t="shared" si="73"/>
        <v>7.4779881747050734</v>
      </c>
      <c r="V83" s="13">
        <v>74</v>
      </c>
      <c r="W83" s="4">
        <f t="shared" si="74"/>
        <v>6.0594781218203089</v>
      </c>
      <c r="X83" s="13">
        <v>88</v>
      </c>
      <c r="Y83" s="4">
        <f t="shared" si="75"/>
        <v>6.2859588029461175</v>
      </c>
      <c r="Z83" s="13">
        <v>85</v>
      </c>
      <c r="AA83" s="4">
        <f t="shared" si="76"/>
        <v>8.7388093069957797</v>
      </c>
      <c r="AB83" s="13">
        <v>60</v>
      </c>
      <c r="AC83" s="4">
        <f t="shared" si="77"/>
        <v>4.6076300344966414</v>
      </c>
      <c r="AD83" s="13">
        <v>78</v>
      </c>
      <c r="AE83" s="4">
        <f t="shared" si="78"/>
        <v>7.2079520494461775</v>
      </c>
      <c r="AF83" s="4">
        <f t="shared" si="79"/>
        <v>5.9370874007718459</v>
      </c>
      <c r="AG83" s="33">
        <f t="shared" si="80"/>
        <v>39.047398950143567</v>
      </c>
      <c r="AH83" s="13">
        <v>74</v>
      </c>
      <c r="AI83" s="4">
        <f t="shared" si="68"/>
        <v>3.6392079835374487</v>
      </c>
      <c r="AJ83" s="13">
        <v>74</v>
      </c>
      <c r="AK83" s="4">
        <f t="shared" si="81"/>
        <v>2.8830556222386505</v>
      </c>
      <c r="AL83" s="13">
        <v>81</v>
      </c>
      <c r="AM83" s="4">
        <f t="shared" si="82"/>
        <v>3.1997550144100027</v>
      </c>
      <c r="AN83" s="13">
        <v>23</v>
      </c>
      <c r="AO83" s="4">
        <f t="shared" si="83"/>
        <v>1.0094764919037844</v>
      </c>
      <c r="AP83" s="4">
        <f t="shared" si="84"/>
        <v>2.6828737780224716</v>
      </c>
      <c r="AQ83" s="33">
        <f t="shared" si="85"/>
        <v>54.862211496742631</v>
      </c>
      <c r="AR83" s="4">
        <v>84.84</v>
      </c>
      <c r="AS83" s="4">
        <v>0.02</v>
      </c>
      <c r="AT83" s="13">
        <f t="shared" si="86"/>
        <v>169.68</v>
      </c>
      <c r="AU83" s="33">
        <f t="shared" si="87"/>
        <v>1.6884338104691254</v>
      </c>
      <c r="AV83" s="6">
        <f t="shared" si="88"/>
        <v>40.173390455185697</v>
      </c>
      <c r="AW83" s="2">
        <f t="shared" si="89"/>
        <v>0.65833387841623647</v>
      </c>
      <c r="AX83" s="17"/>
      <c r="AY83" s="9" t="e">
        <f>#REF!*AX83/100</f>
        <v>#REF!</v>
      </c>
      <c r="AZ83" s="24"/>
      <c r="BA83" s="9"/>
      <c r="BB83" s="13">
        <v>1202</v>
      </c>
      <c r="BC83" s="27">
        <f t="shared" si="91"/>
        <v>1202</v>
      </c>
      <c r="BD83" s="13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</row>
    <row r="84" spans="1:67" s="4" customFormat="1" x14ac:dyDescent="0.25">
      <c r="A84" s="29" t="s">
        <v>299</v>
      </c>
      <c r="B84" s="23" t="s">
        <v>262</v>
      </c>
      <c r="C84" s="1" t="s">
        <v>149</v>
      </c>
      <c r="D84" s="2">
        <v>77.25</v>
      </c>
      <c r="E84" s="2">
        <f t="shared" ref="E84:E115" si="93">D84/_xlfn.STDEV.S($D$2:$D$129)</f>
        <v>16.389830405059165</v>
      </c>
      <c r="F84" s="2">
        <v>84.73</v>
      </c>
      <c r="G84" s="2">
        <f t="shared" si="69"/>
        <v>12.976431555214795</v>
      </c>
      <c r="H84" s="4">
        <f t="shared" si="70"/>
        <v>14.68313098013698</v>
      </c>
      <c r="I84" s="33">
        <f t="shared" si="71"/>
        <v>66.246466296483575</v>
      </c>
      <c r="J84" s="2">
        <f t="shared" ref="J84:J106" si="94">AVERAGE(L84,N84,P84,R84)</f>
        <v>4.8842213225285587</v>
      </c>
      <c r="K84" s="12">
        <v>35</v>
      </c>
      <c r="L84" s="2">
        <f t="shared" ref="L84:L115" si="95">K84/_xlfn.STDEV.S($K$2:$K$129)</f>
        <v>1.8264360068289591</v>
      </c>
      <c r="M84" s="12">
        <v>80</v>
      </c>
      <c r="N84" s="2">
        <f t="shared" ref="N84:N115" si="96">M84/_xlfn.STDEV.S($M$2:$M$129)</f>
        <v>4.678274326621513</v>
      </c>
      <c r="O84" s="12">
        <v>70</v>
      </c>
      <c r="P84" s="2">
        <f t="shared" ref="P84:P115" si="97">O84/_xlfn.STDEV.S($O$2:$O$129)</f>
        <v>9.3202857319848569</v>
      </c>
      <c r="Q84" s="12">
        <v>87</v>
      </c>
      <c r="R84" s="2">
        <f t="shared" si="92"/>
        <v>3.7118892246789077</v>
      </c>
      <c r="S84" s="10">
        <f t="shared" si="72"/>
        <v>6.3933406966567112</v>
      </c>
      <c r="T84" s="12">
        <v>58</v>
      </c>
      <c r="U84" s="2">
        <f t="shared" si="73"/>
        <v>5.1633727872963604</v>
      </c>
      <c r="V84" s="12">
        <v>53</v>
      </c>
      <c r="W84" s="2">
        <f t="shared" si="74"/>
        <v>4.339896492655086</v>
      </c>
      <c r="X84" s="12">
        <v>95</v>
      </c>
      <c r="Y84" s="2">
        <f t="shared" si="75"/>
        <v>6.7859782531804678</v>
      </c>
      <c r="Z84" s="12">
        <v>85</v>
      </c>
      <c r="AA84" s="2">
        <f t="shared" si="76"/>
        <v>8.7388093069957797</v>
      </c>
      <c r="AB84" s="12">
        <v>99</v>
      </c>
      <c r="AC84" s="2">
        <f t="shared" si="77"/>
        <v>7.6025895569194581</v>
      </c>
      <c r="AD84" s="12">
        <v>62</v>
      </c>
      <c r="AE84" s="2">
        <f t="shared" si="78"/>
        <v>5.7293977828931153</v>
      </c>
      <c r="AF84" s="4">
        <f t="shared" si="79"/>
        <v>5.638781009592635</v>
      </c>
      <c r="AG84" s="33">
        <f t="shared" si="80"/>
        <v>26.944369697799186</v>
      </c>
      <c r="AH84" s="12">
        <v>56</v>
      </c>
      <c r="AI84" s="2">
        <f t="shared" ref="AI84:AI115" si="98">AH84/_xlfn.STDEV.S($AH$2:$AH$129)</f>
        <v>2.7539952307850961</v>
      </c>
      <c r="AJ84" s="12">
        <v>82</v>
      </c>
      <c r="AK84" s="2">
        <f t="shared" si="81"/>
        <v>3.1947373111293151</v>
      </c>
      <c r="AL84" s="12">
        <v>60</v>
      </c>
      <c r="AM84" s="2">
        <f t="shared" si="82"/>
        <v>2.3701888995629647</v>
      </c>
      <c r="AN84" s="12">
        <v>79</v>
      </c>
      <c r="AO84" s="2">
        <f t="shared" si="83"/>
        <v>3.4673322982782162</v>
      </c>
      <c r="AP84" s="4">
        <f t="shared" si="84"/>
        <v>2.9465634349388985</v>
      </c>
      <c r="AQ84" s="33">
        <f t="shared" si="85"/>
        <v>63.816805868715484</v>
      </c>
      <c r="AR84" s="4">
        <v>2.58</v>
      </c>
      <c r="AS84" s="4">
        <v>0.41</v>
      </c>
      <c r="AT84" s="13">
        <f t="shared" si="86"/>
        <v>105.78</v>
      </c>
      <c r="AU84" s="33">
        <f t="shared" si="87"/>
        <v>1.0525844440795855</v>
      </c>
      <c r="AV84" s="6">
        <f t="shared" si="88"/>
        <v>39.51505657676946</v>
      </c>
      <c r="AW84" s="2">
        <f t="shared" si="89"/>
        <v>0.12338007460905942</v>
      </c>
      <c r="AX84" s="16"/>
      <c r="AY84" s="9" t="e">
        <f>#REF!*AX84/100</f>
        <v>#REF!</v>
      </c>
      <c r="AZ84" s="9"/>
      <c r="BA84" s="9"/>
      <c r="BB84" s="12"/>
      <c r="BC84" s="27">
        <f t="shared" si="91"/>
        <v>0</v>
      </c>
      <c r="BD84" s="13"/>
    </row>
    <row r="85" spans="1:67" s="45" customFormat="1" x14ac:dyDescent="0.25">
      <c r="A85" s="55" t="s">
        <v>413</v>
      </c>
      <c r="B85" s="41" t="s">
        <v>414</v>
      </c>
      <c r="C85" s="54" t="s">
        <v>166</v>
      </c>
      <c r="D85" s="45">
        <v>84.5</v>
      </c>
      <c r="E85" s="45">
        <f t="shared" si="93"/>
        <v>17.928034553106787</v>
      </c>
      <c r="F85" s="45">
        <v>85.93</v>
      </c>
      <c r="G85" s="45">
        <f t="shared" si="69"/>
        <v>13.160212009201079</v>
      </c>
      <c r="H85" s="45">
        <f t="shared" si="70"/>
        <v>15.544123281153933</v>
      </c>
      <c r="I85" s="45">
        <f t="shared" si="71"/>
        <v>80.038131090313655</v>
      </c>
      <c r="J85" s="45">
        <f t="shared" si="94"/>
        <v>4.4352348226886793</v>
      </c>
      <c r="K85" s="43">
        <v>69</v>
      </c>
      <c r="L85" s="45">
        <f t="shared" si="95"/>
        <v>3.6006881277485197</v>
      </c>
      <c r="M85" s="43">
        <v>53</v>
      </c>
      <c r="N85" s="45">
        <f t="shared" si="96"/>
        <v>3.0993567413867522</v>
      </c>
      <c r="O85" s="43">
        <v>81</v>
      </c>
      <c r="P85" s="45">
        <f t="shared" si="97"/>
        <v>10.784902061296762</v>
      </c>
      <c r="Q85" s="43">
        <v>6</v>
      </c>
      <c r="R85" s="45">
        <f t="shared" si="92"/>
        <v>0.2559923603226833</v>
      </c>
      <c r="S85" s="46">
        <f t="shared" si="72"/>
        <v>7.0013563112713451</v>
      </c>
      <c r="T85" s="43">
        <v>88</v>
      </c>
      <c r="U85" s="45">
        <f t="shared" si="73"/>
        <v>7.83408284969103</v>
      </c>
      <c r="V85" s="43">
        <v>88</v>
      </c>
      <c r="W85" s="45">
        <f t="shared" si="74"/>
        <v>7.2058658745971238</v>
      </c>
      <c r="X85" s="43">
        <v>88</v>
      </c>
      <c r="Y85" s="45">
        <f t="shared" si="75"/>
        <v>6.2859588029461175</v>
      </c>
      <c r="Z85" s="43">
        <v>65</v>
      </c>
      <c r="AA85" s="45">
        <f t="shared" si="76"/>
        <v>6.6826188818203018</v>
      </c>
      <c r="AB85" s="43">
        <v>74</v>
      </c>
      <c r="AC85" s="45">
        <f t="shared" si="77"/>
        <v>5.6827437092125237</v>
      </c>
      <c r="AD85" s="43">
        <v>90</v>
      </c>
      <c r="AE85" s="45">
        <f t="shared" si="78"/>
        <v>8.3168677493609735</v>
      </c>
      <c r="AF85" s="45">
        <f t="shared" si="79"/>
        <v>5.7182955669800126</v>
      </c>
      <c r="AG85" s="45">
        <f t="shared" si="80"/>
        <v>30.17047226383001</v>
      </c>
      <c r="AH85" s="43">
        <v>44</v>
      </c>
      <c r="AI85" s="45">
        <f t="shared" si="98"/>
        <v>2.1638533956168615</v>
      </c>
      <c r="AJ85" s="43">
        <v>84</v>
      </c>
      <c r="AK85" s="45">
        <f t="shared" si="81"/>
        <v>3.2726577333519815</v>
      </c>
      <c r="AL85" s="43">
        <v>55</v>
      </c>
      <c r="AM85" s="45">
        <f t="shared" si="82"/>
        <v>2.1726731579327176</v>
      </c>
      <c r="AN85" s="43">
        <v>51</v>
      </c>
      <c r="AO85" s="45">
        <f t="shared" si="83"/>
        <v>2.2384043950910004</v>
      </c>
      <c r="AP85" s="45">
        <f t="shared" si="84"/>
        <v>2.4618971704981405</v>
      </c>
      <c r="AQ85" s="45">
        <f t="shared" si="85"/>
        <v>47.358102654497934</v>
      </c>
      <c r="AR85" s="45">
        <v>4.83</v>
      </c>
      <c r="AS85" s="45">
        <v>0</v>
      </c>
      <c r="AT85" s="43">
        <f t="shared" si="86"/>
        <v>0</v>
      </c>
      <c r="AU85" s="45">
        <f t="shared" si="87"/>
        <v>0</v>
      </c>
      <c r="AV85" s="45">
        <f t="shared" si="88"/>
        <v>39.391676502160401</v>
      </c>
      <c r="AW85" s="45">
        <f t="shared" si="89"/>
        <v>0.26543138884072448</v>
      </c>
      <c r="AX85" s="52"/>
      <c r="AY85" s="48" t="e">
        <f>#REF!*AX85/100</f>
        <v>#REF!</v>
      </c>
      <c r="AZ85" s="48"/>
      <c r="BA85" s="48"/>
      <c r="BB85" s="43"/>
      <c r="BC85" s="44">
        <f t="shared" si="91"/>
        <v>0</v>
      </c>
      <c r="BD85" s="43"/>
    </row>
    <row r="86" spans="1:67" x14ac:dyDescent="0.25">
      <c r="A86" s="30" t="s">
        <v>300</v>
      </c>
      <c r="B86" s="19" t="s">
        <v>201</v>
      </c>
      <c r="C86" s="3" t="s">
        <v>202</v>
      </c>
      <c r="D86" s="4">
        <v>81.5</v>
      </c>
      <c r="E86" s="2">
        <f t="shared" si="93"/>
        <v>17.291536284949149</v>
      </c>
      <c r="F86" s="4">
        <v>76.94</v>
      </c>
      <c r="G86" s="2">
        <f t="shared" si="69"/>
        <v>11.783390108087174</v>
      </c>
      <c r="H86" s="4">
        <f t="shared" si="70"/>
        <v>14.537463196518161</v>
      </c>
      <c r="I86" s="33">
        <f t="shared" si="71"/>
        <v>63.913110654908131</v>
      </c>
      <c r="J86" s="2">
        <f t="shared" si="94"/>
        <v>5.3635034708555676</v>
      </c>
      <c r="K86" s="13">
        <v>66</v>
      </c>
      <c r="L86" s="2">
        <f t="shared" si="95"/>
        <v>3.444136470020323</v>
      </c>
      <c r="M86" s="13">
        <v>70</v>
      </c>
      <c r="N86" s="2">
        <f t="shared" si="96"/>
        <v>4.093490035793824</v>
      </c>
      <c r="O86" s="13">
        <v>76</v>
      </c>
      <c r="P86" s="2">
        <f t="shared" si="97"/>
        <v>10.119167366154986</v>
      </c>
      <c r="Q86" s="13">
        <v>89</v>
      </c>
      <c r="R86" s="2">
        <f t="shared" si="92"/>
        <v>3.7972200114531356</v>
      </c>
      <c r="S86" s="10">
        <f t="shared" si="72"/>
        <v>7.1469828537602993</v>
      </c>
      <c r="T86" s="13">
        <v>71</v>
      </c>
      <c r="U86" s="2">
        <f t="shared" si="73"/>
        <v>6.3206804810007169</v>
      </c>
      <c r="V86" s="13">
        <v>66</v>
      </c>
      <c r="W86" s="2">
        <f t="shared" si="74"/>
        <v>5.4043994059478431</v>
      </c>
      <c r="X86" s="13">
        <v>85</v>
      </c>
      <c r="Y86" s="2">
        <f t="shared" si="75"/>
        <v>6.071664752845682</v>
      </c>
      <c r="Z86" s="13">
        <v>86</v>
      </c>
      <c r="AA86" s="2">
        <f t="shared" si="76"/>
        <v>8.8416188282545534</v>
      </c>
      <c r="AB86" s="13">
        <v>96</v>
      </c>
      <c r="AC86" s="2">
        <f t="shared" si="77"/>
        <v>7.3722080551946254</v>
      </c>
      <c r="AD86" s="13">
        <v>96</v>
      </c>
      <c r="AE86" s="2">
        <f t="shared" si="78"/>
        <v>8.8713255993183715</v>
      </c>
      <c r="AF86" s="4">
        <f t="shared" si="79"/>
        <v>6.2552431623079334</v>
      </c>
      <c r="AG86" s="33">
        <f t="shared" si="80"/>
        <v>51.955766328567741</v>
      </c>
      <c r="AH86" s="12">
        <v>47</v>
      </c>
      <c r="AI86" s="2">
        <f t="shared" si="98"/>
        <v>2.3113888544089201</v>
      </c>
      <c r="AJ86" s="12">
        <v>59</v>
      </c>
      <c r="AK86" s="2">
        <f t="shared" si="81"/>
        <v>2.2986524555686536</v>
      </c>
      <c r="AL86" s="12">
        <v>31</v>
      </c>
      <c r="AM86" s="2">
        <f t="shared" si="82"/>
        <v>1.2245975981075319</v>
      </c>
      <c r="AN86" s="12">
        <v>69</v>
      </c>
      <c r="AO86" s="2">
        <f t="shared" si="83"/>
        <v>3.0284294757113535</v>
      </c>
      <c r="AP86" s="4">
        <f t="shared" si="84"/>
        <v>2.2157670959491145</v>
      </c>
      <c r="AQ86" s="33">
        <f t="shared" si="85"/>
        <v>38.999811297516516</v>
      </c>
      <c r="AR86" s="4">
        <v>41.11</v>
      </c>
      <c r="AS86" s="4">
        <v>0.04</v>
      </c>
      <c r="AT86" s="13">
        <f t="shared" si="86"/>
        <v>164.44</v>
      </c>
      <c r="AU86" s="33">
        <f t="shared" si="87"/>
        <v>1.6362921722863208</v>
      </c>
      <c r="AV86" s="6">
        <f t="shared" si="88"/>
        <v>39.126245113319676</v>
      </c>
      <c r="AW86" s="2">
        <f t="shared" si="89"/>
        <v>0.2189316869891087</v>
      </c>
      <c r="AY86" s="9" t="e">
        <f>#REF!*AX86/100</f>
        <v>#REF!</v>
      </c>
      <c r="BB86" s="13"/>
      <c r="BC86" s="27">
        <f t="shared" si="91"/>
        <v>0</v>
      </c>
    </row>
    <row r="87" spans="1:67" x14ac:dyDescent="0.25">
      <c r="A87" s="3" t="s">
        <v>38</v>
      </c>
      <c r="B87" s="19" t="s">
        <v>420</v>
      </c>
      <c r="C87" s="3" t="s">
        <v>421</v>
      </c>
      <c r="D87" s="4">
        <v>75.5</v>
      </c>
      <c r="E87" s="4">
        <f t="shared" si="93"/>
        <v>16.018539748633874</v>
      </c>
      <c r="F87" s="4">
        <v>74.48</v>
      </c>
      <c r="G87" s="4">
        <f t="shared" si="69"/>
        <v>11.406640177415296</v>
      </c>
      <c r="H87" s="4">
        <f t="shared" si="70"/>
        <v>13.712589963024584</v>
      </c>
      <c r="I87" s="33">
        <f t="shared" si="71"/>
        <v>50.700013255188011</v>
      </c>
      <c r="J87" s="4">
        <f t="shared" si="94"/>
        <v>5.4077381325985234</v>
      </c>
      <c r="K87" s="13">
        <v>90</v>
      </c>
      <c r="L87" s="4">
        <f t="shared" si="95"/>
        <v>4.6965497318458951</v>
      </c>
      <c r="M87" s="13">
        <v>80</v>
      </c>
      <c r="N87" s="4">
        <f t="shared" si="96"/>
        <v>4.678274326621513</v>
      </c>
      <c r="O87" s="13">
        <v>85</v>
      </c>
      <c r="P87" s="4">
        <f t="shared" si="97"/>
        <v>11.317489817410182</v>
      </c>
      <c r="Q87" s="13">
        <v>22</v>
      </c>
      <c r="R87" s="4">
        <f t="shared" si="92"/>
        <v>0.93863865451650541</v>
      </c>
      <c r="S87" s="10">
        <f t="shared" si="72"/>
        <v>7.3650629128017684</v>
      </c>
      <c r="T87" s="13">
        <v>92</v>
      </c>
      <c r="U87" s="4">
        <f t="shared" si="73"/>
        <v>8.1901775246769848</v>
      </c>
      <c r="V87" s="13">
        <v>82</v>
      </c>
      <c r="W87" s="4">
        <f t="shared" si="74"/>
        <v>6.7145568376927747</v>
      </c>
      <c r="X87" s="13">
        <v>89</v>
      </c>
      <c r="Y87" s="4">
        <f t="shared" si="75"/>
        <v>6.3573901529795966</v>
      </c>
      <c r="Z87" s="13">
        <v>97</v>
      </c>
      <c r="AA87" s="4">
        <f t="shared" si="76"/>
        <v>9.9725235621010651</v>
      </c>
      <c r="AB87" s="13">
        <v>58</v>
      </c>
      <c r="AC87" s="4">
        <f t="shared" si="77"/>
        <v>4.4540423666800866</v>
      </c>
      <c r="AD87" s="13">
        <v>92</v>
      </c>
      <c r="AE87" s="4">
        <f t="shared" si="78"/>
        <v>8.5016870326801062</v>
      </c>
      <c r="AF87" s="4">
        <f t="shared" si="79"/>
        <v>6.3864005227001464</v>
      </c>
      <c r="AG87" s="33">
        <f t="shared" si="80"/>
        <v>57.277145341642843</v>
      </c>
      <c r="AH87" s="13">
        <v>86</v>
      </c>
      <c r="AI87" s="4">
        <f t="shared" si="98"/>
        <v>4.2293498187056837</v>
      </c>
      <c r="AJ87" s="13">
        <v>24</v>
      </c>
      <c r="AK87" s="4">
        <f t="shared" si="81"/>
        <v>0.93504506667199472</v>
      </c>
      <c r="AL87" s="13">
        <v>77</v>
      </c>
      <c r="AM87" s="4">
        <f t="shared" si="82"/>
        <v>3.0417424211058046</v>
      </c>
      <c r="AN87" s="13">
        <v>12</v>
      </c>
      <c r="AO87" s="4">
        <f t="shared" si="83"/>
        <v>0.52668338708023543</v>
      </c>
      <c r="AP87" s="4">
        <f t="shared" si="84"/>
        <v>2.1832051733909297</v>
      </c>
      <c r="AQ87" s="33">
        <f t="shared" si="85"/>
        <v>37.894046240631674</v>
      </c>
      <c r="AR87" s="4">
        <v>81.72</v>
      </c>
      <c r="AS87" s="4">
        <v>0.12</v>
      </c>
      <c r="AT87" s="13">
        <f t="shared" si="86"/>
        <v>980.64</v>
      </c>
      <c r="AU87" s="33">
        <f t="shared" si="87"/>
        <v>9.7580488678597526</v>
      </c>
      <c r="AV87" s="6">
        <f t="shared" si="88"/>
        <v>38.907313426330568</v>
      </c>
      <c r="AW87" s="2">
        <f t="shared" si="89"/>
        <v>5.3404758073440917E-3</v>
      </c>
      <c r="AX87" s="17"/>
      <c r="AY87" s="9" t="e">
        <f>#REF!*AX87/100</f>
        <v>#REF!</v>
      </c>
      <c r="AZ87" s="24"/>
      <c r="BB87" s="13"/>
      <c r="BC87" s="27">
        <f t="shared" si="91"/>
        <v>0</v>
      </c>
    </row>
    <row r="88" spans="1:67" s="4" customFormat="1" x14ac:dyDescent="0.25">
      <c r="A88" s="30" t="s">
        <v>415</v>
      </c>
      <c r="B88" s="19" t="s">
        <v>203</v>
      </c>
      <c r="C88" s="3" t="s">
        <v>204</v>
      </c>
      <c r="D88" s="4">
        <v>77.75</v>
      </c>
      <c r="E88" s="4">
        <f t="shared" si="93"/>
        <v>16.495913449752102</v>
      </c>
      <c r="F88" s="4">
        <v>81.94</v>
      </c>
      <c r="G88" s="4">
        <f t="shared" si="69"/>
        <v>12.549141999696687</v>
      </c>
      <c r="H88" s="4">
        <f t="shared" si="70"/>
        <v>14.522527724724394</v>
      </c>
      <c r="I88" s="33">
        <f t="shared" si="71"/>
        <v>63.673869235125366</v>
      </c>
      <c r="J88" s="4">
        <f t="shared" si="94"/>
        <v>5.0094356847343002</v>
      </c>
      <c r="K88" s="13">
        <v>89</v>
      </c>
      <c r="L88" s="4">
        <f t="shared" si="95"/>
        <v>4.6443658459364965</v>
      </c>
      <c r="M88" s="13">
        <v>50</v>
      </c>
      <c r="N88" s="4">
        <f t="shared" si="96"/>
        <v>2.9239214541384455</v>
      </c>
      <c r="O88" s="13">
        <v>85</v>
      </c>
      <c r="P88" s="4">
        <f t="shared" si="97"/>
        <v>11.317489817410182</v>
      </c>
      <c r="Q88" s="13">
        <v>27</v>
      </c>
      <c r="R88" s="4">
        <f t="shared" si="92"/>
        <v>1.1519656214520748</v>
      </c>
      <c r="S88" s="10">
        <f t="shared" si="72"/>
        <v>7.2047707073216545</v>
      </c>
      <c r="T88" s="13">
        <v>91</v>
      </c>
      <c r="U88" s="4">
        <f t="shared" si="73"/>
        <v>8.1011538559304963</v>
      </c>
      <c r="V88" s="13">
        <v>73</v>
      </c>
      <c r="W88" s="4">
        <f t="shared" si="74"/>
        <v>5.9775932823362501</v>
      </c>
      <c r="X88" s="13">
        <v>92</v>
      </c>
      <c r="Y88" s="4">
        <f t="shared" si="75"/>
        <v>6.5716842030800322</v>
      </c>
      <c r="Z88" s="13">
        <v>93</v>
      </c>
      <c r="AA88" s="4">
        <f t="shared" si="76"/>
        <v>9.5612854770659705</v>
      </c>
      <c r="AB88" s="13">
        <v>60</v>
      </c>
      <c r="AC88" s="4">
        <f t="shared" si="77"/>
        <v>4.6076300344966414</v>
      </c>
      <c r="AD88" s="13">
        <v>91</v>
      </c>
      <c r="AE88" s="4">
        <f t="shared" si="78"/>
        <v>8.4092773910205398</v>
      </c>
      <c r="AF88" s="4">
        <f t="shared" si="79"/>
        <v>6.1071031960279774</v>
      </c>
      <c r="AG88" s="33">
        <f t="shared" si="80"/>
        <v>45.94536092545156</v>
      </c>
      <c r="AH88" s="13">
        <v>81</v>
      </c>
      <c r="AI88" s="4">
        <f t="shared" si="98"/>
        <v>3.9834573873855854</v>
      </c>
      <c r="AJ88" s="13">
        <v>47</v>
      </c>
      <c r="AK88" s="4">
        <f t="shared" si="81"/>
        <v>1.8311299222326562</v>
      </c>
      <c r="AL88" s="13">
        <v>74</v>
      </c>
      <c r="AM88" s="4">
        <f t="shared" si="82"/>
        <v>2.9232329761276565</v>
      </c>
      <c r="AN88" s="13">
        <v>14</v>
      </c>
      <c r="AO88" s="4">
        <f t="shared" si="83"/>
        <v>0.61446395159360789</v>
      </c>
      <c r="AP88" s="4">
        <f t="shared" si="84"/>
        <v>2.3380710593348764</v>
      </c>
      <c r="AQ88" s="33">
        <f t="shared" si="85"/>
        <v>43.153111791025147</v>
      </c>
      <c r="AR88" s="4">
        <v>10.96</v>
      </c>
      <c r="AS88" s="4">
        <v>0.26</v>
      </c>
      <c r="AT88" s="13">
        <f t="shared" si="86"/>
        <v>284.95999999999998</v>
      </c>
      <c r="AU88" s="33">
        <f t="shared" si="87"/>
        <v>2.8355498504908172</v>
      </c>
      <c r="AV88" s="6">
        <f t="shared" si="88"/>
        <v>38.901972950523223</v>
      </c>
      <c r="AW88" s="2">
        <f t="shared" si="89"/>
        <v>4.0243397379363444E-2</v>
      </c>
      <c r="AX88" s="17"/>
      <c r="AY88" s="9" t="e">
        <f>#REF!*AX88/100</f>
        <v>#REF!</v>
      </c>
      <c r="AZ88" s="24"/>
      <c r="BA88" s="9"/>
      <c r="BB88" s="13"/>
      <c r="BC88" s="27">
        <f t="shared" si="91"/>
        <v>0</v>
      </c>
      <c r="BD88" s="13"/>
    </row>
    <row r="89" spans="1:67" s="4" customFormat="1" x14ac:dyDescent="0.25">
      <c r="A89" s="3" t="s">
        <v>417</v>
      </c>
      <c r="B89" s="19" t="s">
        <v>418</v>
      </c>
      <c r="C89" s="25" t="s">
        <v>82</v>
      </c>
      <c r="D89" s="4">
        <v>78.25</v>
      </c>
      <c r="E89" s="4">
        <f t="shared" si="93"/>
        <v>16.601996494445043</v>
      </c>
      <c r="F89" s="4">
        <v>76.59</v>
      </c>
      <c r="G89" s="4">
        <f t="shared" si="69"/>
        <v>11.72978747567451</v>
      </c>
      <c r="H89" s="4">
        <f t="shared" si="70"/>
        <v>14.165891985059776</v>
      </c>
      <c r="I89" s="33">
        <f t="shared" si="71"/>
        <v>57.961157786783133</v>
      </c>
      <c r="J89" s="4">
        <f t="shared" si="94"/>
        <v>5.3269749073006407</v>
      </c>
      <c r="K89" s="13">
        <v>93</v>
      </c>
      <c r="L89" s="4">
        <f t="shared" si="95"/>
        <v>4.8531013895740918</v>
      </c>
      <c r="M89" s="13">
        <v>76</v>
      </c>
      <c r="N89" s="4">
        <f t="shared" si="96"/>
        <v>4.4443606102904374</v>
      </c>
      <c r="O89" s="13">
        <v>87</v>
      </c>
      <c r="P89" s="4">
        <f t="shared" si="97"/>
        <v>11.583783695466893</v>
      </c>
      <c r="Q89" s="13">
        <v>10</v>
      </c>
      <c r="R89" s="4">
        <f t="shared" si="92"/>
        <v>0.42665393387113881</v>
      </c>
      <c r="S89" s="10">
        <f t="shared" si="72"/>
        <v>7.0293932278091491</v>
      </c>
      <c r="T89" s="13">
        <v>93</v>
      </c>
      <c r="U89" s="4">
        <f t="shared" si="73"/>
        <v>8.279201193423475</v>
      </c>
      <c r="V89" s="13">
        <v>78</v>
      </c>
      <c r="W89" s="4">
        <f t="shared" si="74"/>
        <v>6.3870174797565413</v>
      </c>
      <c r="X89" s="13">
        <v>92</v>
      </c>
      <c r="Y89" s="4">
        <f t="shared" si="75"/>
        <v>6.5716842030800322</v>
      </c>
      <c r="Z89" s="13">
        <v>76</v>
      </c>
      <c r="AA89" s="4">
        <f t="shared" si="76"/>
        <v>7.8135236156668144</v>
      </c>
      <c r="AB89" s="13">
        <v>59</v>
      </c>
      <c r="AC89" s="4">
        <f t="shared" si="77"/>
        <v>4.5308362005883636</v>
      </c>
      <c r="AD89" s="13">
        <v>93</v>
      </c>
      <c r="AE89" s="4">
        <f t="shared" si="78"/>
        <v>8.5940966743396725</v>
      </c>
      <c r="AF89" s="4">
        <f t="shared" si="79"/>
        <v>6.1781840675548949</v>
      </c>
      <c r="AG89" s="33">
        <f t="shared" si="80"/>
        <v>48.829287964264431</v>
      </c>
      <c r="AH89" s="13">
        <v>91</v>
      </c>
      <c r="AI89" s="4">
        <f t="shared" si="98"/>
        <v>4.4752422500257811</v>
      </c>
      <c r="AJ89" s="13">
        <v>30</v>
      </c>
      <c r="AK89" s="4">
        <f t="shared" si="81"/>
        <v>1.1688063333399934</v>
      </c>
      <c r="AL89" s="13">
        <v>85</v>
      </c>
      <c r="AM89" s="4">
        <f t="shared" si="82"/>
        <v>3.3577676077142002</v>
      </c>
      <c r="AN89" s="13">
        <v>12</v>
      </c>
      <c r="AO89" s="4">
        <f t="shared" si="83"/>
        <v>0.52668338708023543</v>
      </c>
      <c r="AP89" s="4">
        <f t="shared" si="84"/>
        <v>2.3821248945400524</v>
      </c>
      <c r="AQ89" s="33">
        <f t="shared" si="85"/>
        <v>44.649128849127337</v>
      </c>
      <c r="AR89" s="4">
        <v>67.12</v>
      </c>
      <c r="AS89" s="4">
        <v>0.06</v>
      </c>
      <c r="AT89" s="13">
        <f t="shared" si="86"/>
        <v>402.72</v>
      </c>
      <c r="AU89" s="33">
        <f t="shared" si="87"/>
        <v>4.0073436124005557</v>
      </c>
      <c r="AV89" s="6">
        <f t="shared" si="88"/>
        <v>38.86172955314386</v>
      </c>
      <c r="AW89" s="2">
        <f t="shared" si="89"/>
        <v>0.74442172612555879</v>
      </c>
      <c r="AX89" s="17"/>
      <c r="AY89" s="9" t="e">
        <f>#REF!*AX89/100</f>
        <v>#REF!</v>
      </c>
      <c r="AZ89" s="24"/>
      <c r="BA89" s="9"/>
      <c r="BB89" s="13">
        <v>1955</v>
      </c>
      <c r="BC89" s="27">
        <f t="shared" si="91"/>
        <v>1955</v>
      </c>
      <c r="BD89" s="13"/>
    </row>
    <row r="90" spans="1:67" s="4" customFormat="1" x14ac:dyDescent="0.25">
      <c r="A90" s="1" t="s">
        <v>416</v>
      </c>
      <c r="B90" s="23" t="s">
        <v>205</v>
      </c>
      <c r="C90" s="1" t="s">
        <v>206</v>
      </c>
      <c r="D90" s="2">
        <v>76</v>
      </c>
      <c r="E90" s="2">
        <f t="shared" si="93"/>
        <v>16.124622793326814</v>
      </c>
      <c r="F90" s="2">
        <v>78.3</v>
      </c>
      <c r="G90" s="2">
        <f t="shared" si="69"/>
        <v>11.991674622604961</v>
      </c>
      <c r="H90" s="4">
        <f t="shared" si="70"/>
        <v>14.058148707965888</v>
      </c>
      <c r="I90" s="33">
        <f t="shared" si="71"/>
        <v>56.235289669597265</v>
      </c>
      <c r="J90" s="2">
        <f t="shared" si="94"/>
        <v>4.406166843120678</v>
      </c>
      <c r="K90" s="12">
        <v>54</v>
      </c>
      <c r="L90" s="2">
        <f t="shared" si="95"/>
        <v>2.8179298391075371</v>
      </c>
      <c r="M90" s="12">
        <v>37</v>
      </c>
      <c r="N90" s="2">
        <f t="shared" si="96"/>
        <v>2.1637018760624498</v>
      </c>
      <c r="O90" s="12">
        <v>69</v>
      </c>
      <c r="P90" s="2">
        <f t="shared" si="97"/>
        <v>9.1871387929565014</v>
      </c>
      <c r="Q90" s="12">
        <v>81</v>
      </c>
      <c r="R90" s="2">
        <f t="shared" si="92"/>
        <v>3.4558968643562245</v>
      </c>
      <c r="S90" s="10">
        <f t="shared" si="72"/>
        <v>6.8535626757954242</v>
      </c>
      <c r="T90" s="12">
        <v>83</v>
      </c>
      <c r="U90" s="2">
        <f t="shared" si="73"/>
        <v>7.3889645059585849</v>
      </c>
      <c r="V90" s="12">
        <v>76</v>
      </c>
      <c r="W90" s="2">
        <f t="shared" si="74"/>
        <v>6.2232478007884247</v>
      </c>
      <c r="X90" s="12">
        <v>82</v>
      </c>
      <c r="Y90" s="2">
        <f t="shared" si="75"/>
        <v>5.8573707027452464</v>
      </c>
      <c r="Z90" s="12">
        <v>74</v>
      </c>
      <c r="AA90" s="2">
        <f t="shared" si="76"/>
        <v>7.6079045731492663</v>
      </c>
      <c r="AB90" s="12">
        <v>83</v>
      </c>
      <c r="AC90" s="2">
        <f t="shared" si="77"/>
        <v>6.3738882143870201</v>
      </c>
      <c r="AD90" s="12">
        <v>83</v>
      </c>
      <c r="AE90" s="2">
        <f t="shared" si="78"/>
        <v>7.6700002577440092</v>
      </c>
      <c r="AF90" s="4">
        <f t="shared" si="79"/>
        <v>5.6298647594580515</v>
      </c>
      <c r="AG90" s="33">
        <f t="shared" si="80"/>
        <v>26.582615342575693</v>
      </c>
      <c r="AH90" s="12">
        <v>97</v>
      </c>
      <c r="AI90" s="2">
        <f t="shared" si="98"/>
        <v>4.7703131676098991</v>
      </c>
      <c r="AJ90" s="12">
        <v>62</v>
      </c>
      <c r="AK90" s="2">
        <f t="shared" si="81"/>
        <v>2.4155330889026532</v>
      </c>
      <c r="AL90" s="12">
        <v>58</v>
      </c>
      <c r="AM90" s="2">
        <f t="shared" si="82"/>
        <v>2.2911826029108662</v>
      </c>
      <c r="AN90" s="12">
        <v>68</v>
      </c>
      <c r="AO90" s="2">
        <f t="shared" si="83"/>
        <v>2.9845391934546672</v>
      </c>
      <c r="AP90" s="4">
        <f t="shared" si="84"/>
        <v>3.1153920132195214</v>
      </c>
      <c r="AQ90" s="33">
        <f t="shared" si="85"/>
        <v>69.550028227827539</v>
      </c>
      <c r="AR90" s="4">
        <v>10.18</v>
      </c>
      <c r="AS90" s="4">
        <v>0.01</v>
      </c>
      <c r="AT90" s="13">
        <f t="shared" si="86"/>
        <v>10.18</v>
      </c>
      <c r="AU90" s="33">
        <f t="shared" si="87"/>
        <v>0.10129806807269977</v>
      </c>
      <c r="AV90" s="6">
        <f t="shared" si="88"/>
        <v>38.117307827018301</v>
      </c>
      <c r="AW90" s="2">
        <f t="shared" si="89"/>
        <v>0.42696184826073846</v>
      </c>
      <c r="AX90" s="16"/>
      <c r="AY90" s="9" t="e">
        <f>#REF!*AX90/100</f>
        <v>#REF!</v>
      </c>
      <c r="AZ90" s="9"/>
      <c r="BA90" s="9"/>
      <c r="BB90" s="12"/>
      <c r="BC90" s="27">
        <f t="shared" si="91"/>
        <v>0</v>
      </c>
      <c r="BD90" s="13"/>
    </row>
    <row r="91" spans="1:67" x14ac:dyDescent="0.25">
      <c r="A91" s="1" t="s">
        <v>302</v>
      </c>
      <c r="B91" s="23" t="s">
        <v>207</v>
      </c>
      <c r="C91" s="1" t="s">
        <v>208</v>
      </c>
      <c r="D91" s="2">
        <v>85.75</v>
      </c>
      <c r="E91" s="2">
        <f t="shared" si="93"/>
        <v>18.193242164839138</v>
      </c>
      <c r="F91" s="2">
        <v>81.010000000000005</v>
      </c>
      <c r="G91" s="2">
        <f t="shared" si="69"/>
        <v>12.406712147857318</v>
      </c>
      <c r="H91" s="4">
        <f t="shared" si="70"/>
        <v>15.299977156348227</v>
      </c>
      <c r="I91" s="33">
        <f t="shared" si="71"/>
        <v>76.127316196782346</v>
      </c>
      <c r="J91" s="2">
        <f t="shared" si="94"/>
        <v>5.2403048662157072</v>
      </c>
      <c r="K91" s="12">
        <v>47</v>
      </c>
      <c r="L91" s="2">
        <f t="shared" si="95"/>
        <v>2.4526426377417452</v>
      </c>
      <c r="M91" s="12">
        <v>86</v>
      </c>
      <c r="N91" s="2">
        <f t="shared" si="96"/>
        <v>5.0291449011181264</v>
      </c>
      <c r="O91" s="12">
        <v>74</v>
      </c>
      <c r="P91" s="2">
        <f t="shared" si="97"/>
        <v>9.8528734880982771</v>
      </c>
      <c r="Q91" s="12">
        <v>85</v>
      </c>
      <c r="R91" s="2">
        <f t="shared" si="92"/>
        <v>3.6265584379046798</v>
      </c>
      <c r="S91" s="10">
        <f t="shared" si="72"/>
        <v>6.2617308192435184</v>
      </c>
      <c r="T91" s="12">
        <v>72</v>
      </c>
      <c r="U91" s="2">
        <f t="shared" si="73"/>
        <v>6.4097041497472063</v>
      </c>
      <c r="V91" s="12">
        <v>77</v>
      </c>
      <c r="W91" s="2">
        <f t="shared" si="74"/>
        <v>6.3051326402724834</v>
      </c>
      <c r="X91" s="12">
        <v>64</v>
      </c>
      <c r="Y91" s="2">
        <f t="shared" si="75"/>
        <v>4.5716064021426313</v>
      </c>
      <c r="Z91" s="12">
        <v>70</v>
      </c>
      <c r="AA91" s="2">
        <f t="shared" si="76"/>
        <v>7.1966664881141709</v>
      </c>
      <c r="AB91" s="12">
        <v>91</v>
      </c>
      <c r="AC91" s="2">
        <f t="shared" si="77"/>
        <v>6.9882388856532387</v>
      </c>
      <c r="AD91" s="12">
        <v>66</v>
      </c>
      <c r="AE91" s="2">
        <f t="shared" si="78"/>
        <v>6.0990363495313806</v>
      </c>
      <c r="AF91" s="4">
        <f t="shared" si="79"/>
        <v>5.7510178427296132</v>
      </c>
      <c r="AG91" s="33">
        <f t="shared" si="80"/>
        <v>31.498096050350799</v>
      </c>
      <c r="AH91" s="12">
        <v>37</v>
      </c>
      <c r="AI91" s="2">
        <f t="shared" si="98"/>
        <v>1.8196039917687243</v>
      </c>
      <c r="AJ91" s="12">
        <v>77</v>
      </c>
      <c r="AK91" s="2">
        <f t="shared" si="81"/>
        <v>2.9999362555726496</v>
      </c>
      <c r="AL91" s="12">
        <v>5</v>
      </c>
      <c r="AM91" s="2">
        <f t="shared" si="82"/>
        <v>0.19751574163024707</v>
      </c>
      <c r="AN91" s="12">
        <v>93</v>
      </c>
      <c r="AO91" s="2">
        <f t="shared" si="83"/>
        <v>4.0817962498718243</v>
      </c>
      <c r="AP91" s="4">
        <f t="shared" si="84"/>
        <v>2.2747130597108614</v>
      </c>
      <c r="AQ91" s="33">
        <f t="shared" si="85"/>
        <v>41.001547738467423</v>
      </c>
      <c r="AR91" s="4">
        <v>2.86</v>
      </c>
      <c r="AS91" s="4">
        <v>0.75</v>
      </c>
      <c r="AT91" s="13">
        <f t="shared" si="86"/>
        <v>214.5</v>
      </c>
      <c r="AU91" s="33">
        <f t="shared" si="87"/>
        <v>2.1344239294296758</v>
      </c>
      <c r="AV91" s="6">
        <f t="shared" si="88"/>
        <v>37.690345978757563</v>
      </c>
      <c r="AW91" s="2">
        <f t="shared" si="89"/>
        <v>3.1674533898915058E-2</v>
      </c>
      <c r="AY91" s="9" t="e">
        <f>#REF!*AX91/100</f>
        <v>#REF!</v>
      </c>
      <c r="BC91" s="27">
        <f t="shared" si="91"/>
        <v>0</v>
      </c>
    </row>
    <row r="92" spans="1:67" s="45" customFormat="1" x14ac:dyDescent="0.25">
      <c r="A92" s="54" t="s">
        <v>308</v>
      </c>
      <c r="B92" s="41" t="s">
        <v>438</v>
      </c>
      <c r="C92" s="40" t="s">
        <v>210</v>
      </c>
      <c r="D92" s="45">
        <v>76.5</v>
      </c>
      <c r="E92" s="45">
        <f t="shared" si="93"/>
        <v>16.230705838019755</v>
      </c>
      <c r="F92" s="45">
        <v>78.989999999999995</v>
      </c>
      <c r="G92" s="45">
        <f t="shared" si="69"/>
        <v>12.097348383647073</v>
      </c>
      <c r="H92" s="45">
        <f t="shared" si="70"/>
        <v>14.164027110833414</v>
      </c>
      <c r="I92" s="45">
        <f t="shared" si="71"/>
        <v>57.931285603045538</v>
      </c>
      <c r="J92" s="45">
        <f t="shared" si="94"/>
        <v>5.0118391696865014</v>
      </c>
      <c r="K92" s="43">
        <v>71</v>
      </c>
      <c r="L92" s="45">
        <f t="shared" si="95"/>
        <v>3.7050558995673173</v>
      </c>
      <c r="M92" s="43">
        <v>54</v>
      </c>
      <c r="N92" s="45">
        <f t="shared" si="96"/>
        <v>3.1578351704695211</v>
      </c>
      <c r="O92" s="43">
        <v>83</v>
      </c>
      <c r="P92" s="45">
        <f t="shared" si="97"/>
        <v>11.051195939353473</v>
      </c>
      <c r="Q92" s="43">
        <v>50</v>
      </c>
      <c r="R92" s="45">
        <f t="shared" si="92"/>
        <v>2.1332696693556938</v>
      </c>
      <c r="S92" s="46">
        <f t="shared" si="72"/>
        <v>6.9547680853490883</v>
      </c>
      <c r="T92" s="43">
        <v>86</v>
      </c>
      <c r="U92" s="45">
        <f t="shared" si="73"/>
        <v>7.6560355121980521</v>
      </c>
      <c r="V92" s="43">
        <v>87</v>
      </c>
      <c r="W92" s="45">
        <f t="shared" si="74"/>
        <v>7.123981035113065</v>
      </c>
      <c r="X92" s="43">
        <v>70</v>
      </c>
      <c r="Y92" s="45">
        <f t="shared" si="75"/>
        <v>5.0001945023435024</v>
      </c>
      <c r="Z92" s="43">
        <v>83</v>
      </c>
      <c r="AA92" s="45">
        <f t="shared" si="76"/>
        <v>8.5331902644782307</v>
      </c>
      <c r="AB92" s="43">
        <v>70</v>
      </c>
      <c r="AC92" s="45">
        <f t="shared" si="77"/>
        <v>5.3755683735794149</v>
      </c>
      <c r="AD92" s="43">
        <v>87</v>
      </c>
      <c r="AE92" s="45">
        <f t="shared" si="78"/>
        <v>8.0396388243822745</v>
      </c>
      <c r="AF92" s="45">
        <f t="shared" si="79"/>
        <v>5.9833036275177953</v>
      </c>
      <c r="AG92" s="45">
        <f t="shared" si="80"/>
        <v>40.922505755693592</v>
      </c>
      <c r="AH92" s="43">
        <v>67</v>
      </c>
      <c r="AI92" s="45">
        <f t="shared" si="98"/>
        <v>3.2949585796893115</v>
      </c>
      <c r="AJ92" s="43">
        <v>38</v>
      </c>
      <c r="AK92" s="45">
        <f t="shared" si="81"/>
        <v>1.4804880222306582</v>
      </c>
      <c r="AL92" s="43">
        <v>68</v>
      </c>
      <c r="AM92" s="45">
        <f t="shared" si="82"/>
        <v>2.6862140861713599</v>
      </c>
      <c r="AN92" s="43">
        <v>34</v>
      </c>
      <c r="AO92" s="45">
        <f t="shared" si="83"/>
        <v>1.4922695967273336</v>
      </c>
      <c r="AP92" s="45">
        <f t="shared" si="84"/>
        <v>2.2384825712046661</v>
      </c>
      <c r="AQ92" s="45">
        <f t="shared" si="85"/>
        <v>39.771202444437833</v>
      </c>
      <c r="AR92" s="45">
        <v>46.42</v>
      </c>
      <c r="AS92" s="45">
        <v>0.26</v>
      </c>
      <c r="AT92" s="43">
        <f t="shared" si="86"/>
        <v>1206.92</v>
      </c>
      <c r="AU92" s="45">
        <f t="shared" si="87"/>
        <v>12.009691976257644</v>
      </c>
      <c r="AV92" s="45">
        <f t="shared" si="88"/>
        <v>37.658671444858648</v>
      </c>
      <c r="AW92" s="45">
        <f t="shared" si="89"/>
        <v>0.17990215465660242</v>
      </c>
      <c r="AX92" s="52"/>
      <c r="AY92" s="48" t="e">
        <f>#REF!*AX92/100</f>
        <v>#REF!</v>
      </c>
      <c r="AZ92" s="48"/>
      <c r="BA92" s="48"/>
      <c r="BB92" s="43"/>
      <c r="BC92" s="44">
        <f t="shared" si="91"/>
        <v>0</v>
      </c>
      <c r="BD92" s="43"/>
    </row>
    <row r="93" spans="1:67" s="45" customFormat="1" x14ac:dyDescent="0.25">
      <c r="A93" s="54" t="s">
        <v>422</v>
      </c>
      <c r="B93" s="41" t="s">
        <v>423</v>
      </c>
      <c r="C93" s="42" t="s">
        <v>424</v>
      </c>
      <c r="D93" s="45">
        <v>78.25</v>
      </c>
      <c r="E93" s="45">
        <f t="shared" si="93"/>
        <v>16.601996494445043</v>
      </c>
      <c r="F93" s="45">
        <v>76.59</v>
      </c>
      <c r="G93" s="45">
        <f t="shared" si="69"/>
        <v>11.72978747567451</v>
      </c>
      <c r="H93" s="45">
        <f t="shared" si="70"/>
        <v>14.165891985059776</v>
      </c>
      <c r="I93" s="45">
        <f t="shared" si="71"/>
        <v>57.961157786783133</v>
      </c>
      <c r="J93" s="45">
        <f t="shared" si="94"/>
        <v>5.24578183051577</v>
      </c>
      <c r="K93" s="43">
        <v>93</v>
      </c>
      <c r="L93" s="45">
        <f t="shared" si="95"/>
        <v>4.8531013895740918</v>
      </c>
      <c r="M93" s="43">
        <v>75</v>
      </c>
      <c r="N93" s="45">
        <f t="shared" si="96"/>
        <v>4.385882181207668</v>
      </c>
      <c r="O93" s="43">
        <v>85</v>
      </c>
      <c r="P93" s="45">
        <f t="shared" si="97"/>
        <v>11.317489817410182</v>
      </c>
      <c r="Q93" s="43">
        <v>10</v>
      </c>
      <c r="R93" s="45">
        <f t="shared" si="92"/>
        <v>0.42665393387113881</v>
      </c>
      <c r="S93" s="46">
        <f t="shared" si="72"/>
        <v>6.9279730379317686</v>
      </c>
      <c r="T93" s="43">
        <v>91</v>
      </c>
      <c r="U93" s="45">
        <f t="shared" si="73"/>
        <v>8.1011538559304963</v>
      </c>
      <c r="V93" s="43">
        <v>75</v>
      </c>
      <c r="W93" s="45">
        <f t="shared" si="74"/>
        <v>6.1413629613043668</v>
      </c>
      <c r="X93" s="43">
        <v>92</v>
      </c>
      <c r="Y93" s="45">
        <f t="shared" si="75"/>
        <v>6.5716842030800322</v>
      </c>
      <c r="Z93" s="43">
        <v>76</v>
      </c>
      <c r="AA93" s="45">
        <f t="shared" si="76"/>
        <v>7.8135236156668144</v>
      </c>
      <c r="AB93" s="43">
        <v>59</v>
      </c>
      <c r="AC93" s="45">
        <f t="shared" si="77"/>
        <v>4.5308362005883636</v>
      </c>
      <c r="AD93" s="43">
        <v>91</v>
      </c>
      <c r="AE93" s="45">
        <f t="shared" si="78"/>
        <v>8.4092773910205398</v>
      </c>
      <c r="AF93" s="45">
        <f t="shared" si="79"/>
        <v>6.0868774342237693</v>
      </c>
      <c r="AG93" s="45">
        <f t="shared" si="80"/>
        <v>45.124751665959636</v>
      </c>
      <c r="AH93" s="43">
        <v>89</v>
      </c>
      <c r="AI93" s="45">
        <f t="shared" si="98"/>
        <v>4.3768852774977418</v>
      </c>
      <c r="AJ93" s="43">
        <v>27</v>
      </c>
      <c r="AK93" s="45">
        <f t="shared" si="81"/>
        <v>1.0519257000059941</v>
      </c>
      <c r="AL93" s="43">
        <v>85</v>
      </c>
      <c r="AM93" s="45">
        <f t="shared" si="82"/>
        <v>3.3577676077142002</v>
      </c>
      <c r="AN93" s="43">
        <v>12</v>
      </c>
      <c r="AO93" s="45">
        <f t="shared" si="83"/>
        <v>0.52668338708023543</v>
      </c>
      <c r="AP93" s="45">
        <f t="shared" si="84"/>
        <v>2.3283154930745429</v>
      </c>
      <c r="AQ93" s="45">
        <f t="shared" si="85"/>
        <v>42.821824095664851</v>
      </c>
      <c r="AR93" s="45">
        <v>67.12</v>
      </c>
      <c r="AS93" s="45">
        <v>0.06</v>
      </c>
      <c r="AT93" s="43">
        <f t="shared" si="86"/>
        <v>402.72</v>
      </c>
      <c r="AU93" s="45">
        <f t="shared" si="87"/>
        <v>4.0073436124005557</v>
      </c>
      <c r="AV93" s="45">
        <f t="shared" si="88"/>
        <v>37.478769290202045</v>
      </c>
      <c r="AW93" s="45">
        <f t="shared" si="89"/>
        <v>0.40577143899799495</v>
      </c>
      <c r="AX93" s="52"/>
      <c r="AY93" s="48" t="e">
        <f>#REF!*AX93/100</f>
        <v>#REF!</v>
      </c>
      <c r="AZ93" s="48"/>
      <c r="BA93" s="48"/>
      <c r="BB93" s="43"/>
      <c r="BC93" s="44">
        <f t="shared" si="91"/>
        <v>0</v>
      </c>
      <c r="BD93" s="43"/>
    </row>
    <row r="94" spans="1:67" x14ac:dyDescent="0.25">
      <c r="A94" s="1" t="s">
        <v>304</v>
      </c>
      <c r="B94" s="23" t="s">
        <v>429</v>
      </c>
      <c r="C94" s="1" t="s">
        <v>430</v>
      </c>
      <c r="D94" s="2">
        <v>79.25</v>
      </c>
      <c r="E94" s="2">
        <f t="shared" si="93"/>
        <v>16.814162583830921</v>
      </c>
      <c r="F94" s="2">
        <v>81.08</v>
      </c>
      <c r="G94" s="2">
        <f t="shared" si="69"/>
        <v>12.417432674339851</v>
      </c>
      <c r="H94" s="4">
        <f t="shared" si="70"/>
        <v>14.615797629085385</v>
      </c>
      <c r="I94" s="33">
        <f t="shared" si="71"/>
        <v>65.167897990992302</v>
      </c>
      <c r="J94" s="2">
        <f t="shared" si="94"/>
        <v>5.2707673629971667</v>
      </c>
      <c r="K94" s="12">
        <v>70</v>
      </c>
      <c r="L94" s="2">
        <f t="shared" si="95"/>
        <v>3.6528720136579182</v>
      </c>
      <c r="M94" s="12">
        <v>82</v>
      </c>
      <c r="N94" s="2">
        <f t="shared" si="96"/>
        <v>4.7952311847870508</v>
      </c>
      <c r="O94" s="12">
        <v>84</v>
      </c>
      <c r="P94" s="2">
        <f t="shared" si="97"/>
        <v>11.184342878381827</v>
      </c>
      <c r="Q94" s="12">
        <v>34</v>
      </c>
      <c r="R94" s="2">
        <f t="shared" si="92"/>
        <v>1.450623375161872</v>
      </c>
      <c r="S94" s="10">
        <f t="shared" si="72"/>
        <v>6.9661140489732718</v>
      </c>
      <c r="T94" s="12">
        <v>82</v>
      </c>
      <c r="U94" s="2">
        <f t="shared" si="73"/>
        <v>7.2999408372120955</v>
      </c>
      <c r="V94" s="12">
        <v>64</v>
      </c>
      <c r="W94" s="2">
        <f t="shared" si="74"/>
        <v>5.2406297269797264</v>
      </c>
      <c r="X94" s="12">
        <v>95</v>
      </c>
      <c r="Y94" s="2">
        <f t="shared" si="75"/>
        <v>6.7859782531804678</v>
      </c>
      <c r="Z94" s="12">
        <v>96</v>
      </c>
      <c r="AA94" s="2">
        <f t="shared" si="76"/>
        <v>9.8697140408422914</v>
      </c>
      <c r="AB94" s="12">
        <v>63</v>
      </c>
      <c r="AC94" s="2">
        <f t="shared" si="77"/>
        <v>4.8380115362214733</v>
      </c>
      <c r="AD94" s="12">
        <v>84</v>
      </c>
      <c r="AE94" s="2">
        <f t="shared" si="78"/>
        <v>7.7624098994035755</v>
      </c>
      <c r="AF94" s="4">
        <f t="shared" si="79"/>
        <v>6.1184407059852193</v>
      </c>
      <c r="AG94" s="33">
        <f t="shared" si="80"/>
        <v>46.40535178960576</v>
      </c>
      <c r="AH94" s="12">
        <v>63</v>
      </c>
      <c r="AI94" s="2">
        <f t="shared" si="98"/>
        <v>3.0982446346332333</v>
      </c>
      <c r="AJ94" s="12">
        <v>36</v>
      </c>
      <c r="AK94" s="2">
        <f t="shared" si="81"/>
        <v>1.4025676000079921</v>
      </c>
      <c r="AL94" s="12">
        <v>70</v>
      </c>
      <c r="AM94" s="2">
        <f t="shared" si="82"/>
        <v>2.7652203828234589</v>
      </c>
      <c r="AN94" s="12">
        <v>19</v>
      </c>
      <c r="AO94" s="2">
        <f t="shared" si="83"/>
        <v>0.83391536287703938</v>
      </c>
      <c r="AP94" s="4">
        <f t="shared" si="84"/>
        <v>2.0249869950854311</v>
      </c>
      <c r="AQ94" s="33">
        <f t="shared" si="85"/>
        <v>32.521140736616225</v>
      </c>
      <c r="AR94" s="4">
        <v>52.73</v>
      </c>
      <c r="AS94" s="4">
        <v>0.08</v>
      </c>
      <c r="AT94" s="13">
        <f t="shared" si="86"/>
        <v>421.84</v>
      </c>
      <c r="AU94" s="33">
        <f t="shared" si="87"/>
        <v>4.1976008876019311</v>
      </c>
      <c r="AV94" s="6">
        <f t="shared" si="88"/>
        <v>37.07299785120405</v>
      </c>
      <c r="AW94" s="2">
        <f t="shared" si="89"/>
        <v>0.7035220440705956</v>
      </c>
      <c r="AY94" s="9" t="e">
        <f>#REF!*AX94/100</f>
        <v>#REF!</v>
      </c>
      <c r="BC94" s="27">
        <f t="shared" si="91"/>
        <v>0</v>
      </c>
    </row>
    <row r="95" spans="1:67" x14ac:dyDescent="0.25">
      <c r="A95" s="34" t="s">
        <v>425</v>
      </c>
      <c r="B95" s="19" t="s">
        <v>426</v>
      </c>
      <c r="C95" s="3" t="s">
        <v>174</v>
      </c>
      <c r="D95" s="4">
        <v>70.5</v>
      </c>
      <c r="E95" s="4">
        <f t="shared" si="93"/>
        <v>14.95770930170448</v>
      </c>
      <c r="F95" s="4">
        <v>70.48</v>
      </c>
      <c r="G95" s="4">
        <f t="shared" si="69"/>
        <v>10.794038664127685</v>
      </c>
      <c r="H95" s="4">
        <f t="shared" si="70"/>
        <v>12.875873982916083</v>
      </c>
      <c r="I95" s="33">
        <f t="shared" si="71"/>
        <v>37.297214749710754</v>
      </c>
      <c r="J95" s="4">
        <f t="shared" si="94"/>
        <v>5.1639392744985733</v>
      </c>
      <c r="K95" s="13">
        <v>84</v>
      </c>
      <c r="L95" s="4">
        <f t="shared" si="95"/>
        <v>4.3834464163895017</v>
      </c>
      <c r="M95" s="13">
        <v>92</v>
      </c>
      <c r="N95" s="4">
        <f t="shared" si="96"/>
        <v>5.3800154756147398</v>
      </c>
      <c r="O95" s="13">
        <v>77</v>
      </c>
      <c r="P95" s="4">
        <f t="shared" si="97"/>
        <v>10.252314305183342</v>
      </c>
      <c r="Q95" s="13">
        <v>15</v>
      </c>
      <c r="R95" s="4">
        <f t="shared" si="92"/>
        <v>0.63998090080670822</v>
      </c>
      <c r="S95" s="10">
        <f t="shared" si="72"/>
        <v>6.5425376966098172</v>
      </c>
      <c r="T95" s="13">
        <v>75</v>
      </c>
      <c r="U95" s="4">
        <f t="shared" si="73"/>
        <v>6.6767751559866726</v>
      </c>
      <c r="V95" s="13">
        <v>69</v>
      </c>
      <c r="W95" s="4">
        <f t="shared" si="74"/>
        <v>5.6500539244000176</v>
      </c>
      <c r="X95" s="13">
        <v>84</v>
      </c>
      <c r="Y95" s="4">
        <f t="shared" si="75"/>
        <v>6.0002334028122029</v>
      </c>
      <c r="Z95" s="13">
        <v>71</v>
      </c>
      <c r="AA95" s="4">
        <f t="shared" si="76"/>
        <v>7.2994760093729445</v>
      </c>
      <c r="AB95" s="13">
        <v>80</v>
      </c>
      <c r="AC95" s="4">
        <f t="shared" si="77"/>
        <v>6.1435067126621883</v>
      </c>
      <c r="AD95" s="13">
        <v>81</v>
      </c>
      <c r="AE95" s="4">
        <f t="shared" si="78"/>
        <v>7.4851809744248765</v>
      </c>
      <c r="AF95" s="4">
        <f t="shared" si="79"/>
        <v>5.8532384855541952</v>
      </c>
      <c r="AG95" s="33">
        <f t="shared" si="80"/>
        <v>35.645440749902043</v>
      </c>
      <c r="AH95" s="13">
        <v>91</v>
      </c>
      <c r="AI95" s="4">
        <f t="shared" si="98"/>
        <v>4.4752422500257811</v>
      </c>
      <c r="AJ95" s="13">
        <v>96</v>
      </c>
      <c r="AK95" s="4">
        <f t="shared" si="81"/>
        <v>3.7401802666879789</v>
      </c>
      <c r="AL95" s="13">
        <v>55</v>
      </c>
      <c r="AM95" s="4">
        <f t="shared" si="82"/>
        <v>2.1726731579327176</v>
      </c>
      <c r="AN95" s="13">
        <v>55</v>
      </c>
      <c r="AO95" s="4">
        <f t="shared" si="83"/>
        <v>2.4139655241177453</v>
      </c>
      <c r="AP95" s="4">
        <f t="shared" si="84"/>
        <v>3.2005152996910557</v>
      </c>
      <c r="AQ95" s="33">
        <f t="shared" si="85"/>
        <v>72.44071613297892</v>
      </c>
      <c r="AR95" s="4">
        <v>1.9</v>
      </c>
      <c r="AS95" s="4">
        <v>0.05</v>
      </c>
      <c r="AT95" s="13">
        <f t="shared" si="86"/>
        <v>9.5</v>
      </c>
      <c r="AU95" s="33">
        <f t="shared" si="87"/>
        <v>9.4531595942106847E-2</v>
      </c>
      <c r="AV95" s="6">
        <f t="shared" si="88"/>
        <v>36.369475807133455</v>
      </c>
      <c r="AW95" s="2">
        <f t="shared" si="89"/>
        <v>2.6598329746263971E-2</v>
      </c>
      <c r="AX95" s="17"/>
      <c r="AY95" s="9" t="e">
        <f>#REF!*AX95/100</f>
        <v>#REF!</v>
      </c>
      <c r="AZ95" s="24"/>
      <c r="BB95" s="13">
        <v>3420</v>
      </c>
      <c r="BC95" s="27">
        <f t="shared" si="91"/>
        <v>3420</v>
      </c>
    </row>
    <row r="96" spans="1:67" x14ac:dyDescent="0.25">
      <c r="A96" s="22" t="s">
        <v>303</v>
      </c>
      <c r="B96" s="23" t="s">
        <v>428</v>
      </c>
      <c r="C96" s="1" t="s">
        <v>147</v>
      </c>
      <c r="D96" s="2">
        <v>84.5</v>
      </c>
      <c r="E96" s="4">
        <f t="shared" si="93"/>
        <v>17.928034553106787</v>
      </c>
      <c r="F96" s="2">
        <v>72.14</v>
      </c>
      <c r="G96" s="2">
        <f t="shared" si="69"/>
        <v>11.048268292142042</v>
      </c>
      <c r="H96" s="4">
        <f t="shared" si="70"/>
        <v>14.488151422624416</v>
      </c>
      <c r="I96" s="33">
        <f t="shared" si="71"/>
        <v>63.123218044801874</v>
      </c>
      <c r="J96" s="4">
        <f t="shared" si="94"/>
        <v>5.9707642523039457</v>
      </c>
      <c r="K96" s="12">
        <v>88</v>
      </c>
      <c r="L96" s="4">
        <f t="shared" si="95"/>
        <v>4.592181960027097</v>
      </c>
      <c r="M96" s="12">
        <v>95</v>
      </c>
      <c r="N96" s="4">
        <f t="shared" si="96"/>
        <v>5.555450762863047</v>
      </c>
      <c r="O96" s="12">
        <v>74</v>
      </c>
      <c r="P96" s="4">
        <f t="shared" si="97"/>
        <v>9.8528734880982771</v>
      </c>
      <c r="Q96" s="12">
        <v>91</v>
      </c>
      <c r="R96" s="4">
        <f t="shared" si="92"/>
        <v>3.882550798227363</v>
      </c>
      <c r="S96" s="10">
        <f t="shared" si="72"/>
        <v>6.6592257983856689</v>
      </c>
      <c r="T96" s="12">
        <v>62</v>
      </c>
      <c r="U96" s="2">
        <f t="shared" si="73"/>
        <v>5.5194674622823161</v>
      </c>
      <c r="V96" s="12">
        <v>55</v>
      </c>
      <c r="W96" s="2">
        <f t="shared" si="74"/>
        <v>4.5036661716232027</v>
      </c>
      <c r="X96" s="12">
        <v>92</v>
      </c>
      <c r="Y96" s="2">
        <f t="shared" si="75"/>
        <v>6.5716842030800322</v>
      </c>
      <c r="Z96" s="12">
        <v>92</v>
      </c>
      <c r="AA96" s="2">
        <f t="shared" si="76"/>
        <v>9.4584759558071969</v>
      </c>
      <c r="AB96" s="12">
        <v>98</v>
      </c>
      <c r="AC96" s="2">
        <f t="shared" si="77"/>
        <v>7.5257957230111803</v>
      </c>
      <c r="AD96" s="12">
        <v>69</v>
      </c>
      <c r="AE96" s="2">
        <f t="shared" si="78"/>
        <v>6.3762652745100796</v>
      </c>
      <c r="AF96" s="4">
        <f t="shared" si="79"/>
        <v>6.3149950253448068</v>
      </c>
      <c r="AG96" s="33">
        <f t="shared" si="80"/>
        <v>54.3800474288104</v>
      </c>
      <c r="AH96" s="12">
        <v>67</v>
      </c>
      <c r="AI96" s="4">
        <f t="shared" si="98"/>
        <v>3.2949585796893115</v>
      </c>
      <c r="AJ96" s="12">
        <v>12</v>
      </c>
      <c r="AK96" s="2">
        <f t="shared" si="81"/>
        <v>0.46752253333599736</v>
      </c>
      <c r="AL96" s="12">
        <v>11</v>
      </c>
      <c r="AM96" s="2">
        <f t="shared" si="82"/>
        <v>0.43453463158654354</v>
      </c>
      <c r="AN96" s="12">
        <v>74</v>
      </c>
      <c r="AO96" s="2">
        <f t="shared" si="83"/>
        <v>3.2478808869947851</v>
      </c>
      <c r="AP96" s="4">
        <f t="shared" si="84"/>
        <v>1.8612241579016593</v>
      </c>
      <c r="AQ96" s="33">
        <f t="shared" si="85"/>
        <v>26.95994505934749</v>
      </c>
      <c r="AR96" s="4">
        <v>22.82</v>
      </c>
      <c r="AS96" s="4">
        <v>0.04</v>
      </c>
      <c r="AT96" s="13">
        <f t="shared" si="86"/>
        <v>91.28</v>
      </c>
      <c r="AU96" s="33">
        <f t="shared" si="87"/>
        <v>0.90829937658900139</v>
      </c>
      <c r="AV96" s="6">
        <f t="shared" si="88"/>
        <v>36.342877477387191</v>
      </c>
      <c r="AW96" s="2">
        <f t="shared" si="89"/>
        <v>0.65074899719125767</v>
      </c>
      <c r="AY96" s="9" t="e">
        <f>#REF!*AX96/100</f>
        <v>#REF!</v>
      </c>
      <c r="BC96" s="27">
        <f t="shared" si="91"/>
        <v>0</v>
      </c>
    </row>
    <row r="97" spans="1:67" x14ac:dyDescent="0.25">
      <c r="A97" s="1" t="s">
        <v>431</v>
      </c>
      <c r="B97" s="23" t="s">
        <v>432</v>
      </c>
      <c r="C97" s="22" t="s">
        <v>86</v>
      </c>
      <c r="D97" s="2">
        <v>77.25</v>
      </c>
      <c r="E97" s="2">
        <f t="shared" si="93"/>
        <v>16.389830405059165</v>
      </c>
      <c r="F97" s="2">
        <v>83.65</v>
      </c>
      <c r="G97" s="2">
        <f t="shared" si="69"/>
        <v>12.811029146627142</v>
      </c>
      <c r="H97" s="4">
        <f t="shared" si="70"/>
        <v>14.600429775843153</v>
      </c>
      <c r="I97" s="33">
        <f t="shared" si="71"/>
        <v>64.92173053947468</v>
      </c>
      <c r="J97" s="2">
        <f t="shared" si="94"/>
        <v>4.898141474039365</v>
      </c>
      <c r="K97" s="12">
        <v>66</v>
      </c>
      <c r="L97" s="2">
        <f t="shared" si="95"/>
        <v>3.444136470020323</v>
      </c>
      <c r="M97" s="12">
        <v>67</v>
      </c>
      <c r="N97" s="2">
        <f t="shared" si="96"/>
        <v>3.9180547485455173</v>
      </c>
      <c r="O97" s="12">
        <v>80</v>
      </c>
      <c r="P97" s="2">
        <f t="shared" si="97"/>
        <v>10.651755122268407</v>
      </c>
      <c r="Q97" s="12">
        <v>37</v>
      </c>
      <c r="R97" s="2">
        <f t="shared" si="92"/>
        <v>1.5786195553232136</v>
      </c>
      <c r="S97" s="10">
        <f t="shared" si="72"/>
        <v>6.8971507244618335</v>
      </c>
      <c r="T97" s="12">
        <v>82</v>
      </c>
      <c r="U97" s="2">
        <f t="shared" si="73"/>
        <v>7.2999408372120955</v>
      </c>
      <c r="V97" s="12">
        <v>70</v>
      </c>
      <c r="W97" s="2">
        <f t="shared" si="74"/>
        <v>5.7319387638840755</v>
      </c>
      <c r="X97" s="12">
        <v>91</v>
      </c>
      <c r="Y97" s="2">
        <f t="shared" si="75"/>
        <v>6.5002528530465531</v>
      </c>
      <c r="Z97" s="12">
        <v>84</v>
      </c>
      <c r="AA97" s="2">
        <f t="shared" si="76"/>
        <v>8.6359997857370061</v>
      </c>
      <c r="AB97" s="12">
        <v>71</v>
      </c>
      <c r="AC97" s="2">
        <f t="shared" si="77"/>
        <v>5.4523622074876918</v>
      </c>
      <c r="AD97" s="12">
        <v>84</v>
      </c>
      <c r="AE97" s="2">
        <f t="shared" si="78"/>
        <v>7.7624098994035755</v>
      </c>
      <c r="AF97" s="4">
        <f t="shared" si="79"/>
        <v>5.8976460992505988</v>
      </c>
      <c r="AG97" s="33">
        <f t="shared" si="80"/>
        <v>37.447167643750234</v>
      </c>
      <c r="AH97" s="12">
        <v>62</v>
      </c>
      <c r="AI97" s="2">
        <f t="shared" si="98"/>
        <v>3.0490661483692136</v>
      </c>
      <c r="AJ97" s="12">
        <v>47</v>
      </c>
      <c r="AK97" s="2">
        <f t="shared" si="81"/>
        <v>1.8311299222326562</v>
      </c>
      <c r="AL97" s="12">
        <v>65</v>
      </c>
      <c r="AM97" s="2">
        <f t="shared" si="82"/>
        <v>2.5677046411932118</v>
      </c>
      <c r="AN97" s="12">
        <v>36</v>
      </c>
      <c r="AO97" s="2">
        <f t="shared" si="83"/>
        <v>1.5800501612407061</v>
      </c>
      <c r="AP97" s="4">
        <f t="shared" si="84"/>
        <v>2.2569877182589471</v>
      </c>
      <c r="AQ97" s="33">
        <f t="shared" si="85"/>
        <v>40.399615737558818</v>
      </c>
      <c r="AR97" s="4">
        <v>13.1</v>
      </c>
      <c r="AS97" s="4">
        <v>0</v>
      </c>
      <c r="AT97" s="13">
        <f t="shared" si="86"/>
        <v>0</v>
      </c>
      <c r="AU97" s="33">
        <f t="shared" si="87"/>
        <v>0</v>
      </c>
      <c r="AV97" s="6">
        <f t="shared" si="88"/>
        <v>35.692128480195933</v>
      </c>
      <c r="AW97" s="2">
        <f t="shared" si="89"/>
        <v>0.1190262728938194</v>
      </c>
      <c r="AY97" s="9" t="e">
        <f>#REF!*AX97/100</f>
        <v>#REF!</v>
      </c>
      <c r="BC97" s="27">
        <f t="shared" si="91"/>
        <v>0</v>
      </c>
    </row>
    <row r="98" spans="1:67" s="45" customFormat="1" x14ac:dyDescent="0.25">
      <c r="A98" s="54" t="s">
        <v>306</v>
      </c>
      <c r="B98" s="41" t="s">
        <v>435</v>
      </c>
      <c r="C98" s="42" t="s">
        <v>86</v>
      </c>
      <c r="D98" s="45">
        <v>79.25</v>
      </c>
      <c r="E98" s="45">
        <f t="shared" si="93"/>
        <v>16.814162583830921</v>
      </c>
      <c r="F98" s="45">
        <v>83.65</v>
      </c>
      <c r="G98" s="45">
        <f t="shared" ref="G98:G129" si="99">F98/_xlfn.STDEV.S($F$2:$F$129)</f>
        <v>12.811029146627142</v>
      </c>
      <c r="H98" s="45">
        <f t="shared" ref="H98:H129" si="100">AVERAGE(E98,G98)</f>
        <v>14.812595865229031</v>
      </c>
      <c r="I98" s="45">
        <f t="shared" ref="I98:I129" si="101">(H98-MIN($H$2:$H$129)) / (MAX($H$2:$H$129)-MIN($H$2:$H$129))*100</f>
        <v>68.320278449800554</v>
      </c>
      <c r="J98" s="45">
        <f t="shared" si="94"/>
        <v>4.5076864959006651</v>
      </c>
      <c r="K98" s="43">
        <v>52</v>
      </c>
      <c r="L98" s="45">
        <f t="shared" si="95"/>
        <v>2.7135620672887395</v>
      </c>
      <c r="M98" s="43">
        <v>67</v>
      </c>
      <c r="N98" s="45">
        <f t="shared" si="96"/>
        <v>3.9180547485455173</v>
      </c>
      <c r="O98" s="43">
        <v>76</v>
      </c>
      <c r="P98" s="45">
        <f t="shared" si="97"/>
        <v>10.119167366154986</v>
      </c>
      <c r="Q98" s="43">
        <v>30</v>
      </c>
      <c r="R98" s="45">
        <f t="shared" si="92"/>
        <v>1.2799618016134164</v>
      </c>
      <c r="S98" s="46">
        <f t="shared" ref="S98:S129" si="102">AVERAGE(U98,W98,Y98,AA98,AC98,AE98)</f>
        <v>6.8971507244618335</v>
      </c>
      <c r="T98" s="43">
        <v>82</v>
      </c>
      <c r="U98" s="45">
        <f t="shared" ref="U98:U129" si="103">T98/_xlfn.STDEV.S($T$2:$T$129)</f>
        <v>7.2999408372120955</v>
      </c>
      <c r="V98" s="43">
        <v>70</v>
      </c>
      <c r="W98" s="45">
        <f t="shared" ref="W98:W129" si="104">V98/_xlfn.STDEV.S($V$2:$V$129)</f>
        <v>5.7319387638840755</v>
      </c>
      <c r="X98" s="43">
        <v>91</v>
      </c>
      <c r="Y98" s="45">
        <f t="shared" ref="Y98:Y129" si="105">X98/_xlfn.STDEV.S($X$2:$X$129)</f>
        <v>6.5002528530465531</v>
      </c>
      <c r="Z98" s="43">
        <v>84</v>
      </c>
      <c r="AA98" s="45">
        <f t="shared" ref="AA98:AA129" si="106">Z98/_xlfn.STDEV.S($Z$2:$Z$129)</f>
        <v>8.6359997857370061</v>
      </c>
      <c r="AB98" s="43">
        <v>71</v>
      </c>
      <c r="AC98" s="45">
        <f t="shared" ref="AC98:AC129" si="107">AB98/_xlfn.STDEV.S($AB$2:$AB$129)</f>
        <v>5.4523622074876918</v>
      </c>
      <c r="AD98" s="43">
        <v>84</v>
      </c>
      <c r="AE98" s="45">
        <f t="shared" ref="AE98:AE129" si="108">AD98/_xlfn.STDEV.S($AD$2:$AD$129)</f>
        <v>7.7624098994035755</v>
      </c>
      <c r="AF98" s="45">
        <f t="shared" ref="AF98:AF129" si="109">AVERAGE(J98,S98)</f>
        <v>5.7024186101812493</v>
      </c>
      <c r="AG98" s="45">
        <f t="shared" ref="AG98:AG129" si="110">(AF98-MIN($AF$2:$AF$129)) / (MAX($AF$2:$AF$129)-MIN($AF$2:$AF$129))*100</f>
        <v>29.526304796233926</v>
      </c>
      <c r="AH98" s="43">
        <v>69</v>
      </c>
      <c r="AI98" s="45">
        <f t="shared" si="98"/>
        <v>3.3933155522173508</v>
      </c>
      <c r="AJ98" s="43">
        <v>47</v>
      </c>
      <c r="AK98" s="45">
        <f t="shared" ref="AK98:AK129" si="111">AJ98/_xlfn.STDEV.S($AJ$2:$AJ$129)</f>
        <v>1.8311299222326562</v>
      </c>
      <c r="AL98" s="43">
        <v>65</v>
      </c>
      <c r="AM98" s="45">
        <f t="shared" ref="AM98:AM129" si="112">AL98/_xlfn.STDEV.S($AL$2:$AL$129)</f>
        <v>2.5677046411932118</v>
      </c>
      <c r="AN98" s="43">
        <v>36</v>
      </c>
      <c r="AO98" s="45">
        <f t="shared" ref="AO98:AO129" si="113">AN98/_xlfn.STDEV.S($AN$2:$AN$129)</f>
        <v>1.5800501612407061</v>
      </c>
      <c r="AP98" s="45">
        <f t="shared" ref="AP98:AP129" si="114">AVERAGE(AI98,AK98,AM98,AO98)</f>
        <v>2.3430500692209812</v>
      </c>
      <c r="AQ98" s="45">
        <f t="shared" ref="AQ98:AQ129" si="115">(AP98-MIN($AP$2:$AP$129)) / (MAX($AP$2:$AP$129)-MIN($AP$2:$AP$129))*100</f>
        <v>43.322193181723165</v>
      </c>
      <c r="AR98" s="45">
        <v>9.41</v>
      </c>
      <c r="AS98" s="45">
        <v>0.12</v>
      </c>
      <c r="AT98" s="43">
        <f t="shared" ref="AT98:AT129" si="116">AR98*AS98/100*10000</f>
        <v>112.92</v>
      </c>
      <c r="AU98" s="45">
        <f t="shared" ref="AU98:AU129" si="117">(AT98-MIN($AT$2:$AT$100)) / (MAX($AT$2:$AT$100)-MIN($AT$2:$AT$100))*100</f>
        <v>1.123632401450811</v>
      </c>
      <c r="AV98" s="45">
        <f t="shared" ref="AV98:AV129" si="118">AVERAGE(AQ98,AG98,I98,AU98)</f>
        <v>35.573102207302114</v>
      </c>
      <c r="AW98" s="45">
        <f t="shared" ref="AW98:AW129" si="119">AV98-AV99</f>
        <v>2.5569132541519934E-2</v>
      </c>
      <c r="AX98" s="52"/>
      <c r="AY98" s="48" t="e">
        <f>#REF!*AX98/100</f>
        <v>#REF!</v>
      </c>
      <c r="AZ98" s="48"/>
      <c r="BA98" s="48"/>
      <c r="BB98" s="43"/>
      <c r="BC98" s="44">
        <f t="shared" si="91"/>
        <v>0</v>
      </c>
      <c r="BD98" s="43"/>
    </row>
    <row r="99" spans="1:67" x14ac:dyDescent="0.25">
      <c r="A99" s="1" t="s">
        <v>307</v>
      </c>
      <c r="B99" s="23" t="s">
        <v>436</v>
      </c>
      <c r="C99" s="1" t="s">
        <v>437</v>
      </c>
      <c r="D99" s="2">
        <v>78.75</v>
      </c>
      <c r="E99" s="2">
        <f t="shared" si="93"/>
        <v>16.708079539137984</v>
      </c>
      <c r="F99" s="2">
        <v>87.52</v>
      </c>
      <c r="G99" s="2">
        <f t="shared" si="99"/>
        <v>13.403721110732903</v>
      </c>
      <c r="H99" s="4">
        <f t="shared" si="100"/>
        <v>15.055900324935443</v>
      </c>
      <c r="I99" s="33">
        <f t="shared" si="101"/>
        <v>72.217611268167644</v>
      </c>
      <c r="J99" s="2">
        <f t="shared" si="94"/>
        <v>4.6734530511930785</v>
      </c>
      <c r="K99" s="12">
        <v>20</v>
      </c>
      <c r="L99" s="2">
        <f t="shared" si="95"/>
        <v>1.0436777181879766</v>
      </c>
      <c r="M99" s="12">
        <v>82</v>
      </c>
      <c r="N99" s="2">
        <f t="shared" si="96"/>
        <v>4.7952311847870508</v>
      </c>
      <c r="O99" s="12">
        <v>77</v>
      </c>
      <c r="P99" s="2">
        <f t="shared" si="97"/>
        <v>10.252314305183342</v>
      </c>
      <c r="Q99" s="12">
        <v>61</v>
      </c>
      <c r="R99" s="2">
        <f t="shared" si="92"/>
        <v>2.6025889966139468</v>
      </c>
      <c r="S99" s="10">
        <f t="shared" si="102"/>
        <v>6.5469844393469883</v>
      </c>
      <c r="T99" s="12">
        <v>76</v>
      </c>
      <c r="U99" s="2">
        <f t="shared" si="103"/>
        <v>6.765798824733162</v>
      </c>
      <c r="V99" s="12">
        <v>82</v>
      </c>
      <c r="W99" s="2">
        <f t="shared" si="104"/>
        <v>6.7145568376927747</v>
      </c>
      <c r="X99" s="12">
        <v>65</v>
      </c>
      <c r="Y99" s="2">
        <f t="shared" si="105"/>
        <v>4.6430377521761095</v>
      </c>
      <c r="Z99" s="12">
        <v>74</v>
      </c>
      <c r="AA99" s="2">
        <f t="shared" si="106"/>
        <v>7.6079045731492663</v>
      </c>
      <c r="AB99" s="12">
        <v>85</v>
      </c>
      <c r="AC99" s="2">
        <f t="shared" si="107"/>
        <v>6.527475882203575</v>
      </c>
      <c r="AD99" s="12">
        <v>76</v>
      </c>
      <c r="AE99" s="2">
        <f t="shared" si="108"/>
        <v>7.0231327661270448</v>
      </c>
      <c r="AF99" s="4">
        <f t="shared" si="109"/>
        <v>5.6102187452700338</v>
      </c>
      <c r="AG99" s="33">
        <f t="shared" si="110"/>
        <v>25.785527880018773</v>
      </c>
      <c r="AH99" s="12">
        <v>33</v>
      </c>
      <c r="AI99" s="2">
        <f t="shared" si="98"/>
        <v>1.6228900467126459</v>
      </c>
      <c r="AJ99" s="12">
        <v>63</v>
      </c>
      <c r="AK99" s="2">
        <f t="shared" si="111"/>
        <v>2.4544933000139859</v>
      </c>
      <c r="AL99" s="12">
        <v>41</v>
      </c>
      <c r="AM99" s="2">
        <f t="shared" si="112"/>
        <v>1.6196290813680259</v>
      </c>
      <c r="AN99" s="12">
        <v>80</v>
      </c>
      <c r="AO99" s="2">
        <f t="shared" si="113"/>
        <v>3.5112225805349024</v>
      </c>
      <c r="AP99" s="4">
        <f t="shared" si="114"/>
        <v>2.3020587521573899</v>
      </c>
      <c r="AQ99" s="33">
        <f t="shared" si="115"/>
        <v>41.930175681417012</v>
      </c>
      <c r="AR99" s="4">
        <v>1.26</v>
      </c>
      <c r="AS99" s="4">
        <v>1.8</v>
      </c>
      <c r="AT99" s="13">
        <f t="shared" si="116"/>
        <v>226.8</v>
      </c>
      <c r="AU99" s="33">
        <f t="shared" si="117"/>
        <v>2.2568174694389298</v>
      </c>
      <c r="AV99" s="6">
        <f t="shared" si="118"/>
        <v>35.547533074760594</v>
      </c>
      <c r="AW99" s="2">
        <f t="shared" si="119"/>
        <v>1.4979865524644467</v>
      </c>
      <c r="AY99" s="9" t="e">
        <f>#REF!*AX99/100</f>
        <v>#REF!</v>
      </c>
      <c r="BC99" s="27">
        <f t="shared" si="91"/>
        <v>0</v>
      </c>
    </row>
    <row r="100" spans="1:67" x14ac:dyDescent="0.25">
      <c r="A100" s="1" t="s">
        <v>309</v>
      </c>
      <c r="C100" s="1" t="s">
        <v>126</v>
      </c>
      <c r="D100" s="2">
        <v>74.25</v>
      </c>
      <c r="E100" s="2">
        <f t="shared" si="93"/>
        <v>15.753332136901527</v>
      </c>
      <c r="F100" s="2">
        <v>73.069999999999993</v>
      </c>
      <c r="G100" s="2">
        <f t="shared" si="99"/>
        <v>11.190698143981411</v>
      </c>
      <c r="H100" s="4">
        <f t="shared" si="100"/>
        <v>13.472015140441469</v>
      </c>
      <c r="I100" s="33">
        <f t="shared" si="101"/>
        <v>46.846404684028293</v>
      </c>
      <c r="J100" s="2">
        <f t="shared" si="94"/>
        <v>5.1325793031492175</v>
      </c>
      <c r="K100" s="12">
        <v>69</v>
      </c>
      <c r="L100" s="2">
        <f t="shared" si="95"/>
        <v>3.6006881277485197</v>
      </c>
      <c r="M100" s="12">
        <v>77</v>
      </c>
      <c r="N100" s="2">
        <f t="shared" si="96"/>
        <v>4.5028390393732058</v>
      </c>
      <c r="O100" s="12">
        <v>85</v>
      </c>
      <c r="P100" s="2">
        <f t="shared" si="97"/>
        <v>11.317489817410182</v>
      </c>
      <c r="Q100" s="12">
        <v>26</v>
      </c>
      <c r="R100" s="2">
        <f t="shared" si="92"/>
        <v>1.1093002280649609</v>
      </c>
      <c r="S100" s="10">
        <f t="shared" si="102"/>
        <v>7.1438421060844446</v>
      </c>
      <c r="T100" s="12">
        <v>88</v>
      </c>
      <c r="U100" s="2">
        <f t="shared" si="103"/>
        <v>7.83408284969103</v>
      </c>
      <c r="V100" s="12">
        <v>64</v>
      </c>
      <c r="W100" s="2">
        <f t="shared" si="104"/>
        <v>5.2406297269797264</v>
      </c>
      <c r="X100" s="12">
        <v>96</v>
      </c>
      <c r="Y100" s="2">
        <f t="shared" si="105"/>
        <v>6.8574096032139469</v>
      </c>
      <c r="Z100" s="12">
        <v>93</v>
      </c>
      <c r="AA100" s="2">
        <f t="shared" si="106"/>
        <v>9.5612854770659705</v>
      </c>
      <c r="AB100" s="12">
        <v>67</v>
      </c>
      <c r="AC100" s="2">
        <f t="shared" si="107"/>
        <v>5.145186871854583</v>
      </c>
      <c r="AD100" s="12">
        <v>89</v>
      </c>
      <c r="AE100" s="2">
        <f t="shared" si="108"/>
        <v>8.2244581077014072</v>
      </c>
      <c r="AF100" s="4">
        <f t="shared" si="109"/>
        <v>6.1382107046168315</v>
      </c>
      <c r="AG100" s="33">
        <f t="shared" si="110"/>
        <v>47.20746960817258</v>
      </c>
      <c r="AH100" s="12">
        <v>66</v>
      </c>
      <c r="AI100" s="2">
        <f t="shared" si="98"/>
        <v>3.2457800934252918</v>
      </c>
      <c r="AJ100" s="12">
        <v>47</v>
      </c>
      <c r="AK100" s="2">
        <f t="shared" si="111"/>
        <v>1.8311299222326562</v>
      </c>
      <c r="AL100" s="12">
        <v>73</v>
      </c>
      <c r="AM100" s="2">
        <f t="shared" si="112"/>
        <v>2.883729827801607</v>
      </c>
      <c r="AN100" s="12">
        <v>29</v>
      </c>
      <c r="AO100" s="2">
        <f t="shared" si="113"/>
        <v>1.2728181854439022</v>
      </c>
      <c r="AP100" s="4">
        <f t="shared" si="114"/>
        <v>2.3083645072258645</v>
      </c>
      <c r="AQ100" s="33">
        <f t="shared" si="115"/>
        <v>42.144311796983722</v>
      </c>
      <c r="AR100" s="4"/>
      <c r="AS100" s="4"/>
      <c r="AT100" s="13">
        <f t="shared" si="116"/>
        <v>0</v>
      </c>
      <c r="AU100" s="33">
        <f t="shared" si="117"/>
        <v>0</v>
      </c>
      <c r="AV100" s="6">
        <f t="shared" si="118"/>
        <v>34.049546522296147</v>
      </c>
      <c r="AW100" s="2">
        <f t="shared" si="119"/>
        <v>0.2274384354524841</v>
      </c>
      <c r="AY100" s="9" t="e">
        <f>#REF!*AX100/100</f>
        <v>#REF!</v>
      </c>
      <c r="BB100" s="12">
        <v>1206</v>
      </c>
      <c r="BC100" s="27">
        <f t="shared" si="91"/>
        <v>1206</v>
      </c>
    </row>
    <row r="101" spans="1:67" x14ac:dyDescent="0.25">
      <c r="A101" s="1" t="s">
        <v>21</v>
      </c>
      <c r="B101" s="23" t="s">
        <v>427</v>
      </c>
      <c r="C101" s="21" t="s">
        <v>87</v>
      </c>
      <c r="D101" s="2">
        <v>80</v>
      </c>
      <c r="E101" s="2">
        <f t="shared" si="93"/>
        <v>16.97328715087033</v>
      </c>
      <c r="F101" s="2">
        <v>78.25</v>
      </c>
      <c r="G101" s="2">
        <f t="shared" si="99"/>
        <v>11.984017103688867</v>
      </c>
      <c r="H101" s="4">
        <f t="shared" si="100"/>
        <v>14.478652127279599</v>
      </c>
      <c r="I101" s="33">
        <f t="shared" si="101"/>
        <v>62.971055131128253</v>
      </c>
      <c r="J101" s="2">
        <f t="shared" si="94"/>
        <v>4.8692815018182998</v>
      </c>
      <c r="K101" s="12">
        <v>31</v>
      </c>
      <c r="L101" s="2">
        <f t="shared" si="95"/>
        <v>1.6177004631913638</v>
      </c>
      <c r="M101" s="12">
        <v>77</v>
      </c>
      <c r="N101" s="2">
        <f t="shared" si="96"/>
        <v>4.5028390393732058</v>
      </c>
      <c r="O101" s="12">
        <v>75</v>
      </c>
      <c r="P101" s="2">
        <f t="shared" si="97"/>
        <v>9.9860204271266326</v>
      </c>
      <c r="Q101" s="12">
        <v>79</v>
      </c>
      <c r="R101" s="2">
        <f t="shared" si="92"/>
        <v>3.3705660775819966</v>
      </c>
      <c r="S101" s="10">
        <f t="shared" si="102"/>
        <v>6.7258952398768583</v>
      </c>
      <c r="T101" s="12">
        <v>72</v>
      </c>
      <c r="U101" s="2">
        <f t="shared" si="103"/>
        <v>6.4097041497472063</v>
      </c>
      <c r="V101" s="12">
        <v>90</v>
      </c>
      <c r="W101" s="2">
        <f t="shared" si="104"/>
        <v>7.3696355535652405</v>
      </c>
      <c r="X101" s="12">
        <v>55</v>
      </c>
      <c r="Y101" s="2">
        <f t="shared" si="105"/>
        <v>3.9287242518413237</v>
      </c>
      <c r="Z101" s="12">
        <v>90</v>
      </c>
      <c r="AA101" s="2">
        <f t="shared" si="106"/>
        <v>9.2528569132896479</v>
      </c>
      <c r="AB101" s="12">
        <v>95</v>
      </c>
      <c r="AC101" s="2">
        <f t="shared" si="107"/>
        <v>7.2954142212863484</v>
      </c>
      <c r="AD101" s="12">
        <v>66</v>
      </c>
      <c r="AE101" s="2">
        <f t="shared" si="108"/>
        <v>6.0990363495313806</v>
      </c>
      <c r="AF101" s="4">
        <f t="shared" si="109"/>
        <v>5.7975883708475795</v>
      </c>
      <c r="AG101" s="33">
        <f t="shared" si="110"/>
        <v>33.387577740236068</v>
      </c>
      <c r="AQ101" s="33"/>
      <c r="AR101" s="4">
        <v>51.33</v>
      </c>
      <c r="AS101" s="4">
        <v>0.1</v>
      </c>
      <c r="AT101" s="13">
        <f t="shared" si="116"/>
        <v>513.29999999999995</v>
      </c>
      <c r="AU101" s="33">
        <f t="shared" si="117"/>
        <v>5.1076913891666784</v>
      </c>
      <c r="AV101" s="6">
        <f t="shared" si="118"/>
        <v>33.822108086843663</v>
      </c>
      <c r="AW101" s="2">
        <f t="shared" si="119"/>
        <v>0.12757914118004265</v>
      </c>
      <c r="AY101" s="9" t="e">
        <f>#REF!*AX101/100</f>
        <v>#REF!</v>
      </c>
      <c r="BC101" s="27">
        <f t="shared" si="91"/>
        <v>0</v>
      </c>
    </row>
    <row r="102" spans="1:67" s="5" customFormat="1" x14ac:dyDescent="0.25">
      <c r="A102" s="3" t="s">
        <v>49</v>
      </c>
      <c r="B102" s="19"/>
      <c r="C102" s="3"/>
      <c r="D102" s="4">
        <v>83.5</v>
      </c>
      <c r="E102" s="4">
        <f t="shared" si="93"/>
        <v>17.715868463720909</v>
      </c>
      <c r="F102" s="4">
        <v>81.42</v>
      </c>
      <c r="G102" s="4">
        <f t="shared" si="99"/>
        <v>12.469503802969298</v>
      </c>
      <c r="H102" s="4">
        <f t="shared" si="100"/>
        <v>15.092686133345104</v>
      </c>
      <c r="I102" s="33">
        <f t="shared" si="101"/>
        <v>72.806858742456157</v>
      </c>
      <c r="J102" s="4">
        <f t="shared" si="94"/>
        <v>2.5040214071477309</v>
      </c>
      <c r="K102" s="13">
        <v>87</v>
      </c>
      <c r="L102" s="4">
        <f t="shared" si="95"/>
        <v>4.5399980741176984</v>
      </c>
      <c r="M102" s="13">
        <v>63</v>
      </c>
      <c r="N102" s="4">
        <f t="shared" si="96"/>
        <v>3.6841410322144417</v>
      </c>
      <c r="O102" s="13"/>
      <c r="P102" s="4">
        <f t="shared" si="97"/>
        <v>0</v>
      </c>
      <c r="Q102" s="13">
        <v>42</v>
      </c>
      <c r="R102" s="4">
        <f t="shared" si="92"/>
        <v>1.7919465222587829</v>
      </c>
      <c r="S102" s="10">
        <f t="shared" si="102"/>
        <v>7.4453313646555985</v>
      </c>
      <c r="T102" s="13">
        <v>96</v>
      </c>
      <c r="U102" s="4">
        <f t="shared" si="103"/>
        <v>8.5462721996629423</v>
      </c>
      <c r="V102" s="13">
        <v>91</v>
      </c>
      <c r="W102" s="4">
        <f t="shared" si="104"/>
        <v>7.4515203930492984</v>
      </c>
      <c r="X102" s="13">
        <v>80</v>
      </c>
      <c r="Y102" s="4">
        <f t="shared" si="105"/>
        <v>5.7145080026782891</v>
      </c>
      <c r="Z102" s="13">
        <v>84</v>
      </c>
      <c r="AA102" s="4">
        <f t="shared" si="106"/>
        <v>8.6359997857370061</v>
      </c>
      <c r="AB102" s="13">
        <v>71</v>
      </c>
      <c r="AC102" s="4">
        <f t="shared" si="107"/>
        <v>5.4523622074876918</v>
      </c>
      <c r="AD102" s="13">
        <v>96</v>
      </c>
      <c r="AE102" s="4">
        <f t="shared" si="108"/>
        <v>8.8713255993183715</v>
      </c>
      <c r="AF102" s="4">
        <f t="shared" si="109"/>
        <v>4.9746763859016649</v>
      </c>
      <c r="AG102" s="33">
        <f t="shared" si="110"/>
        <v>0</v>
      </c>
      <c r="AH102" s="13">
        <v>92</v>
      </c>
      <c r="AI102" s="4">
        <f>AH102/_xlfn.STDEV.S($AH$2:$AH$129)</f>
        <v>4.5244207362898008</v>
      </c>
      <c r="AJ102" s="13">
        <v>57</v>
      </c>
      <c r="AK102" s="4">
        <f t="shared" ref="AK102:AK133" si="120">AJ102/_xlfn.STDEV.S($AJ$2:$AJ$129)</f>
        <v>2.2207320333459872</v>
      </c>
      <c r="AL102" s="13">
        <v>91</v>
      </c>
      <c r="AM102" s="4">
        <f t="shared" ref="AM102:AM133" si="121">AL102/_xlfn.STDEV.S($AL$2:$AL$129)</f>
        <v>3.5947864976704964</v>
      </c>
      <c r="AN102" s="13">
        <v>28</v>
      </c>
      <c r="AO102" s="4">
        <f t="shared" ref="AO102:AO133" si="122">AN102/_xlfn.STDEV.S($AN$2:$AN$129)</f>
        <v>1.2289279031872158</v>
      </c>
      <c r="AP102" s="4">
        <f t="shared" ref="AP102:AP133" si="123">AVERAGE(AI102,AK102,AM102,AO102)</f>
        <v>2.8922167926233753</v>
      </c>
      <c r="AQ102" s="33">
        <f t="shared" ref="AQ102:AQ133" si="124">(AP102-MIN($AP$2:$AP$129)) / (MAX($AP$2:$AP$129)-MIN($AP$2:$AP$129))*100</f>
        <v>61.97125704019831</v>
      </c>
      <c r="AR102" s="4"/>
      <c r="AS102" s="4"/>
      <c r="AT102" s="13">
        <f t="shared" si="116"/>
        <v>0</v>
      </c>
      <c r="AU102" s="33">
        <f t="shared" si="117"/>
        <v>0</v>
      </c>
      <c r="AV102" s="6">
        <f t="shared" si="118"/>
        <v>33.69452894566362</v>
      </c>
      <c r="AW102" s="2">
        <f t="shared" si="119"/>
        <v>0.14639168229889776</v>
      </c>
      <c r="AX102" s="17"/>
      <c r="AY102" s="9" t="e">
        <f>#REF!*AX102/100</f>
        <v>#REF!</v>
      </c>
      <c r="AZ102" s="24"/>
      <c r="BA102" s="9"/>
      <c r="BB102" s="13"/>
      <c r="BC102" s="27">
        <f t="shared" si="91"/>
        <v>0</v>
      </c>
      <c r="BD102" s="13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</row>
    <row r="103" spans="1:67" s="4" customFormat="1" x14ac:dyDescent="0.25">
      <c r="A103" s="22" t="s">
        <v>310</v>
      </c>
      <c r="B103" s="23"/>
      <c r="C103" s="1" t="s">
        <v>142</v>
      </c>
      <c r="D103" s="2">
        <v>78.5</v>
      </c>
      <c r="E103" s="2">
        <f t="shared" si="93"/>
        <v>16.655038016791512</v>
      </c>
      <c r="F103" s="2">
        <v>84.92</v>
      </c>
      <c r="G103" s="2">
        <f t="shared" si="99"/>
        <v>13.005530127095957</v>
      </c>
      <c r="H103" s="4">
        <f t="shared" si="100"/>
        <v>14.830284071943733</v>
      </c>
      <c r="I103" s="33">
        <f t="shared" si="101"/>
        <v>68.603614105096199</v>
      </c>
      <c r="J103" s="2">
        <f t="shared" si="94"/>
        <v>4.7091225809027319</v>
      </c>
      <c r="K103" s="12">
        <v>46</v>
      </c>
      <c r="L103" s="2">
        <f t="shared" si="95"/>
        <v>2.4004587518323461</v>
      </c>
      <c r="M103" s="12">
        <v>73</v>
      </c>
      <c r="N103" s="2">
        <f t="shared" si="96"/>
        <v>4.2689253230421302</v>
      </c>
      <c r="O103" s="12">
        <v>76</v>
      </c>
      <c r="P103" s="2">
        <f t="shared" si="97"/>
        <v>10.119167366154986</v>
      </c>
      <c r="Q103" s="12">
        <v>48</v>
      </c>
      <c r="R103" s="2">
        <f t="shared" si="92"/>
        <v>2.0479388825814664</v>
      </c>
      <c r="S103" s="10">
        <f t="shared" si="102"/>
        <v>6.4507881281317863</v>
      </c>
      <c r="T103" s="12">
        <v>62</v>
      </c>
      <c r="U103" s="2">
        <f t="shared" si="103"/>
        <v>5.5194674622823161</v>
      </c>
      <c r="V103" s="12">
        <v>80</v>
      </c>
      <c r="W103" s="2">
        <f t="shared" si="104"/>
        <v>6.550787158724658</v>
      </c>
      <c r="X103" s="12">
        <v>57</v>
      </c>
      <c r="Y103" s="2">
        <f t="shared" si="105"/>
        <v>4.071586951908281</v>
      </c>
      <c r="Z103" s="12">
        <v>76</v>
      </c>
      <c r="AA103" s="2">
        <f t="shared" si="106"/>
        <v>7.8135236156668144</v>
      </c>
      <c r="AB103" s="12">
        <v>97</v>
      </c>
      <c r="AC103" s="2">
        <f t="shared" si="107"/>
        <v>7.4490018891029033</v>
      </c>
      <c r="AD103" s="12">
        <v>79</v>
      </c>
      <c r="AE103" s="2">
        <f t="shared" si="108"/>
        <v>7.3003616911057438</v>
      </c>
      <c r="AF103" s="4">
        <f t="shared" si="109"/>
        <v>5.5799553545172591</v>
      </c>
      <c r="AG103" s="33">
        <f t="shared" si="110"/>
        <v>24.557667148949434</v>
      </c>
      <c r="AH103" s="12">
        <v>84</v>
      </c>
      <c r="AI103" s="2">
        <f>AH103/_xlfn.STDEV.S($AH$2:$AH$129)</f>
        <v>4.1309928461776444</v>
      </c>
      <c r="AJ103" s="12">
        <v>27</v>
      </c>
      <c r="AK103" s="2">
        <f t="shared" si="120"/>
        <v>1.0519257000059941</v>
      </c>
      <c r="AL103" s="12">
        <v>17</v>
      </c>
      <c r="AM103" s="2">
        <f t="shared" si="121"/>
        <v>0.67155352154283998</v>
      </c>
      <c r="AN103" s="12">
        <v>74</v>
      </c>
      <c r="AO103" s="2">
        <f t="shared" si="122"/>
        <v>3.2478808869947851</v>
      </c>
      <c r="AP103" s="4">
        <f t="shared" si="123"/>
        <v>2.2755882386803159</v>
      </c>
      <c r="AQ103" s="33">
        <f t="shared" si="124"/>
        <v>41.031267799413271</v>
      </c>
      <c r="AT103" s="13">
        <f t="shared" si="116"/>
        <v>0</v>
      </c>
      <c r="AU103" s="33">
        <f t="shared" si="117"/>
        <v>0</v>
      </c>
      <c r="AV103" s="6">
        <f t="shared" si="118"/>
        <v>33.548137263364723</v>
      </c>
      <c r="AW103" s="2">
        <f t="shared" si="119"/>
        <v>6.9131253326439435E-2</v>
      </c>
      <c r="AX103" s="17"/>
      <c r="AY103" s="9" t="e">
        <f>#REF!*AX103/100</f>
        <v>#REF!</v>
      </c>
      <c r="AZ103" s="9"/>
      <c r="BA103" s="9"/>
      <c r="BB103" s="12"/>
      <c r="BC103" s="27">
        <f t="shared" si="91"/>
        <v>0</v>
      </c>
      <c r="BD103" s="13"/>
    </row>
    <row r="104" spans="1:67" x14ac:dyDescent="0.25">
      <c r="A104" s="1" t="s">
        <v>311</v>
      </c>
      <c r="D104" s="2">
        <v>72</v>
      </c>
      <c r="E104" s="2">
        <f t="shared" si="93"/>
        <v>15.275958435783298</v>
      </c>
      <c r="F104" s="2">
        <v>76.94</v>
      </c>
      <c r="G104" s="2">
        <f t="shared" si="99"/>
        <v>11.783390108087174</v>
      </c>
      <c r="H104" s="4">
        <f t="shared" si="100"/>
        <v>13.529674271935235</v>
      </c>
      <c r="I104" s="33">
        <f t="shared" si="101"/>
        <v>47.770008080860215</v>
      </c>
      <c r="J104" s="2">
        <f t="shared" si="94"/>
        <v>4.9211731633590405</v>
      </c>
      <c r="K104" s="12">
        <v>45</v>
      </c>
      <c r="L104" s="2">
        <f t="shared" si="95"/>
        <v>2.3482748659229475</v>
      </c>
      <c r="M104" s="12">
        <v>75</v>
      </c>
      <c r="N104" s="2">
        <f t="shared" si="96"/>
        <v>4.385882181207668</v>
      </c>
      <c r="O104" s="12">
        <v>79</v>
      </c>
      <c r="P104" s="2">
        <f t="shared" si="97"/>
        <v>10.518608183240053</v>
      </c>
      <c r="Q104" s="12">
        <v>57</v>
      </c>
      <c r="R104" s="2">
        <f t="shared" si="92"/>
        <v>2.431927423065491</v>
      </c>
      <c r="S104" s="10">
        <f t="shared" si="102"/>
        <v>7.3379199577426659</v>
      </c>
      <c r="T104" s="12">
        <v>90</v>
      </c>
      <c r="U104" s="2">
        <f t="shared" si="103"/>
        <v>8.0121301871840078</v>
      </c>
      <c r="V104" s="12">
        <v>82</v>
      </c>
      <c r="W104" s="2">
        <f t="shared" si="104"/>
        <v>6.7145568376927747</v>
      </c>
      <c r="X104" s="12">
        <v>68</v>
      </c>
      <c r="Y104" s="2">
        <f t="shared" si="105"/>
        <v>4.857331802276545</v>
      </c>
      <c r="Z104" s="12">
        <v>85</v>
      </c>
      <c r="AA104" s="2">
        <f t="shared" si="106"/>
        <v>8.7388093069957797</v>
      </c>
      <c r="AB104" s="12">
        <v>95</v>
      </c>
      <c r="AC104" s="2">
        <f t="shared" si="107"/>
        <v>7.2954142212863484</v>
      </c>
      <c r="AD104" s="12">
        <v>91</v>
      </c>
      <c r="AE104" s="2">
        <f t="shared" si="108"/>
        <v>8.4092773910205398</v>
      </c>
      <c r="AF104" s="4">
        <f t="shared" si="109"/>
        <v>6.1295465605508532</v>
      </c>
      <c r="AG104" s="33">
        <f t="shared" si="110"/>
        <v>46.855943820667534</v>
      </c>
      <c r="AH104" s="12">
        <v>38</v>
      </c>
      <c r="AI104" s="2">
        <f>AH104/_xlfn.STDEV.S($AH$2:$AH$129)</f>
        <v>1.8687824780327438</v>
      </c>
      <c r="AJ104" s="12">
        <v>62</v>
      </c>
      <c r="AK104" s="2">
        <f t="shared" si="120"/>
        <v>2.4155330889026532</v>
      </c>
      <c r="AL104" s="12">
        <v>39</v>
      </c>
      <c r="AM104" s="2">
        <f t="shared" si="121"/>
        <v>1.5406227847159271</v>
      </c>
      <c r="AN104" s="12">
        <v>70</v>
      </c>
      <c r="AO104" s="2">
        <f t="shared" si="122"/>
        <v>3.0723197579680397</v>
      </c>
      <c r="AP104" s="4">
        <f t="shared" si="123"/>
        <v>2.2243145274048408</v>
      </c>
      <c r="AQ104" s="33">
        <f t="shared" si="124"/>
        <v>39.290072138625384</v>
      </c>
      <c r="AR104" s="4"/>
      <c r="AS104" s="4"/>
      <c r="AT104" s="13">
        <f t="shared" si="116"/>
        <v>0</v>
      </c>
      <c r="AU104" s="33">
        <f t="shared" si="117"/>
        <v>0</v>
      </c>
      <c r="AV104" s="6">
        <f t="shared" si="118"/>
        <v>33.479006010038283</v>
      </c>
      <c r="AW104" s="2">
        <f t="shared" si="119"/>
        <v>0.49029577967261417</v>
      </c>
      <c r="AY104" s="9" t="e">
        <f>#REF!*AX104/100</f>
        <v>#REF!</v>
      </c>
      <c r="BC104" s="27">
        <f t="shared" si="91"/>
        <v>0</v>
      </c>
    </row>
    <row r="105" spans="1:67" s="45" customFormat="1" x14ac:dyDescent="0.25">
      <c r="A105" s="54" t="s">
        <v>312</v>
      </c>
      <c r="B105" s="41"/>
      <c r="C105" s="40" t="s">
        <v>88</v>
      </c>
      <c r="D105" s="45">
        <v>78.5</v>
      </c>
      <c r="E105" s="45">
        <f t="shared" si="93"/>
        <v>16.655038016791512</v>
      </c>
      <c r="F105" s="45">
        <v>78.25</v>
      </c>
      <c r="G105" s="45">
        <f t="shared" si="99"/>
        <v>11.984017103688867</v>
      </c>
      <c r="H105" s="45">
        <f t="shared" si="100"/>
        <v>14.319527560240189</v>
      </c>
      <c r="I105" s="45">
        <f t="shared" si="101"/>
        <v>60.422144198383833</v>
      </c>
      <c r="J105" s="45">
        <f t="shared" si="94"/>
        <v>4.6961284603179223</v>
      </c>
      <c r="K105" s="43">
        <v>40</v>
      </c>
      <c r="L105" s="45">
        <f t="shared" si="95"/>
        <v>2.0873554363759532</v>
      </c>
      <c r="M105" s="43">
        <v>77</v>
      </c>
      <c r="N105" s="45">
        <f t="shared" si="96"/>
        <v>4.5028390393732058</v>
      </c>
      <c r="O105" s="43">
        <v>73</v>
      </c>
      <c r="P105" s="45">
        <f t="shared" si="97"/>
        <v>9.7197265490699216</v>
      </c>
      <c r="Q105" s="43">
        <v>58</v>
      </c>
      <c r="R105" s="45">
        <f t="shared" si="92"/>
        <v>2.474592816452605</v>
      </c>
      <c r="S105" s="46">
        <f t="shared" si="102"/>
        <v>6.7258952398768583</v>
      </c>
      <c r="T105" s="43">
        <v>72</v>
      </c>
      <c r="U105" s="45">
        <f t="shared" si="103"/>
        <v>6.4097041497472063</v>
      </c>
      <c r="V105" s="43">
        <v>90</v>
      </c>
      <c r="W105" s="45">
        <f t="shared" si="104"/>
        <v>7.3696355535652405</v>
      </c>
      <c r="X105" s="43">
        <v>55</v>
      </c>
      <c r="Y105" s="45">
        <f t="shared" si="105"/>
        <v>3.9287242518413237</v>
      </c>
      <c r="Z105" s="43">
        <v>90</v>
      </c>
      <c r="AA105" s="45">
        <f t="shared" si="106"/>
        <v>9.2528569132896479</v>
      </c>
      <c r="AB105" s="43">
        <v>95</v>
      </c>
      <c r="AC105" s="45">
        <f t="shared" si="107"/>
        <v>7.2954142212863484</v>
      </c>
      <c r="AD105" s="43">
        <v>66</v>
      </c>
      <c r="AE105" s="45">
        <f t="shared" si="108"/>
        <v>6.0990363495313806</v>
      </c>
      <c r="AF105" s="45">
        <f t="shared" si="109"/>
        <v>5.7110118500973908</v>
      </c>
      <c r="AG105" s="45">
        <f t="shared" si="110"/>
        <v>29.874953826736899</v>
      </c>
      <c r="AH105" s="43">
        <v>59</v>
      </c>
      <c r="AI105" s="45">
        <f>AH105/_xlfn.STDEV.S($AH$2:$AH$129)</f>
        <v>2.9015306895771551</v>
      </c>
      <c r="AJ105" s="43">
        <v>60</v>
      </c>
      <c r="AK105" s="45">
        <f t="shared" si="120"/>
        <v>2.3376126666799868</v>
      </c>
      <c r="AL105" s="43">
        <v>23</v>
      </c>
      <c r="AM105" s="45">
        <f t="shared" si="121"/>
        <v>0.90857241149913648</v>
      </c>
      <c r="AN105" s="43">
        <v>69</v>
      </c>
      <c r="AO105" s="45">
        <f t="shared" si="122"/>
        <v>3.0284294757113535</v>
      </c>
      <c r="AP105" s="45">
        <f t="shared" si="123"/>
        <v>2.294036310866908</v>
      </c>
      <c r="AQ105" s="45">
        <f t="shared" si="124"/>
        <v>41.657742896341944</v>
      </c>
      <c r="AT105" s="43">
        <f t="shared" si="116"/>
        <v>0</v>
      </c>
      <c r="AU105" s="45">
        <f t="shared" si="117"/>
        <v>0</v>
      </c>
      <c r="AV105" s="45">
        <f t="shared" si="118"/>
        <v>32.988710230365669</v>
      </c>
      <c r="AW105" s="45">
        <f t="shared" si="119"/>
        <v>2.9473044663902215E-2</v>
      </c>
      <c r="AX105" s="52"/>
      <c r="AY105" s="48" t="e">
        <f>#REF!*AX105/100</f>
        <v>#REF!</v>
      </c>
      <c r="AZ105" s="48"/>
      <c r="BA105" s="48"/>
      <c r="BB105" s="43"/>
      <c r="BC105" s="44">
        <f t="shared" si="91"/>
        <v>0</v>
      </c>
      <c r="BD105" s="43"/>
    </row>
    <row r="106" spans="1:67" x14ac:dyDescent="0.25">
      <c r="A106" s="1" t="s">
        <v>313</v>
      </c>
      <c r="D106" s="2">
        <v>79.25</v>
      </c>
      <c r="E106" s="2">
        <f t="shared" si="93"/>
        <v>16.814162583830921</v>
      </c>
      <c r="F106" s="2">
        <v>68.489999999999995</v>
      </c>
      <c r="G106" s="2">
        <f t="shared" si="99"/>
        <v>10.489269411267099</v>
      </c>
      <c r="H106" s="4">
        <f t="shared" si="100"/>
        <v>13.65171599754901</v>
      </c>
      <c r="I106" s="33">
        <f t="shared" si="101"/>
        <v>49.724913564379314</v>
      </c>
      <c r="J106" s="2">
        <f t="shared" si="94"/>
        <v>5.9243224656885038</v>
      </c>
      <c r="K106" s="12">
        <v>81</v>
      </c>
      <c r="L106" s="2">
        <f t="shared" si="95"/>
        <v>4.226894758661305</v>
      </c>
      <c r="M106" s="12">
        <v>91</v>
      </c>
      <c r="N106" s="2">
        <f t="shared" si="96"/>
        <v>5.3215370465319713</v>
      </c>
      <c r="O106" s="12">
        <v>88</v>
      </c>
      <c r="P106" s="2">
        <f t="shared" si="97"/>
        <v>11.716930634495247</v>
      </c>
      <c r="Q106" s="12">
        <v>57</v>
      </c>
      <c r="R106" s="2">
        <f t="shared" si="92"/>
        <v>2.431927423065491</v>
      </c>
      <c r="S106" s="10">
        <f t="shared" si="102"/>
        <v>7.0919027424564787</v>
      </c>
      <c r="T106" s="12">
        <v>89</v>
      </c>
      <c r="U106" s="2">
        <f t="shared" si="103"/>
        <v>7.9231065184375185</v>
      </c>
      <c r="V106" s="12">
        <v>94</v>
      </c>
      <c r="W106" s="2">
        <f t="shared" si="104"/>
        <v>7.6971749115014729</v>
      </c>
      <c r="X106" s="12">
        <v>58</v>
      </c>
      <c r="Y106" s="2">
        <f t="shared" si="105"/>
        <v>4.1430183019417592</v>
      </c>
      <c r="Z106" s="12">
        <v>71</v>
      </c>
      <c r="AA106" s="2">
        <f t="shared" si="106"/>
        <v>7.2994760093729445</v>
      </c>
      <c r="AB106" s="12">
        <v>97</v>
      </c>
      <c r="AC106" s="2">
        <f t="shared" si="107"/>
        <v>7.4490018891029033</v>
      </c>
      <c r="AD106" s="12">
        <v>87</v>
      </c>
      <c r="AE106" s="2">
        <f t="shared" si="108"/>
        <v>8.0396388243822745</v>
      </c>
      <c r="AF106" s="4">
        <f t="shared" si="109"/>
        <v>6.5081126040724913</v>
      </c>
      <c r="AG106" s="33">
        <f t="shared" si="110"/>
        <v>62.215305987112345</v>
      </c>
      <c r="AH106" s="12">
        <v>88</v>
      </c>
      <c r="AI106" s="2">
        <f>AH106/_xlfn.STDEV.S($AH$2:$AH$129)</f>
        <v>4.327706791233723</v>
      </c>
      <c r="AJ106" s="12">
        <v>19</v>
      </c>
      <c r="AK106" s="2">
        <f t="shared" si="120"/>
        <v>0.74024401111532911</v>
      </c>
      <c r="AL106" s="12">
        <v>18</v>
      </c>
      <c r="AM106" s="2">
        <f t="shared" si="121"/>
        <v>0.71105666986888949</v>
      </c>
      <c r="AN106" s="12">
        <v>19</v>
      </c>
      <c r="AO106" s="2">
        <f t="shared" si="122"/>
        <v>0.83391536287703938</v>
      </c>
      <c r="AP106" s="4">
        <f t="shared" si="123"/>
        <v>1.6532307087737452</v>
      </c>
      <c r="AQ106" s="33">
        <f t="shared" si="124"/>
        <v>19.896729191315409</v>
      </c>
      <c r="AR106" s="4"/>
      <c r="AS106" s="4"/>
      <c r="AT106" s="13">
        <f t="shared" si="116"/>
        <v>0</v>
      </c>
      <c r="AU106" s="33">
        <f t="shared" si="117"/>
        <v>0</v>
      </c>
      <c r="AV106" s="6">
        <f t="shared" si="118"/>
        <v>32.959237185701767</v>
      </c>
      <c r="AW106" s="2">
        <f t="shared" si="119"/>
        <v>0.12196153908518426</v>
      </c>
      <c r="AY106" s="9" t="e">
        <f>#REF!*AX106/100</f>
        <v>#REF!</v>
      </c>
      <c r="BC106" s="27">
        <f t="shared" si="91"/>
        <v>0</v>
      </c>
    </row>
    <row r="107" spans="1:67" x14ac:dyDescent="0.25">
      <c r="A107" s="30" t="s">
        <v>51</v>
      </c>
      <c r="B107" s="19"/>
      <c r="C107" s="3"/>
      <c r="D107" s="4"/>
      <c r="E107" s="4"/>
      <c r="F107" s="4">
        <v>84.45</v>
      </c>
      <c r="G107" s="4">
        <f t="shared" si="99"/>
        <v>12.933549449284662</v>
      </c>
      <c r="H107" s="4">
        <f t="shared" si="100"/>
        <v>12.933549449284662</v>
      </c>
      <c r="I107" s="33">
        <f t="shared" si="101"/>
        <v>38.221079804071564</v>
      </c>
      <c r="J107" s="4"/>
      <c r="K107" s="13"/>
      <c r="L107" s="4"/>
      <c r="M107" s="13"/>
      <c r="N107" s="4"/>
      <c r="O107" s="13"/>
      <c r="P107" s="4"/>
      <c r="Q107" s="13"/>
      <c r="R107" s="4"/>
      <c r="S107" s="10">
        <f t="shared" si="102"/>
        <v>6.3936296589637704</v>
      </c>
      <c r="T107" s="13">
        <v>73</v>
      </c>
      <c r="U107" s="4">
        <f t="shared" si="103"/>
        <v>6.4987278184936947</v>
      </c>
      <c r="V107" s="13">
        <v>81</v>
      </c>
      <c r="W107" s="4">
        <f t="shared" si="104"/>
        <v>6.6326719982087159</v>
      </c>
      <c r="X107" s="13">
        <v>63</v>
      </c>
      <c r="Y107" s="4">
        <f t="shared" si="105"/>
        <v>4.5001750521091521</v>
      </c>
      <c r="Z107" s="13">
        <v>80</v>
      </c>
      <c r="AA107" s="4">
        <f t="shared" si="106"/>
        <v>8.2247617007019098</v>
      </c>
      <c r="AB107" s="13">
        <v>75</v>
      </c>
      <c r="AC107" s="4">
        <f t="shared" si="107"/>
        <v>5.7595375431208016</v>
      </c>
      <c r="AD107" s="13">
        <v>73</v>
      </c>
      <c r="AE107" s="4">
        <f t="shared" si="108"/>
        <v>6.745903841148345</v>
      </c>
      <c r="AF107" s="4">
        <f t="shared" si="109"/>
        <v>6.3936296589637704</v>
      </c>
      <c r="AG107" s="33">
        <f t="shared" si="110"/>
        <v>57.570449307816553</v>
      </c>
      <c r="AH107" s="13"/>
      <c r="AI107" s="4"/>
      <c r="AJ107" s="13">
        <v>47</v>
      </c>
      <c r="AK107" s="4">
        <f t="shared" si="120"/>
        <v>1.8311299222326562</v>
      </c>
      <c r="AL107" s="13">
        <v>82</v>
      </c>
      <c r="AM107" s="4">
        <f t="shared" si="121"/>
        <v>3.2392581627360517</v>
      </c>
      <c r="AN107" s="13">
        <v>29</v>
      </c>
      <c r="AO107" s="4">
        <f t="shared" si="122"/>
        <v>1.2728181854439022</v>
      </c>
      <c r="AP107" s="4">
        <f t="shared" si="123"/>
        <v>2.1144020901375367</v>
      </c>
      <c r="AQ107" s="33">
        <f t="shared" si="124"/>
        <v>35.557573474578206</v>
      </c>
      <c r="AR107" s="4"/>
      <c r="AS107" s="4"/>
      <c r="AT107" s="13">
        <f t="shared" si="116"/>
        <v>0</v>
      </c>
      <c r="AU107" s="33">
        <f t="shared" si="117"/>
        <v>0</v>
      </c>
      <c r="AV107" s="6">
        <f t="shared" si="118"/>
        <v>32.837275646616582</v>
      </c>
      <c r="AW107" s="2">
        <f t="shared" si="119"/>
        <v>4.0911235259244449E-2</v>
      </c>
      <c r="AX107" s="17"/>
      <c r="AY107" s="9" t="e">
        <f>#REF!*AX107/100</f>
        <v>#REF!</v>
      </c>
      <c r="AZ107" s="24"/>
      <c r="BB107" s="13"/>
      <c r="BC107" s="27">
        <f t="shared" si="91"/>
        <v>0</v>
      </c>
    </row>
    <row r="108" spans="1:67" s="4" customFormat="1" x14ac:dyDescent="0.25">
      <c r="A108" s="3" t="s">
        <v>347</v>
      </c>
      <c r="B108" s="15" t="s">
        <v>267</v>
      </c>
      <c r="C108" s="3" t="s">
        <v>268</v>
      </c>
      <c r="D108" s="4">
        <v>76.5</v>
      </c>
      <c r="E108" s="4">
        <f>D108/_xlfn.STDEV.S($D$2:$D$129)</f>
        <v>16.230705838019755</v>
      </c>
      <c r="F108" s="4">
        <v>73.77</v>
      </c>
      <c r="G108" s="4">
        <f t="shared" si="99"/>
        <v>11.297903408806743</v>
      </c>
      <c r="H108" s="4">
        <f t="shared" si="100"/>
        <v>13.764304623413249</v>
      </c>
      <c r="I108" s="10">
        <f t="shared" si="101"/>
        <v>51.528396110835864</v>
      </c>
      <c r="J108" s="4">
        <f>AVERAGE(L108,N108,P108,R108)</f>
        <v>4.8894050974119025</v>
      </c>
      <c r="K108" s="13">
        <v>57</v>
      </c>
      <c r="L108" s="4">
        <f>K108/_xlfn.STDEV.S($K$2:$K$129)</f>
        <v>2.9744814968357334</v>
      </c>
      <c r="M108" s="13">
        <v>81</v>
      </c>
      <c r="N108" s="4">
        <f>M108/_xlfn.STDEV.S($M$2:$M$129)</f>
        <v>4.7367527557042814</v>
      </c>
      <c r="O108" s="13">
        <v>80</v>
      </c>
      <c r="P108" s="4">
        <f>O108/_xlfn.STDEV.S($O$2:$O$129)</f>
        <v>10.651755122268407</v>
      </c>
      <c r="Q108" s="13">
        <v>28</v>
      </c>
      <c r="R108" s="4">
        <f>Q108/_xlfn.STDEV.S($Q$2:$Q$129)</f>
        <v>1.1946310148391888</v>
      </c>
      <c r="S108" s="10">
        <f t="shared" si="102"/>
        <v>6.9310365923327701</v>
      </c>
      <c r="T108" s="13">
        <v>82</v>
      </c>
      <c r="U108" s="4">
        <f t="shared" si="103"/>
        <v>7.2999408372120955</v>
      </c>
      <c r="V108" s="13">
        <v>83</v>
      </c>
      <c r="W108" s="4">
        <f t="shared" si="104"/>
        <v>6.7964416771768326</v>
      </c>
      <c r="X108" s="13">
        <v>71</v>
      </c>
      <c r="Y108" s="4">
        <f t="shared" si="105"/>
        <v>5.0716258523769815</v>
      </c>
      <c r="Z108" s="13">
        <v>90</v>
      </c>
      <c r="AA108" s="4">
        <f t="shared" si="106"/>
        <v>9.2528569132896479</v>
      </c>
      <c r="AB108" s="13">
        <v>86</v>
      </c>
      <c r="AC108" s="4">
        <f t="shared" si="107"/>
        <v>6.604269716111852</v>
      </c>
      <c r="AD108" s="13">
        <v>71</v>
      </c>
      <c r="AE108" s="4">
        <f t="shared" si="108"/>
        <v>6.5610845578292123</v>
      </c>
      <c r="AF108" s="4">
        <f t="shared" si="109"/>
        <v>5.9102208448723363</v>
      </c>
      <c r="AG108" s="4">
        <f t="shared" si="110"/>
        <v>37.957356223683298</v>
      </c>
      <c r="AH108" s="13">
        <v>51</v>
      </c>
      <c r="AI108" s="4">
        <f>AH108/_xlfn.STDEV.S($AH$2:$AH$129)</f>
        <v>2.5081027994649983</v>
      </c>
      <c r="AJ108" s="13">
        <v>62</v>
      </c>
      <c r="AK108" s="4">
        <f t="shared" si="120"/>
        <v>2.4155330889026532</v>
      </c>
      <c r="AL108" s="13">
        <v>50</v>
      </c>
      <c r="AM108" s="4">
        <f t="shared" si="121"/>
        <v>1.9751574163024705</v>
      </c>
      <c r="AN108" s="13">
        <v>52</v>
      </c>
      <c r="AO108" s="4">
        <f t="shared" si="122"/>
        <v>2.2822946773476867</v>
      </c>
      <c r="AP108" s="4">
        <f t="shared" si="123"/>
        <v>2.2952719955044518</v>
      </c>
      <c r="AQ108" s="4">
        <f t="shared" si="124"/>
        <v>41.699705310910183</v>
      </c>
      <c r="AT108" s="13">
        <f t="shared" si="116"/>
        <v>0</v>
      </c>
      <c r="AU108" s="4">
        <f t="shared" si="117"/>
        <v>0</v>
      </c>
      <c r="AV108" s="4">
        <f t="shared" si="118"/>
        <v>32.796364411357338</v>
      </c>
      <c r="AW108" s="4">
        <f t="shared" si="119"/>
        <v>0.62214697552813902</v>
      </c>
      <c r="AX108" s="17"/>
      <c r="AY108" s="24"/>
      <c r="AZ108" s="24"/>
      <c r="BA108" s="24"/>
      <c r="BB108" s="13"/>
      <c r="BC108" s="35"/>
      <c r="BD108" s="13"/>
    </row>
    <row r="109" spans="1:67" s="4" customFormat="1" x14ac:dyDescent="0.25">
      <c r="A109" s="30" t="s">
        <v>51</v>
      </c>
      <c r="B109" s="19"/>
      <c r="C109" s="3" t="s">
        <v>98</v>
      </c>
      <c r="F109" s="4">
        <v>84.45</v>
      </c>
      <c r="G109" s="4">
        <f t="shared" si="99"/>
        <v>12.933549449284662</v>
      </c>
      <c r="H109" s="4">
        <f t="shared" si="100"/>
        <v>12.933549449284662</v>
      </c>
      <c r="I109" s="33">
        <f t="shared" si="101"/>
        <v>38.221079804071564</v>
      </c>
      <c r="K109" s="13"/>
      <c r="M109" s="13"/>
      <c r="O109" s="13"/>
      <c r="Q109" s="13"/>
      <c r="S109" s="10">
        <f t="shared" si="102"/>
        <v>6.3936296589637704</v>
      </c>
      <c r="T109" s="13">
        <v>73</v>
      </c>
      <c r="U109" s="4">
        <f t="shared" si="103"/>
        <v>6.4987278184936947</v>
      </c>
      <c r="V109" s="13">
        <v>81</v>
      </c>
      <c r="W109" s="4">
        <f t="shared" si="104"/>
        <v>6.6326719982087159</v>
      </c>
      <c r="X109" s="13">
        <v>63</v>
      </c>
      <c r="Y109" s="4">
        <f t="shared" si="105"/>
        <v>4.5001750521091521</v>
      </c>
      <c r="Z109" s="13">
        <v>80</v>
      </c>
      <c r="AA109" s="4">
        <f t="shared" si="106"/>
        <v>8.2247617007019098</v>
      </c>
      <c r="AB109" s="13">
        <v>75</v>
      </c>
      <c r="AC109" s="4">
        <f t="shared" si="107"/>
        <v>5.7595375431208016</v>
      </c>
      <c r="AD109" s="13">
        <v>73</v>
      </c>
      <c r="AE109" s="4">
        <f t="shared" si="108"/>
        <v>6.745903841148345</v>
      </c>
      <c r="AF109" s="4">
        <f t="shared" si="109"/>
        <v>6.3936296589637704</v>
      </c>
      <c r="AG109" s="33">
        <f t="shared" si="110"/>
        <v>57.570449307816553</v>
      </c>
      <c r="AH109" s="13"/>
      <c r="AJ109" s="13">
        <v>42</v>
      </c>
      <c r="AK109" s="4">
        <f t="shared" si="120"/>
        <v>1.6363288666759908</v>
      </c>
      <c r="AL109" s="13">
        <v>81</v>
      </c>
      <c r="AM109" s="4">
        <f t="shared" si="121"/>
        <v>3.1997550144100027</v>
      </c>
      <c r="AN109" s="13">
        <v>29</v>
      </c>
      <c r="AO109" s="4">
        <f t="shared" si="122"/>
        <v>1.2728181854439022</v>
      </c>
      <c r="AP109" s="4">
        <f t="shared" si="123"/>
        <v>2.0363006888432986</v>
      </c>
      <c r="AQ109" s="33">
        <f t="shared" si="124"/>
        <v>32.905340631428686</v>
      </c>
      <c r="AT109" s="13">
        <f t="shared" si="116"/>
        <v>0</v>
      </c>
      <c r="AU109" s="33">
        <f t="shared" si="117"/>
        <v>0</v>
      </c>
      <c r="AV109" s="6">
        <f t="shared" si="118"/>
        <v>32.174217435829199</v>
      </c>
      <c r="AW109" s="2">
        <f t="shared" si="119"/>
        <v>0.55531293964255113</v>
      </c>
      <c r="AX109" s="17"/>
      <c r="AY109" s="9" t="e">
        <f>#REF!*AX109/100</f>
        <v>#REF!</v>
      </c>
      <c r="AZ109" s="24"/>
      <c r="BA109" s="9"/>
      <c r="BB109" s="13"/>
      <c r="BC109" s="27">
        <f>BB109-BA109</f>
        <v>0</v>
      </c>
      <c r="BD109" s="13"/>
    </row>
    <row r="110" spans="1:67" s="4" customFormat="1" x14ac:dyDescent="0.25">
      <c r="A110" s="1" t="s">
        <v>33</v>
      </c>
      <c r="B110" s="23"/>
      <c r="C110" s="1"/>
      <c r="D110" s="2">
        <v>76.5</v>
      </c>
      <c r="E110" s="2">
        <f t="shared" ref="E110:E119" si="125">D110/_xlfn.STDEV.S($D$2:$D$129)</f>
        <v>16.230705838019755</v>
      </c>
      <c r="F110" s="2">
        <v>80.17</v>
      </c>
      <c r="G110" s="2">
        <f t="shared" si="99"/>
        <v>12.27806583006692</v>
      </c>
      <c r="H110" s="4">
        <f t="shared" si="100"/>
        <v>14.254385834043337</v>
      </c>
      <c r="I110" s="33">
        <f t="shared" si="101"/>
        <v>59.378682078296009</v>
      </c>
      <c r="J110" s="2">
        <f t="shared" ref="J110:J119" si="126">AVERAGE(L110,N110,P110,R110)</f>
        <v>4.5861643593597687</v>
      </c>
      <c r="K110" s="12">
        <v>48</v>
      </c>
      <c r="L110" s="2">
        <f t="shared" ref="L110:L119" si="127">K110/_xlfn.STDEV.S($K$2:$K$129)</f>
        <v>2.5048265236511438</v>
      </c>
      <c r="M110" s="12">
        <v>68</v>
      </c>
      <c r="N110" s="2">
        <f t="shared" ref="N110:N119" si="128">M110/_xlfn.STDEV.S($M$2:$M$129)</f>
        <v>3.9765331776282862</v>
      </c>
      <c r="O110" s="12">
        <v>75</v>
      </c>
      <c r="P110" s="2">
        <f t="shared" ref="P110:P119" si="129">O110/_xlfn.STDEV.S($O$2:$O$129)</f>
        <v>9.9860204271266326</v>
      </c>
      <c r="Q110" s="12">
        <v>44</v>
      </c>
      <c r="R110" s="2">
        <f t="shared" ref="R110:R119" si="130">Q110/_xlfn.STDEV.S($Q$2:$Q$129)</f>
        <v>1.8772773090330108</v>
      </c>
      <c r="S110" s="10">
        <f t="shared" si="102"/>
        <v>6.3901720347397442</v>
      </c>
      <c r="T110" s="12">
        <v>68</v>
      </c>
      <c r="U110" s="2">
        <f t="shared" si="103"/>
        <v>6.0536094747612506</v>
      </c>
      <c r="V110" s="12">
        <v>61</v>
      </c>
      <c r="W110" s="2">
        <f t="shared" si="104"/>
        <v>4.9949752085275518</v>
      </c>
      <c r="X110" s="12">
        <v>94</v>
      </c>
      <c r="Y110" s="2">
        <f t="shared" si="105"/>
        <v>6.7145469031469895</v>
      </c>
      <c r="Z110" s="12">
        <v>80</v>
      </c>
      <c r="AA110" s="2">
        <f t="shared" si="106"/>
        <v>8.2247617007019098</v>
      </c>
      <c r="AB110" s="12">
        <v>67</v>
      </c>
      <c r="AC110" s="2">
        <f t="shared" si="107"/>
        <v>5.145186871854583</v>
      </c>
      <c r="AD110" s="12">
        <v>78</v>
      </c>
      <c r="AE110" s="2">
        <f t="shared" si="108"/>
        <v>7.2079520494461775</v>
      </c>
      <c r="AF110" s="4">
        <f t="shared" si="109"/>
        <v>5.488168197049756</v>
      </c>
      <c r="AG110" s="33">
        <f t="shared" si="110"/>
        <v>20.833634796081267</v>
      </c>
      <c r="AH110" s="12">
        <v>65</v>
      </c>
      <c r="AI110" s="2">
        <f t="shared" ref="AI110:AI119" si="131">AH110/_xlfn.STDEV.S($AH$2:$AH$129)</f>
        <v>3.1966016071612722</v>
      </c>
      <c r="AJ110" s="12">
        <v>49</v>
      </c>
      <c r="AK110" s="2">
        <f t="shared" si="120"/>
        <v>1.9090503444553226</v>
      </c>
      <c r="AL110" s="12">
        <v>59</v>
      </c>
      <c r="AM110" s="2">
        <f t="shared" si="121"/>
        <v>2.3306857512369152</v>
      </c>
      <c r="AN110" s="12">
        <v>52</v>
      </c>
      <c r="AO110" s="2">
        <f t="shared" si="122"/>
        <v>2.2822946773476867</v>
      </c>
      <c r="AP110" s="4">
        <f t="shared" si="123"/>
        <v>2.4296580950502991</v>
      </c>
      <c r="AQ110" s="33">
        <f t="shared" si="124"/>
        <v>46.263301110369319</v>
      </c>
      <c r="AT110" s="13">
        <f t="shared" si="116"/>
        <v>0</v>
      </c>
      <c r="AU110" s="33">
        <f t="shared" si="117"/>
        <v>0</v>
      </c>
      <c r="AV110" s="6">
        <f t="shared" si="118"/>
        <v>31.618904496186648</v>
      </c>
      <c r="AW110" s="2">
        <f t="shared" si="119"/>
        <v>0.50711512669701264</v>
      </c>
      <c r="AX110" s="16"/>
      <c r="AY110" s="9" t="e">
        <f>#REF!*AX110/100</f>
        <v>#REF!</v>
      </c>
      <c r="AZ110" s="9"/>
      <c r="BA110" s="9"/>
      <c r="BB110" s="12"/>
      <c r="BC110" s="27">
        <f>BB110-BA110</f>
        <v>0</v>
      </c>
      <c r="BD110" s="13"/>
    </row>
    <row r="111" spans="1:67" s="4" customFormat="1" x14ac:dyDescent="0.25">
      <c r="A111" s="1" t="s">
        <v>314</v>
      </c>
      <c r="B111" s="23"/>
      <c r="C111" s="1"/>
      <c r="D111" s="2">
        <v>81.5</v>
      </c>
      <c r="E111" s="2">
        <f t="shared" si="125"/>
        <v>17.291536284949149</v>
      </c>
      <c r="F111" s="2">
        <v>83.55</v>
      </c>
      <c r="G111" s="2">
        <f t="shared" si="99"/>
        <v>12.79571410879495</v>
      </c>
      <c r="H111" s="4">
        <f t="shared" si="100"/>
        <v>15.04362519687205</v>
      </c>
      <c r="I111" s="33">
        <f t="shared" si="101"/>
        <v>72.020984130675586</v>
      </c>
      <c r="J111" s="2">
        <f t="shared" si="126"/>
        <v>4.8858685199932799</v>
      </c>
      <c r="K111" s="12">
        <v>52</v>
      </c>
      <c r="L111" s="2">
        <f t="shared" si="127"/>
        <v>2.7135620672887395</v>
      </c>
      <c r="M111" s="12">
        <v>84</v>
      </c>
      <c r="N111" s="2">
        <f t="shared" si="128"/>
        <v>4.9121880429525886</v>
      </c>
      <c r="O111" s="12">
        <v>69</v>
      </c>
      <c r="P111" s="2">
        <f t="shared" si="129"/>
        <v>9.1871387929565014</v>
      </c>
      <c r="Q111" s="12">
        <v>64</v>
      </c>
      <c r="R111" s="2">
        <f t="shared" si="130"/>
        <v>2.7305851767752882</v>
      </c>
      <c r="S111" s="10">
        <f t="shared" si="102"/>
        <v>6.5385874532258974</v>
      </c>
      <c r="T111" s="12">
        <v>96</v>
      </c>
      <c r="U111" s="2">
        <f t="shared" si="103"/>
        <v>8.5462721996629423</v>
      </c>
      <c r="V111" s="12"/>
      <c r="W111" s="2"/>
      <c r="X111" s="12"/>
      <c r="Y111" s="2"/>
      <c r="Z111" s="12">
        <v>55</v>
      </c>
      <c r="AA111" s="2">
        <f t="shared" si="106"/>
        <v>5.6545236692325629</v>
      </c>
      <c r="AB111" s="12">
        <v>63</v>
      </c>
      <c r="AC111" s="2">
        <f t="shared" si="107"/>
        <v>4.8380115362214733</v>
      </c>
      <c r="AD111" s="12">
        <v>77</v>
      </c>
      <c r="AE111" s="2">
        <f t="shared" si="108"/>
        <v>7.1155424077866112</v>
      </c>
      <c r="AF111" s="4">
        <f t="shared" si="109"/>
        <v>5.7122279866095891</v>
      </c>
      <c r="AG111" s="33">
        <f t="shared" si="110"/>
        <v>29.924295497640419</v>
      </c>
      <c r="AH111" s="12">
        <v>68</v>
      </c>
      <c r="AI111" s="2">
        <f t="shared" si="131"/>
        <v>3.3441370659533312</v>
      </c>
      <c r="AJ111" s="12">
        <v>27</v>
      </c>
      <c r="AK111" s="2">
        <f t="shared" si="120"/>
        <v>1.0519257000059941</v>
      </c>
      <c r="AL111" s="12">
        <v>15</v>
      </c>
      <c r="AM111" s="2">
        <f t="shared" si="121"/>
        <v>0.59254722489074119</v>
      </c>
      <c r="AN111" s="12">
        <v>44</v>
      </c>
      <c r="AO111" s="2">
        <f t="shared" si="122"/>
        <v>1.9311724192941964</v>
      </c>
      <c r="AP111" s="4">
        <f t="shared" si="123"/>
        <v>1.7299456025360658</v>
      </c>
      <c r="AQ111" s="33">
        <f t="shared" si="124"/>
        <v>22.50187784964254</v>
      </c>
      <c r="AT111" s="13">
        <f t="shared" si="116"/>
        <v>0</v>
      </c>
      <c r="AU111" s="33">
        <f t="shared" si="117"/>
        <v>0</v>
      </c>
      <c r="AV111" s="6">
        <f t="shared" si="118"/>
        <v>31.111789369489635</v>
      </c>
      <c r="AW111" s="2">
        <f t="shared" si="119"/>
        <v>0.1506350659456217</v>
      </c>
      <c r="AX111" s="16"/>
      <c r="AY111" s="9" t="e">
        <f>#REF!*AX111/100</f>
        <v>#REF!</v>
      </c>
      <c r="AZ111" s="9"/>
      <c r="BA111" s="9"/>
      <c r="BB111" s="12"/>
      <c r="BC111" s="27">
        <f>BB111-BA111</f>
        <v>0</v>
      </c>
      <c r="BD111" s="13"/>
    </row>
    <row r="112" spans="1:67" x14ac:dyDescent="0.25">
      <c r="A112" s="1" t="s">
        <v>35</v>
      </c>
      <c r="D112" s="2">
        <v>78.75</v>
      </c>
      <c r="E112" s="2">
        <f t="shared" si="125"/>
        <v>16.708079539137984</v>
      </c>
      <c r="F112" s="2">
        <v>77.63</v>
      </c>
      <c r="G112" s="2">
        <f t="shared" si="99"/>
        <v>11.889063869129286</v>
      </c>
      <c r="H112" s="4">
        <f t="shared" si="100"/>
        <v>14.298571704133636</v>
      </c>
      <c r="I112" s="33">
        <f t="shared" si="101"/>
        <v>60.086466234076887</v>
      </c>
      <c r="J112" s="2">
        <f t="shared" si="126"/>
        <v>4.7144600437194875</v>
      </c>
      <c r="K112" s="12">
        <v>44</v>
      </c>
      <c r="L112" s="2">
        <f t="shared" si="127"/>
        <v>2.2960909800135485</v>
      </c>
      <c r="M112" s="12">
        <v>95</v>
      </c>
      <c r="N112" s="2">
        <f t="shared" si="128"/>
        <v>5.555450762863047</v>
      </c>
      <c r="O112" s="12">
        <v>66</v>
      </c>
      <c r="P112" s="2">
        <f t="shared" si="129"/>
        <v>8.7876979758714366</v>
      </c>
      <c r="Q112" s="12">
        <v>52</v>
      </c>
      <c r="R112" s="2">
        <f t="shared" si="130"/>
        <v>2.2186004561299217</v>
      </c>
      <c r="S112" s="10">
        <f t="shared" si="102"/>
        <v>6.5523389027094119</v>
      </c>
      <c r="T112" s="12">
        <v>79</v>
      </c>
      <c r="U112" s="2">
        <f t="shared" si="103"/>
        <v>7.0328698309726292</v>
      </c>
      <c r="V112" s="12">
        <v>51</v>
      </c>
      <c r="W112" s="2">
        <f t="shared" ref="W112:W143" si="132">V112/_xlfn.STDEV.S($V$2:$V$129)</f>
        <v>4.1761268136869694</v>
      </c>
      <c r="X112" s="12">
        <v>100</v>
      </c>
      <c r="Y112" s="2">
        <f t="shared" ref="Y112:Y143" si="133">X112/_xlfn.STDEV.S($X$2:$X$129)</f>
        <v>7.1431350033478607</v>
      </c>
      <c r="Z112" s="12">
        <v>77</v>
      </c>
      <c r="AA112" s="2">
        <f t="shared" si="106"/>
        <v>7.916333136925588</v>
      </c>
      <c r="AB112" s="12">
        <v>70</v>
      </c>
      <c r="AC112" s="2">
        <f t="shared" si="107"/>
        <v>5.3755683735794149</v>
      </c>
      <c r="AD112" s="12">
        <v>83</v>
      </c>
      <c r="AE112" s="2">
        <f t="shared" si="108"/>
        <v>7.6700002577440092</v>
      </c>
      <c r="AF112" s="4">
        <f t="shared" si="109"/>
        <v>5.6333994732144497</v>
      </c>
      <c r="AG112" s="33">
        <f t="shared" si="110"/>
        <v>26.726027435837384</v>
      </c>
      <c r="AH112" s="12">
        <v>64</v>
      </c>
      <c r="AI112" s="2">
        <f t="shared" si="131"/>
        <v>3.147423120897253</v>
      </c>
      <c r="AJ112" s="12">
        <v>29</v>
      </c>
      <c r="AK112" s="2">
        <f t="shared" si="120"/>
        <v>1.1298461222286602</v>
      </c>
      <c r="AL112" s="12">
        <v>58</v>
      </c>
      <c r="AM112" s="2">
        <f t="shared" si="121"/>
        <v>2.2911826029108662</v>
      </c>
      <c r="AN112" s="12">
        <v>47</v>
      </c>
      <c r="AO112" s="2">
        <f t="shared" si="122"/>
        <v>2.0628432660642551</v>
      </c>
      <c r="AP112" s="4">
        <f t="shared" si="123"/>
        <v>2.1578237780252585</v>
      </c>
      <c r="AQ112" s="33">
        <f t="shared" si="124"/>
        <v>37.032123544261786</v>
      </c>
      <c r="AR112" s="4"/>
      <c r="AS112" s="4"/>
      <c r="AT112" s="13">
        <f t="shared" si="116"/>
        <v>0</v>
      </c>
      <c r="AU112" s="33">
        <f t="shared" si="117"/>
        <v>0</v>
      </c>
      <c r="AV112" s="6">
        <f t="shared" si="118"/>
        <v>30.961154303544014</v>
      </c>
      <c r="AW112" s="2">
        <f t="shared" si="119"/>
        <v>0.10667309106332112</v>
      </c>
      <c r="AY112" s="9" t="e">
        <f>#REF!*AX112/100</f>
        <v>#REF!</v>
      </c>
      <c r="BC112" s="27">
        <f>BB112-BA112</f>
        <v>0</v>
      </c>
    </row>
    <row r="113" spans="1:67" s="4" customFormat="1" x14ac:dyDescent="0.25">
      <c r="A113" s="3" t="s">
        <v>270</v>
      </c>
      <c r="B113" s="19" t="s">
        <v>269</v>
      </c>
      <c r="C113" s="3" t="s">
        <v>348</v>
      </c>
      <c r="D113" s="4">
        <v>78.5</v>
      </c>
      <c r="E113" s="4">
        <f t="shared" si="125"/>
        <v>16.655038016791512</v>
      </c>
      <c r="F113" s="4">
        <v>72.31</v>
      </c>
      <c r="G113" s="4">
        <f t="shared" si="99"/>
        <v>11.074303856456767</v>
      </c>
      <c r="H113" s="4">
        <f t="shared" si="100"/>
        <v>13.86467093662414</v>
      </c>
      <c r="I113" s="10">
        <f t="shared" si="101"/>
        <v>53.136097534834903</v>
      </c>
      <c r="J113" s="4">
        <f t="shared" si="126"/>
        <v>4.6141479447734444</v>
      </c>
      <c r="K113" s="13">
        <v>62</v>
      </c>
      <c r="L113" s="4">
        <f t="shared" si="127"/>
        <v>3.2354009263827277</v>
      </c>
      <c r="M113" s="13">
        <v>66</v>
      </c>
      <c r="N113" s="4">
        <f t="shared" si="128"/>
        <v>3.8595763194627484</v>
      </c>
      <c r="O113" s="13">
        <v>77</v>
      </c>
      <c r="P113" s="4">
        <f t="shared" si="129"/>
        <v>10.252314305183342</v>
      </c>
      <c r="Q113" s="13">
        <v>26</v>
      </c>
      <c r="R113" s="4">
        <f t="shared" si="130"/>
        <v>1.1093002280649609</v>
      </c>
      <c r="S113" s="10">
        <f t="shared" si="102"/>
        <v>6.5087981973295719</v>
      </c>
      <c r="T113" s="13">
        <v>91</v>
      </c>
      <c r="U113" s="4">
        <f t="shared" si="103"/>
        <v>8.1011538559304963</v>
      </c>
      <c r="V113" s="13">
        <v>95</v>
      </c>
      <c r="W113" s="4">
        <f t="shared" si="132"/>
        <v>7.7790597509855308</v>
      </c>
      <c r="X113" s="13">
        <v>55</v>
      </c>
      <c r="Y113" s="4">
        <f t="shared" si="133"/>
        <v>3.9287242518413237</v>
      </c>
      <c r="Z113" s="13">
        <v>76</v>
      </c>
      <c r="AA113" s="4">
        <f t="shared" si="106"/>
        <v>7.8135236156668144</v>
      </c>
      <c r="AB113" s="13">
        <v>61</v>
      </c>
      <c r="AC113" s="4">
        <f t="shared" si="107"/>
        <v>4.6844238684049184</v>
      </c>
      <c r="AD113" s="13">
        <v>73</v>
      </c>
      <c r="AE113" s="4">
        <f t="shared" si="108"/>
        <v>6.745903841148345</v>
      </c>
      <c r="AF113" s="4">
        <f t="shared" si="109"/>
        <v>5.5614730710515081</v>
      </c>
      <c r="AG113" s="4">
        <f t="shared" si="110"/>
        <v>23.807795124579297</v>
      </c>
      <c r="AH113" s="13">
        <v>87</v>
      </c>
      <c r="AI113" s="4">
        <f t="shared" si="131"/>
        <v>4.2785283049697034</v>
      </c>
      <c r="AJ113" s="13">
        <v>64</v>
      </c>
      <c r="AK113" s="4">
        <f t="shared" si="120"/>
        <v>2.4934535111253191</v>
      </c>
      <c r="AL113" s="13">
        <v>53</v>
      </c>
      <c r="AM113" s="4">
        <f t="shared" si="121"/>
        <v>2.0936668612806191</v>
      </c>
      <c r="AN113" s="13">
        <v>20</v>
      </c>
      <c r="AO113" s="4">
        <f t="shared" si="122"/>
        <v>0.87780564513372561</v>
      </c>
      <c r="AP113" s="4">
        <f t="shared" si="123"/>
        <v>2.4358635806273421</v>
      </c>
      <c r="AQ113" s="4">
        <f t="shared" si="124"/>
        <v>46.474032190508574</v>
      </c>
      <c r="AT113" s="13">
        <f t="shared" si="116"/>
        <v>0</v>
      </c>
      <c r="AU113" s="4">
        <f t="shared" si="117"/>
        <v>0</v>
      </c>
      <c r="AV113" s="4">
        <f t="shared" si="118"/>
        <v>30.854481212480692</v>
      </c>
      <c r="AW113" s="4">
        <f t="shared" si="119"/>
        <v>0.52865563446007613</v>
      </c>
      <c r="AX113" s="17"/>
      <c r="AY113" s="24"/>
      <c r="AZ113" s="24"/>
      <c r="BA113" s="24"/>
      <c r="BB113" s="13"/>
      <c r="BC113" s="35"/>
      <c r="BD113" s="13"/>
    </row>
    <row r="114" spans="1:67" x14ac:dyDescent="0.25">
      <c r="A114" s="1" t="s">
        <v>316</v>
      </c>
      <c r="C114" s="1" t="s">
        <v>107</v>
      </c>
      <c r="D114" s="2">
        <v>79</v>
      </c>
      <c r="E114" s="2">
        <f t="shared" si="125"/>
        <v>16.761121061484452</v>
      </c>
      <c r="F114" s="2">
        <v>75.97</v>
      </c>
      <c r="G114" s="2">
        <f t="shared" si="99"/>
        <v>11.634834241114929</v>
      </c>
      <c r="H114" s="4">
        <f t="shared" si="100"/>
        <v>14.197977651299691</v>
      </c>
      <c r="I114" s="33">
        <f t="shared" si="101"/>
        <v>58.475116800057648</v>
      </c>
      <c r="J114" s="2">
        <f t="shared" si="126"/>
        <v>4.8530342568189351</v>
      </c>
      <c r="K114" s="12">
        <v>79</v>
      </c>
      <c r="L114" s="2">
        <f t="shared" si="127"/>
        <v>4.1225269868425078</v>
      </c>
      <c r="M114" s="12">
        <v>66</v>
      </c>
      <c r="N114" s="2">
        <f t="shared" si="128"/>
        <v>3.8595763194627484</v>
      </c>
      <c r="O114" s="12">
        <v>82</v>
      </c>
      <c r="P114" s="2">
        <f t="shared" si="129"/>
        <v>10.918049000325118</v>
      </c>
      <c r="Q114" s="12">
        <v>12</v>
      </c>
      <c r="R114" s="2">
        <f t="shared" si="130"/>
        <v>0.5119847206453666</v>
      </c>
      <c r="S114" s="10">
        <f t="shared" si="102"/>
        <v>6.5997701226923668</v>
      </c>
      <c r="T114" s="12">
        <v>94</v>
      </c>
      <c r="U114" s="2">
        <f t="shared" si="103"/>
        <v>8.3682248621699635</v>
      </c>
      <c r="V114" s="12">
        <v>99</v>
      </c>
      <c r="W114" s="2">
        <f t="shared" si="132"/>
        <v>8.1065991089217633</v>
      </c>
      <c r="X114" s="12">
        <v>51</v>
      </c>
      <c r="Y114" s="2">
        <f t="shared" si="133"/>
        <v>3.642998851707409</v>
      </c>
      <c r="Z114" s="12">
        <v>69</v>
      </c>
      <c r="AA114" s="2">
        <f t="shared" si="106"/>
        <v>7.0938569668553972</v>
      </c>
      <c r="AB114" s="12">
        <v>53</v>
      </c>
      <c r="AC114" s="2">
        <f t="shared" si="107"/>
        <v>4.0700731971386999</v>
      </c>
      <c r="AD114" s="12">
        <v>90</v>
      </c>
      <c r="AE114" s="2">
        <f t="shared" si="108"/>
        <v>8.3168677493609735</v>
      </c>
      <c r="AF114" s="4">
        <f t="shared" si="109"/>
        <v>5.7264021897556514</v>
      </c>
      <c r="AG114" s="33">
        <f t="shared" si="110"/>
        <v>30.499378031498708</v>
      </c>
      <c r="AH114" s="12">
        <v>86</v>
      </c>
      <c r="AI114" s="2">
        <f t="shared" si="131"/>
        <v>4.2293498187056837</v>
      </c>
      <c r="AJ114" s="12">
        <v>43</v>
      </c>
      <c r="AK114" s="2">
        <f t="shared" si="120"/>
        <v>1.6752890777873239</v>
      </c>
      <c r="AL114" s="12">
        <v>45</v>
      </c>
      <c r="AM114" s="2">
        <f t="shared" si="121"/>
        <v>1.7776416746722237</v>
      </c>
      <c r="AN114" s="12">
        <v>9</v>
      </c>
      <c r="AO114" s="2">
        <f t="shared" si="122"/>
        <v>0.39501254031017652</v>
      </c>
      <c r="AP114" s="4">
        <f t="shared" si="123"/>
        <v>2.0193232778688524</v>
      </c>
      <c r="AQ114" s="33">
        <f t="shared" si="124"/>
        <v>32.328807480526109</v>
      </c>
      <c r="AR114" s="4"/>
      <c r="AS114" s="4"/>
      <c r="AT114" s="13">
        <f t="shared" si="116"/>
        <v>0</v>
      </c>
      <c r="AU114" s="33">
        <f t="shared" si="117"/>
        <v>0</v>
      </c>
      <c r="AV114" s="6">
        <f t="shared" si="118"/>
        <v>30.325825578020616</v>
      </c>
      <c r="AW114" s="2">
        <f t="shared" si="119"/>
        <v>0.31023648942157322</v>
      </c>
      <c r="AY114" s="9" t="e">
        <f>#REF!*AX114/100</f>
        <v>#REF!</v>
      </c>
      <c r="BC114" s="27">
        <f t="shared" ref="BC114:BC123" si="134">BB114-BA114</f>
        <v>0</v>
      </c>
    </row>
    <row r="115" spans="1:67" x14ac:dyDescent="0.25">
      <c r="A115" s="1" t="s">
        <v>315</v>
      </c>
      <c r="D115" s="2">
        <v>75.75</v>
      </c>
      <c r="E115" s="2">
        <f t="shared" si="125"/>
        <v>16.071581270980346</v>
      </c>
      <c r="F115" s="2">
        <v>73.67</v>
      </c>
      <c r="G115" s="2">
        <f t="shared" si="99"/>
        <v>11.282588370974555</v>
      </c>
      <c r="H115" s="4">
        <f t="shared" si="100"/>
        <v>13.67708482097745</v>
      </c>
      <c r="I115" s="33">
        <f t="shared" si="101"/>
        <v>50.131279926222106</v>
      </c>
      <c r="J115" s="2">
        <f t="shared" si="126"/>
        <v>5.3682699508360638</v>
      </c>
      <c r="K115" s="12">
        <v>67</v>
      </c>
      <c r="L115" s="2">
        <f t="shared" si="127"/>
        <v>3.496320355929722</v>
      </c>
      <c r="M115" s="12">
        <v>76</v>
      </c>
      <c r="N115" s="2">
        <f t="shared" si="128"/>
        <v>4.4443606102904374</v>
      </c>
      <c r="O115" s="12">
        <v>76</v>
      </c>
      <c r="P115" s="2">
        <f t="shared" si="129"/>
        <v>10.119167366154986</v>
      </c>
      <c r="Q115" s="12">
        <v>80</v>
      </c>
      <c r="R115" s="2">
        <f t="shared" si="130"/>
        <v>3.4132314709691105</v>
      </c>
      <c r="S115" s="10">
        <f t="shared" si="102"/>
        <v>6.8327525615474185</v>
      </c>
      <c r="T115" s="12">
        <v>73</v>
      </c>
      <c r="U115" s="2">
        <f t="shared" si="103"/>
        <v>6.4987278184936947</v>
      </c>
      <c r="V115" s="12">
        <v>71</v>
      </c>
      <c r="W115" s="2">
        <f t="shared" si="132"/>
        <v>5.8138236033681334</v>
      </c>
      <c r="X115" s="12">
        <v>83</v>
      </c>
      <c r="Y115" s="2">
        <f t="shared" si="133"/>
        <v>5.9288020527787246</v>
      </c>
      <c r="Z115" s="12">
        <v>100</v>
      </c>
      <c r="AA115" s="2">
        <f t="shared" si="106"/>
        <v>10.280952125877388</v>
      </c>
      <c r="AB115" s="12">
        <v>77</v>
      </c>
      <c r="AC115" s="2">
        <f t="shared" si="107"/>
        <v>5.9131252109373564</v>
      </c>
      <c r="AD115" s="12">
        <v>71</v>
      </c>
      <c r="AE115" s="2">
        <f t="shared" si="108"/>
        <v>6.5610845578292123</v>
      </c>
      <c r="AF115" s="4">
        <f t="shared" si="109"/>
        <v>6.1005112561917407</v>
      </c>
      <c r="AG115" s="33">
        <f t="shared" si="110"/>
        <v>45.677909596794855</v>
      </c>
      <c r="AH115" s="12">
        <v>60</v>
      </c>
      <c r="AI115" s="2">
        <f t="shared" si="131"/>
        <v>2.9507091758411743</v>
      </c>
      <c r="AJ115" s="12">
        <v>30</v>
      </c>
      <c r="AK115" s="2">
        <f t="shared" si="120"/>
        <v>1.1688063333399934</v>
      </c>
      <c r="AL115" s="12">
        <v>35</v>
      </c>
      <c r="AM115" s="2">
        <f t="shared" si="121"/>
        <v>1.3826101914117295</v>
      </c>
      <c r="AN115" s="12">
        <v>37</v>
      </c>
      <c r="AO115" s="2">
        <f t="shared" si="122"/>
        <v>1.6239404434973925</v>
      </c>
      <c r="AP115" s="4">
        <f t="shared" si="123"/>
        <v>1.7815165360225726</v>
      </c>
      <c r="AQ115" s="33">
        <f t="shared" si="124"/>
        <v>24.253166831379207</v>
      </c>
      <c r="AR115" s="4"/>
      <c r="AS115" s="4"/>
      <c r="AT115" s="13">
        <f t="shared" si="116"/>
        <v>0</v>
      </c>
      <c r="AU115" s="33">
        <f t="shared" si="117"/>
        <v>0</v>
      </c>
      <c r="AV115" s="6">
        <f t="shared" si="118"/>
        <v>30.015589088599043</v>
      </c>
      <c r="AW115" s="2">
        <f t="shared" si="119"/>
        <v>0.57759078268139419</v>
      </c>
      <c r="AY115" s="9" t="e">
        <f>#REF!*AX115/100</f>
        <v>#REF!</v>
      </c>
      <c r="BC115" s="27">
        <f t="shared" si="134"/>
        <v>0</v>
      </c>
    </row>
    <row r="116" spans="1:67" x14ac:dyDescent="0.25">
      <c r="A116" s="3" t="s">
        <v>99</v>
      </c>
      <c r="B116" s="19"/>
      <c r="C116" s="26" t="s">
        <v>100</v>
      </c>
      <c r="D116" s="4">
        <v>78.5</v>
      </c>
      <c r="E116" s="4">
        <f t="shared" si="125"/>
        <v>16.655038016791512</v>
      </c>
      <c r="F116" s="4">
        <v>64.849999999999994</v>
      </c>
      <c r="G116" s="4">
        <f t="shared" si="99"/>
        <v>9.931802034175373</v>
      </c>
      <c r="H116" s="4">
        <f t="shared" si="100"/>
        <v>13.293420025483442</v>
      </c>
      <c r="I116" s="33">
        <f t="shared" si="101"/>
        <v>43.985607954014142</v>
      </c>
      <c r="J116" s="4">
        <f t="shared" si="126"/>
        <v>4.8139264921213618</v>
      </c>
      <c r="K116" s="13">
        <v>74</v>
      </c>
      <c r="L116" s="4">
        <f t="shared" si="127"/>
        <v>3.8616075572955135</v>
      </c>
      <c r="M116" s="13">
        <v>52</v>
      </c>
      <c r="N116" s="4">
        <f t="shared" si="128"/>
        <v>3.0408783123039833</v>
      </c>
      <c r="O116" s="13">
        <v>79</v>
      </c>
      <c r="P116" s="4">
        <f t="shared" si="129"/>
        <v>10.518608183240053</v>
      </c>
      <c r="Q116" s="13">
        <v>43</v>
      </c>
      <c r="R116" s="2">
        <f t="shared" si="130"/>
        <v>1.8346119156458969</v>
      </c>
      <c r="S116" s="10">
        <f t="shared" si="102"/>
        <v>6.6685177955793682</v>
      </c>
      <c r="T116" s="13">
        <v>84</v>
      </c>
      <c r="U116" s="4">
        <f t="shared" si="103"/>
        <v>7.4779881747050734</v>
      </c>
      <c r="V116" s="13">
        <v>81</v>
      </c>
      <c r="W116" s="4">
        <f t="shared" si="132"/>
        <v>6.6326719982087159</v>
      </c>
      <c r="X116" s="13">
        <v>73</v>
      </c>
      <c r="Y116" s="4">
        <f t="shared" si="133"/>
        <v>5.2144885524439388</v>
      </c>
      <c r="Z116" s="13">
        <v>77</v>
      </c>
      <c r="AA116" s="4">
        <f t="shared" si="106"/>
        <v>7.916333136925588</v>
      </c>
      <c r="AB116" s="13">
        <v>64</v>
      </c>
      <c r="AC116" s="4">
        <f t="shared" si="107"/>
        <v>4.9148053701297503</v>
      </c>
      <c r="AD116" s="13">
        <v>85</v>
      </c>
      <c r="AE116" s="4">
        <f t="shared" si="108"/>
        <v>7.8548195410631418</v>
      </c>
      <c r="AF116" s="4">
        <f t="shared" si="109"/>
        <v>5.741222143850365</v>
      </c>
      <c r="AG116" s="33">
        <f t="shared" si="110"/>
        <v>31.100660280992866</v>
      </c>
      <c r="AH116" s="13">
        <v>70</v>
      </c>
      <c r="AI116" s="4">
        <f t="shared" si="131"/>
        <v>3.44249403848137</v>
      </c>
      <c r="AJ116" s="13">
        <v>86</v>
      </c>
      <c r="AK116" s="4">
        <f t="shared" si="120"/>
        <v>3.3505781555746479</v>
      </c>
      <c r="AL116" s="13">
        <v>30</v>
      </c>
      <c r="AM116" s="4">
        <f t="shared" si="121"/>
        <v>1.1850944497814824</v>
      </c>
      <c r="AN116" s="13">
        <v>30</v>
      </c>
      <c r="AO116" s="4">
        <f t="shared" si="122"/>
        <v>1.3167084677005885</v>
      </c>
      <c r="AP116" s="4">
        <f t="shared" si="123"/>
        <v>2.3237187778845221</v>
      </c>
      <c r="AQ116" s="33">
        <f t="shared" si="124"/>
        <v>42.665724988663591</v>
      </c>
      <c r="AR116" s="4"/>
      <c r="AS116" s="4"/>
      <c r="AT116" s="13">
        <f t="shared" si="116"/>
        <v>0</v>
      </c>
      <c r="AU116" s="33">
        <f t="shared" si="117"/>
        <v>0</v>
      </c>
      <c r="AV116" s="6">
        <f t="shared" si="118"/>
        <v>29.437998305917649</v>
      </c>
      <c r="AW116" s="2">
        <f t="shared" si="119"/>
        <v>1.0859086204095014</v>
      </c>
      <c r="AX116" s="17"/>
      <c r="AY116" s="9" t="e">
        <f>#REF!*AX116/100</f>
        <v>#REF!</v>
      </c>
      <c r="AZ116" s="24"/>
      <c r="BB116" s="13"/>
      <c r="BC116" s="27">
        <f t="shared" si="134"/>
        <v>0</v>
      </c>
    </row>
    <row r="117" spans="1:67" s="4" customFormat="1" x14ac:dyDescent="0.25">
      <c r="A117" s="1" t="s">
        <v>13</v>
      </c>
      <c r="B117" s="23"/>
      <c r="C117" s="1"/>
      <c r="D117" s="2">
        <v>75.75</v>
      </c>
      <c r="E117" s="2">
        <f t="shared" si="125"/>
        <v>16.071581270980346</v>
      </c>
      <c r="F117" s="2">
        <v>86.5</v>
      </c>
      <c r="G117" s="2">
        <f t="shared" si="99"/>
        <v>13.247507724844562</v>
      </c>
      <c r="H117" s="4">
        <f t="shared" si="100"/>
        <v>14.659544497912453</v>
      </c>
      <c r="I117" s="33">
        <f t="shared" si="101"/>
        <v>65.868650076614841</v>
      </c>
      <c r="J117" s="2">
        <f t="shared" si="126"/>
        <v>4.6034206374497924</v>
      </c>
      <c r="K117" s="12">
        <v>33</v>
      </c>
      <c r="L117" s="2">
        <f t="shared" si="127"/>
        <v>1.7220682350101615</v>
      </c>
      <c r="M117" s="12">
        <v>84</v>
      </c>
      <c r="N117" s="2">
        <f t="shared" si="128"/>
        <v>4.9121880429525886</v>
      </c>
      <c r="O117" s="12">
        <v>67</v>
      </c>
      <c r="P117" s="2">
        <f t="shared" si="129"/>
        <v>8.9208449148997904</v>
      </c>
      <c r="Q117" s="12">
        <v>67</v>
      </c>
      <c r="R117" s="2">
        <f t="shared" si="130"/>
        <v>2.8585813569366301</v>
      </c>
      <c r="S117" s="10">
        <f t="shared" si="102"/>
        <v>6.2533524453099458</v>
      </c>
      <c r="T117" s="12">
        <v>65</v>
      </c>
      <c r="U117" s="2">
        <f t="shared" si="103"/>
        <v>5.7865384685217833</v>
      </c>
      <c r="V117" s="12">
        <v>73</v>
      </c>
      <c r="W117" s="2">
        <f t="shared" si="132"/>
        <v>5.9775932823362501</v>
      </c>
      <c r="X117" s="12">
        <v>63</v>
      </c>
      <c r="Y117" s="2">
        <f t="shared" si="133"/>
        <v>4.5001750521091521</v>
      </c>
      <c r="Z117" s="12">
        <v>98</v>
      </c>
      <c r="AA117" s="2">
        <f t="shared" si="106"/>
        <v>10.075333083359839</v>
      </c>
      <c r="AB117" s="12">
        <v>77</v>
      </c>
      <c r="AC117" s="2">
        <f t="shared" si="107"/>
        <v>5.9131252109373564</v>
      </c>
      <c r="AD117" s="12">
        <v>57</v>
      </c>
      <c r="AE117" s="2">
        <f t="shared" si="108"/>
        <v>5.2673495745952836</v>
      </c>
      <c r="AF117" s="4">
        <f t="shared" si="109"/>
        <v>5.4283865413798686</v>
      </c>
      <c r="AG117" s="33">
        <f t="shared" si="110"/>
        <v>18.408144934915164</v>
      </c>
      <c r="AH117" s="12">
        <v>16</v>
      </c>
      <c r="AI117" s="2">
        <f t="shared" si="131"/>
        <v>0.78685578022431324</v>
      </c>
      <c r="AJ117" s="12">
        <v>71</v>
      </c>
      <c r="AK117" s="2">
        <f t="shared" si="120"/>
        <v>2.766174988904651</v>
      </c>
      <c r="AL117" s="12">
        <v>15</v>
      </c>
      <c r="AM117" s="2">
        <f t="shared" si="121"/>
        <v>0.59254722489074119</v>
      </c>
      <c r="AN117" s="12">
        <v>81</v>
      </c>
      <c r="AO117" s="2">
        <f t="shared" si="122"/>
        <v>3.5551128627915887</v>
      </c>
      <c r="AP117" s="4">
        <f t="shared" si="123"/>
        <v>1.9251727142028234</v>
      </c>
      <c r="AQ117" s="33">
        <f t="shared" si="124"/>
        <v>29.131563730502581</v>
      </c>
      <c r="AT117" s="13">
        <f t="shared" si="116"/>
        <v>0</v>
      </c>
      <c r="AU117" s="33">
        <f t="shared" si="117"/>
        <v>0</v>
      </c>
      <c r="AV117" s="6">
        <f t="shared" si="118"/>
        <v>28.352089685508147</v>
      </c>
      <c r="AW117" s="2">
        <f t="shared" si="119"/>
        <v>0.7700691626384355</v>
      </c>
      <c r="AX117" s="16"/>
      <c r="AY117" s="9" t="e">
        <f>#REF!*AX117/100</f>
        <v>#REF!</v>
      </c>
      <c r="AZ117" s="9"/>
      <c r="BA117" s="9"/>
      <c r="BB117" s="12"/>
      <c r="BC117" s="27">
        <f t="shared" si="134"/>
        <v>0</v>
      </c>
      <c r="BD117" s="13"/>
    </row>
    <row r="118" spans="1:67" s="45" customFormat="1" x14ac:dyDescent="0.25">
      <c r="A118" s="54" t="s">
        <v>317</v>
      </c>
      <c r="B118" s="41"/>
      <c r="C118" s="40" t="s">
        <v>83</v>
      </c>
      <c r="D118" s="45">
        <v>76.5</v>
      </c>
      <c r="E118" s="45">
        <f t="shared" si="125"/>
        <v>16.230705838019755</v>
      </c>
      <c r="F118" s="45">
        <v>73.67</v>
      </c>
      <c r="G118" s="45">
        <f t="shared" si="99"/>
        <v>11.282588370974555</v>
      </c>
      <c r="H118" s="45">
        <f t="shared" si="100"/>
        <v>13.756647104497155</v>
      </c>
      <c r="I118" s="45">
        <f t="shared" si="101"/>
        <v>51.405735392594309</v>
      </c>
      <c r="J118" s="45">
        <f t="shared" si="126"/>
        <v>5.0183791036606369</v>
      </c>
      <c r="K118" s="43">
        <v>44</v>
      </c>
      <c r="L118" s="45">
        <f t="shared" si="127"/>
        <v>2.2960909800135485</v>
      </c>
      <c r="M118" s="43">
        <v>76</v>
      </c>
      <c r="N118" s="45">
        <f t="shared" si="128"/>
        <v>4.4443606102904374</v>
      </c>
      <c r="O118" s="43">
        <v>87</v>
      </c>
      <c r="P118" s="45">
        <f t="shared" si="129"/>
        <v>11.583783695466893</v>
      </c>
      <c r="Q118" s="43">
        <v>41</v>
      </c>
      <c r="R118" s="45">
        <f t="shared" si="130"/>
        <v>1.7492811288716692</v>
      </c>
      <c r="S118" s="46">
        <f t="shared" si="102"/>
        <v>7.0293932278091491</v>
      </c>
      <c r="T118" s="43">
        <v>93</v>
      </c>
      <c r="U118" s="45">
        <f t="shared" si="103"/>
        <v>8.279201193423475</v>
      </c>
      <c r="V118" s="43">
        <v>78</v>
      </c>
      <c r="W118" s="45">
        <f t="shared" si="132"/>
        <v>6.3870174797565413</v>
      </c>
      <c r="X118" s="43">
        <v>92</v>
      </c>
      <c r="Y118" s="45">
        <f t="shared" si="133"/>
        <v>6.5716842030800322</v>
      </c>
      <c r="Z118" s="43">
        <v>76</v>
      </c>
      <c r="AA118" s="45">
        <f t="shared" si="106"/>
        <v>7.8135236156668144</v>
      </c>
      <c r="AB118" s="43">
        <v>59</v>
      </c>
      <c r="AC118" s="45">
        <f t="shared" si="107"/>
        <v>4.5308362005883636</v>
      </c>
      <c r="AD118" s="43">
        <v>93</v>
      </c>
      <c r="AE118" s="45">
        <f t="shared" si="108"/>
        <v>8.5940966743396725</v>
      </c>
      <c r="AF118" s="45">
        <f t="shared" si="109"/>
        <v>6.0238861657348934</v>
      </c>
      <c r="AG118" s="45">
        <f t="shared" si="110"/>
        <v>42.569039861900002</v>
      </c>
      <c r="AH118" s="43">
        <v>49</v>
      </c>
      <c r="AI118" s="45">
        <f t="shared" si="131"/>
        <v>2.4097458269369594</v>
      </c>
      <c r="AJ118" s="43">
        <v>28</v>
      </c>
      <c r="AK118" s="45">
        <f t="shared" si="120"/>
        <v>1.0908859111173272</v>
      </c>
      <c r="AL118" s="43">
        <v>26</v>
      </c>
      <c r="AM118" s="45">
        <f t="shared" si="121"/>
        <v>1.0270818564772848</v>
      </c>
      <c r="AN118" s="43">
        <v>38</v>
      </c>
      <c r="AO118" s="45">
        <f t="shared" si="122"/>
        <v>1.6678307257540788</v>
      </c>
      <c r="AP118" s="45">
        <f t="shared" si="123"/>
        <v>1.5488860800714124</v>
      </c>
      <c r="AQ118" s="45">
        <f t="shared" si="124"/>
        <v>16.353306836984533</v>
      </c>
      <c r="AT118" s="43">
        <f t="shared" si="116"/>
        <v>0</v>
      </c>
      <c r="AU118" s="45">
        <f t="shared" si="117"/>
        <v>0</v>
      </c>
      <c r="AV118" s="45">
        <f t="shared" si="118"/>
        <v>27.582020522869712</v>
      </c>
      <c r="AW118" s="45">
        <f t="shared" si="119"/>
        <v>0.20684176441770319</v>
      </c>
      <c r="AX118" s="52"/>
      <c r="AY118" s="48" t="e">
        <f>#REF!*AX118/100</f>
        <v>#REF!</v>
      </c>
      <c r="AZ118" s="48"/>
      <c r="BA118" s="48"/>
      <c r="BB118" s="43"/>
      <c r="BC118" s="44">
        <f t="shared" si="134"/>
        <v>0</v>
      </c>
      <c r="BD118" s="43"/>
    </row>
    <row r="119" spans="1:67" s="45" customFormat="1" x14ac:dyDescent="0.25">
      <c r="A119" s="54" t="s">
        <v>89</v>
      </c>
      <c r="B119" s="41"/>
      <c r="C119" s="42" t="s">
        <v>90</v>
      </c>
      <c r="D119" s="45">
        <v>68</v>
      </c>
      <c r="E119" s="45">
        <f t="shared" si="125"/>
        <v>14.427294078239781</v>
      </c>
      <c r="F119" s="45">
        <v>64.849999999999994</v>
      </c>
      <c r="G119" s="45">
        <f t="shared" si="99"/>
        <v>9.931802034175373</v>
      </c>
      <c r="H119" s="45">
        <f t="shared" si="100"/>
        <v>12.179548056207576</v>
      </c>
      <c r="I119" s="45">
        <f t="shared" si="101"/>
        <v>26.143231424803265</v>
      </c>
      <c r="J119" s="45">
        <f t="shared" si="126"/>
        <v>4.7516089114411031</v>
      </c>
      <c r="K119" s="43">
        <v>88</v>
      </c>
      <c r="L119" s="45">
        <f t="shared" si="127"/>
        <v>4.592181960027097</v>
      </c>
      <c r="M119" s="43">
        <v>52</v>
      </c>
      <c r="N119" s="45">
        <f t="shared" si="128"/>
        <v>3.0408783123039833</v>
      </c>
      <c r="O119" s="43">
        <v>71</v>
      </c>
      <c r="P119" s="45">
        <f t="shared" si="129"/>
        <v>9.4534326710132106</v>
      </c>
      <c r="Q119" s="43">
        <v>45</v>
      </c>
      <c r="R119" s="45">
        <f t="shared" si="130"/>
        <v>1.9199427024201245</v>
      </c>
      <c r="S119" s="46">
        <f t="shared" si="102"/>
        <v>6.6685177955793682</v>
      </c>
      <c r="T119" s="43">
        <v>84</v>
      </c>
      <c r="U119" s="45">
        <f t="shared" si="103"/>
        <v>7.4779881747050734</v>
      </c>
      <c r="V119" s="43">
        <v>81</v>
      </c>
      <c r="W119" s="45">
        <f t="shared" si="132"/>
        <v>6.6326719982087159</v>
      </c>
      <c r="X119" s="43">
        <v>73</v>
      </c>
      <c r="Y119" s="45">
        <f t="shared" si="133"/>
        <v>5.2144885524439388</v>
      </c>
      <c r="Z119" s="43">
        <v>77</v>
      </c>
      <c r="AA119" s="45">
        <f t="shared" si="106"/>
        <v>7.916333136925588</v>
      </c>
      <c r="AB119" s="43">
        <v>64</v>
      </c>
      <c r="AC119" s="45">
        <f t="shared" si="107"/>
        <v>4.9148053701297503</v>
      </c>
      <c r="AD119" s="43">
        <v>85</v>
      </c>
      <c r="AE119" s="45">
        <f t="shared" si="108"/>
        <v>7.8548195410631418</v>
      </c>
      <c r="AF119" s="45">
        <f t="shared" si="109"/>
        <v>5.7100633535102361</v>
      </c>
      <c r="AG119" s="45">
        <f t="shared" si="110"/>
        <v>29.836470970587886</v>
      </c>
      <c r="AH119" s="43">
        <v>96</v>
      </c>
      <c r="AI119" s="45">
        <f t="shared" si="131"/>
        <v>4.7211346813458794</v>
      </c>
      <c r="AJ119" s="43">
        <v>86</v>
      </c>
      <c r="AK119" s="45">
        <f t="shared" si="120"/>
        <v>3.3505781555746479</v>
      </c>
      <c r="AL119" s="43">
        <v>30</v>
      </c>
      <c r="AM119" s="45">
        <f t="shared" si="121"/>
        <v>1.1850944497814824</v>
      </c>
      <c r="AN119" s="43">
        <v>30</v>
      </c>
      <c r="AO119" s="45">
        <f t="shared" si="122"/>
        <v>1.3167084677005885</v>
      </c>
      <c r="AP119" s="45">
        <f t="shared" si="123"/>
        <v>2.6433789386006494</v>
      </c>
      <c r="AQ119" s="45">
        <f t="shared" si="124"/>
        <v>53.521012638416884</v>
      </c>
      <c r="AT119" s="43">
        <f t="shared" si="116"/>
        <v>0</v>
      </c>
      <c r="AU119" s="45">
        <f t="shared" si="117"/>
        <v>0</v>
      </c>
      <c r="AV119" s="45">
        <f t="shared" si="118"/>
        <v>27.375178758452009</v>
      </c>
      <c r="AW119" s="45">
        <f t="shared" si="119"/>
        <v>0.13154531120326141</v>
      </c>
      <c r="AX119" s="52"/>
      <c r="AY119" s="48" t="e">
        <f>#REF!*AX119/100</f>
        <v>#REF!</v>
      </c>
      <c r="AZ119" s="48"/>
      <c r="BA119" s="48"/>
      <c r="BB119" s="43">
        <v>1538</v>
      </c>
      <c r="BC119" s="44">
        <f t="shared" si="134"/>
        <v>1538</v>
      </c>
      <c r="BD119" s="43"/>
    </row>
    <row r="120" spans="1:67" x14ac:dyDescent="0.25">
      <c r="A120" s="1" t="s">
        <v>156</v>
      </c>
      <c r="C120" s="3" t="s">
        <v>157</v>
      </c>
      <c r="D120" s="4"/>
      <c r="E120" s="4"/>
      <c r="F120" s="4">
        <v>68.87</v>
      </c>
      <c r="G120" s="4">
        <f t="shared" si="99"/>
        <v>10.547466555029423</v>
      </c>
      <c r="H120" s="4">
        <f t="shared" si="100"/>
        <v>10.547466555029423</v>
      </c>
      <c r="I120" s="33">
        <f t="shared" si="101"/>
        <v>0</v>
      </c>
      <c r="J120" s="4"/>
      <c r="K120" s="13"/>
      <c r="L120" s="4"/>
      <c r="M120" s="13"/>
      <c r="N120" s="4"/>
      <c r="O120" s="13"/>
      <c r="P120" s="4"/>
      <c r="Q120" s="13"/>
      <c r="R120" s="4"/>
      <c r="S120" s="10">
        <f t="shared" si="102"/>
        <v>6.8514949497605366</v>
      </c>
      <c r="T120" s="13">
        <v>94</v>
      </c>
      <c r="U120" s="4">
        <f t="shared" si="103"/>
        <v>8.3682248621699635</v>
      </c>
      <c r="V120" s="13">
        <v>89</v>
      </c>
      <c r="W120" s="4">
        <f t="shared" si="132"/>
        <v>7.2877507140811817</v>
      </c>
      <c r="X120" s="13">
        <v>63</v>
      </c>
      <c r="Y120" s="4">
        <f t="shared" si="133"/>
        <v>4.5001750521091521</v>
      </c>
      <c r="Z120" s="13">
        <v>73</v>
      </c>
      <c r="AA120" s="4">
        <f t="shared" si="106"/>
        <v>7.5050950518904926</v>
      </c>
      <c r="AB120" s="13">
        <v>62</v>
      </c>
      <c r="AC120" s="4">
        <f t="shared" si="107"/>
        <v>4.7612177023131954</v>
      </c>
      <c r="AD120" s="13">
        <v>94</v>
      </c>
      <c r="AE120" s="4">
        <f t="shared" si="108"/>
        <v>8.6865063159992388</v>
      </c>
      <c r="AF120" s="4">
        <f t="shared" si="109"/>
        <v>6.8514949497605366</v>
      </c>
      <c r="AG120" s="33">
        <f t="shared" si="110"/>
        <v>76.147178375673732</v>
      </c>
      <c r="AH120" s="13"/>
      <c r="AI120" s="4"/>
      <c r="AJ120" s="13">
        <v>79</v>
      </c>
      <c r="AK120" s="4">
        <f t="shared" si="120"/>
        <v>3.077856677795316</v>
      </c>
      <c r="AL120" s="13">
        <v>61</v>
      </c>
      <c r="AM120" s="4">
        <f t="shared" si="121"/>
        <v>2.4096920478890143</v>
      </c>
      <c r="AN120" s="13">
        <v>14</v>
      </c>
      <c r="AO120" s="4">
        <f t="shared" si="122"/>
        <v>0.61446395159360789</v>
      </c>
      <c r="AP120" s="4">
        <f t="shared" si="123"/>
        <v>2.0340042257593129</v>
      </c>
      <c r="AQ120" s="33">
        <f t="shared" si="124"/>
        <v>32.82735541332125</v>
      </c>
      <c r="AR120" s="4"/>
      <c r="AS120" s="4"/>
      <c r="AT120" s="13">
        <f t="shared" si="116"/>
        <v>0</v>
      </c>
      <c r="AU120" s="33">
        <f t="shared" si="117"/>
        <v>0</v>
      </c>
      <c r="AV120" s="6">
        <f t="shared" si="118"/>
        <v>27.243633447248747</v>
      </c>
      <c r="AW120" s="2">
        <f>AV120-AV122</f>
        <v>1.7845385723299714</v>
      </c>
      <c r="AX120" s="17"/>
      <c r="AY120" s="9" t="e">
        <f>#REF!*AX120/100</f>
        <v>#REF!</v>
      </c>
      <c r="AZ120" s="24"/>
      <c r="BB120" s="13">
        <v>2346</v>
      </c>
      <c r="BC120" s="27">
        <f t="shared" si="134"/>
        <v>2346</v>
      </c>
    </row>
    <row r="121" spans="1:67" x14ac:dyDescent="0.25">
      <c r="A121" s="1" t="s">
        <v>37</v>
      </c>
      <c r="D121" s="2">
        <v>75.75</v>
      </c>
      <c r="E121" s="2">
        <f>D121/_xlfn.STDEV.S($D$2:$D$129)</f>
        <v>16.071581270980346</v>
      </c>
      <c r="F121" s="2">
        <v>75.13</v>
      </c>
      <c r="G121" s="2">
        <f t="shared" si="99"/>
        <v>11.50618792332453</v>
      </c>
      <c r="H121" s="4">
        <f t="shared" si="100"/>
        <v>13.788884597152439</v>
      </c>
      <c r="I121" s="33">
        <f t="shared" si="101"/>
        <v>51.922126412548955</v>
      </c>
      <c r="J121" s="2">
        <f>AVERAGE(L121,N121,P121,R121)</f>
        <v>4.9655768994118121</v>
      </c>
      <c r="K121" s="12">
        <v>70</v>
      </c>
      <c r="L121" s="2">
        <f>K121/_xlfn.STDEV.S($K$2:$K$129)</f>
        <v>3.6528720136579182</v>
      </c>
      <c r="M121" s="12">
        <v>85</v>
      </c>
      <c r="N121" s="2">
        <f>M121/_xlfn.STDEV.S($M$2:$M$129)</f>
        <v>4.9706664720353579</v>
      </c>
      <c r="O121" s="12">
        <v>78</v>
      </c>
      <c r="P121" s="2">
        <f>O121/_xlfn.STDEV.S($O$2:$O$129)</f>
        <v>10.385461244211697</v>
      </c>
      <c r="Q121" s="12">
        <v>20</v>
      </c>
      <c r="R121" s="2">
        <f>Q121/_xlfn.STDEV.S($Q$2:$Q$129)</f>
        <v>0.85330786774227763</v>
      </c>
      <c r="S121" s="10">
        <f t="shared" si="102"/>
        <v>6.6777339140504957</v>
      </c>
      <c r="T121" s="12">
        <v>67</v>
      </c>
      <c r="U121" s="2">
        <f t="shared" si="103"/>
        <v>5.9645858060147612</v>
      </c>
      <c r="V121" s="12">
        <v>73</v>
      </c>
      <c r="W121" s="2">
        <f t="shared" si="132"/>
        <v>5.9775932823362501</v>
      </c>
      <c r="X121" s="12">
        <v>92</v>
      </c>
      <c r="Y121" s="2">
        <f t="shared" si="133"/>
        <v>6.5716842030800322</v>
      </c>
      <c r="Z121" s="12">
        <v>95</v>
      </c>
      <c r="AA121" s="2">
        <f t="shared" si="106"/>
        <v>9.7669045195835178</v>
      </c>
      <c r="AB121" s="12">
        <v>56</v>
      </c>
      <c r="AC121" s="2">
        <f t="shared" si="107"/>
        <v>4.3004546988635317</v>
      </c>
      <c r="AD121" s="12">
        <v>81</v>
      </c>
      <c r="AE121" s="2">
        <f t="shared" si="108"/>
        <v>7.4851809744248765</v>
      </c>
      <c r="AF121" s="4">
        <f t="shared" si="109"/>
        <v>5.8216554067311534</v>
      </c>
      <c r="AG121" s="33">
        <f t="shared" si="110"/>
        <v>34.36403700470126</v>
      </c>
      <c r="AH121" s="12">
        <v>61</v>
      </c>
      <c r="AI121" s="2">
        <f>AH121/_xlfn.STDEV.S($AH$2:$AH$129)</f>
        <v>2.999887662105194</v>
      </c>
      <c r="AJ121" s="12">
        <v>20</v>
      </c>
      <c r="AK121" s="2">
        <f t="shared" si="120"/>
        <v>0.7792042222266623</v>
      </c>
      <c r="AL121" s="12">
        <v>58</v>
      </c>
      <c r="AM121" s="2">
        <f t="shared" si="121"/>
        <v>2.2911826029108662</v>
      </c>
      <c r="AN121" s="12">
        <v>11</v>
      </c>
      <c r="AO121" s="2">
        <f t="shared" si="122"/>
        <v>0.48279310482354909</v>
      </c>
      <c r="AP121" s="4">
        <f t="shared" si="123"/>
        <v>1.6382668980165678</v>
      </c>
      <c r="AQ121" s="33">
        <f t="shared" si="124"/>
        <v>19.388575564220524</v>
      </c>
      <c r="AR121" s="4"/>
      <c r="AS121" s="4"/>
      <c r="AT121" s="13">
        <f t="shared" si="116"/>
        <v>0</v>
      </c>
      <c r="AU121" s="33">
        <f t="shared" si="117"/>
        <v>0</v>
      </c>
      <c r="AV121" s="6">
        <f t="shared" si="118"/>
        <v>26.418684745367685</v>
      </c>
      <c r="AW121" s="2">
        <f t="shared" ref="AW121:AW152" si="135">AV121-AV122</f>
        <v>0.95958987044890875</v>
      </c>
      <c r="AY121" s="9" t="e">
        <f>#REF!*AX121/100</f>
        <v>#REF!</v>
      </c>
      <c r="BC121" s="27">
        <f t="shared" si="134"/>
        <v>0</v>
      </c>
    </row>
    <row r="122" spans="1:67" x14ac:dyDescent="0.25">
      <c r="A122" s="1" t="s">
        <v>319</v>
      </c>
      <c r="D122" s="2">
        <v>75</v>
      </c>
      <c r="E122" s="2">
        <f>D122/_xlfn.STDEV.S($D$2:$D$129)</f>
        <v>15.912456703940936</v>
      </c>
      <c r="F122" s="2">
        <v>69.75</v>
      </c>
      <c r="G122" s="2">
        <f t="shared" si="99"/>
        <v>10.682238887952696</v>
      </c>
      <c r="H122" s="4">
        <f t="shared" si="100"/>
        <v>13.297347795946816</v>
      </c>
      <c r="I122" s="33">
        <f t="shared" si="101"/>
        <v>44.048524304780557</v>
      </c>
      <c r="J122" s="2">
        <f>AVERAGE(L122,N122,P122,R122)</f>
        <v>5.033792483714147</v>
      </c>
      <c r="K122" s="12">
        <v>46</v>
      </c>
      <c r="L122" s="2">
        <f>K122/_xlfn.STDEV.S($K$2:$K$129)</f>
        <v>2.4004587518323461</v>
      </c>
      <c r="M122" s="12">
        <v>88</v>
      </c>
      <c r="N122" s="2">
        <f>M122/_xlfn.STDEV.S($M$2:$M$129)</f>
        <v>5.1461017592836642</v>
      </c>
      <c r="O122" s="12">
        <v>75</v>
      </c>
      <c r="P122" s="2">
        <f>O122/_xlfn.STDEV.S($O$2:$O$129)</f>
        <v>9.9860204271266326</v>
      </c>
      <c r="Q122" s="12">
        <v>61</v>
      </c>
      <c r="R122" s="2">
        <f>Q122/_xlfn.STDEV.S($Q$2:$Q$129)</f>
        <v>2.6025889966139468</v>
      </c>
      <c r="S122" s="10">
        <f t="shared" si="102"/>
        <v>6.6799002346079375</v>
      </c>
      <c r="T122" s="12">
        <v>71</v>
      </c>
      <c r="U122" s="2">
        <f t="shared" si="103"/>
        <v>6.3206804810007169</v>
      </c>
      <c r="V122" s="12">
        <v>71</v>
      </c>
      <c r="W122" s="2">
        <f t="shared" si="132"/>
        <v>5.8138236033681334</v>
      </c>
      <c r="X122" s="12">
        <v>82</v>
      </c>
      <c r="Y122" s="2">
        <f t="shared" si="133"/>
        <v>5.8573707027452464</v>
      </c>
      <c r="Z122" s="12">
        <v>95</v>
      </c>
      <c r="AA122" s="2">
        <f t="shared" si="106"/>
        <v>9.7669045195835178</v>
      </c>
      <c r="AB122" s="12">
        <v>75</v>
      </c>
      <c r="AC122" s="2">
        <f t="shared" si="107"/>
        <v>5.7595375431208016</v>
      </c>
      <c r="AD122" s="12">
        <v>71</v>
      </c>
      <c r="AE122" s="2">
        <f t="shared" si="108"/>
        <v>6.5610845578292123</v>
      </c>
      <c r="AF122" s="4">
        <f t="shared" si="109"/>
        <v>5.8568463591610422</v>
      </c>
      <c r="AG122" s="33">
        <f t="shared" si="110"/>
        <v>35.791821119527448</v>
      </c>
      <c r="AH122" s="12">
        <v>40</v>
      </c>
      <c r="AI122" s="2">
        <f>AH122/_xlfn.STDEV.S($AH$2:$AH$129)</f>
        <v>1.9671394505607831</v>
      </c>
      <c r="AJ122" s="12">
        <v>42</v>
      </c>
      <c r="AK122" s="2">
        <f t="shared" si="120"/>
        <v>1.6363288666759908</v>
      </c>
      <c r="AL122" s="12">
        <v>38</v>
      </c>
      <c r="AM122" s="2">
        <f t="shared" si="121"/>
        <v>1.5011196363898778</v>
      </c>
      <c r="AN122" s="12">
        <v>40</v>
      </c>
      <c r="AO122" s="2">
        <f t="shared" si="122"/>
        <v>1.7556112902674512</v>
      </c>
      <c r="AP122" s="4">
        <f t="shared" si="123"/>
        <v>1.7150498109735257</v>
      </c>
      <c r="AQ122" s="33">
        <f t="shared" si="124"/>
        <v>21.996034075367099</v>
      </c>
      <c r="AR122" s="4"/>
      <c r="AS122" s="4"/>
      <c r="AT122" s="13">
        <f t="shared" si="116"/>
        <v>0</v>
      </c>
      <c r="AU122" s="33">
        <f t="shared" si="117"/>
        <v>0</v>
      </c>
      <c r="AV122" s="6">
        <f t="shared" si="118"/>
        <v>25.459094874918776</v>
      </c>
      <c r="AW122" s="2">
        <f t="shared" si="135"/>
        <v>2.4814114870800097E-2</v>
      </c>
      <c r="AY122" s="9" t="e">
        <f>#REF!*AX122/100</f>
        <v>#REF!</v>
      </c>
      <c r="BC122" s="27">
        <f t="shared" si="134"/>
        <v>0</v>
      </c>
    </row>
    <row r="123" spans="1:67" x14ac:dyDescent="0.25">
      <c r="A123" s="1" t="s">
        <v>318</v>
      </c>
      <c r="D123" s="2">
        <v>76.5</v>
      </c>
      <c r="E123" s="2">
        <f>D123/_xlfn.STDEV.S($D$2:$D$129)</f>
        <v>16.230705838019755</v>
      </c>
      <c r="F123" s="2">
        <v>73.67</v>
      </c>
      <c r="G123" s="2">
        <f t="shared" si="99"/>
        <v>11.282588370974555</v>
      </c>
      <c r="H123" s="4">
        <f t="shared" si="100"/>
        <v>13.756647104497155</v>
      </c>
      <c r="I123" s="33">
        <f t="shared" si="101"/>
        <v>51.405735392594309</v>
      </c>
      <c r="J123" s="2">
        <f>AVERAGE(L123,N123,P123,R123)</f>
        <v>4.4021130811024936</v>
      </c>
      <c r="K123" s="12">
        <v>44</v>
      </c>
      <c r="L123" s="2">
        <f>K123/_xlfn.STDEV.S($K$2:$K$129)</f>
        <v>2.2960909800135485</v>
      </c>
      <c r="M123" s="12">
        <v>76</v>
      </c>
      <c r="N123" s="2">
        <f>M123/_xlfn.STDEV.S($M$2:$M$129)</f>
        <v>4.4443606102904374</v>
      </c>
      <c r="O123" s="12">
        <v>64</v>
      </c>
      <c r="P123" s="2">
        <f>O123/_xlfn.STDEV.S($O$2:$O$129)</f>
        <v>8.5214040978147256</v>
      </c>
      <c r="Q123" s="12">
        <v>55</v>
      </c>
      <c r="R123" s="2">
        <f>Q123/_xlfn.STDEV.S($Q$2:$Q$129)</f>
        <v>2.3465966362912636</v>
      </c>
      <c r="S123" s="10">
        <f t="shared" si="102"/>
        <v>6.8327525615474185</v>
      </c>
      <c r="T123" s="12">
        <v>73</v>
      </c>
      <c r="U123" s="2">
        <f t="shared" si="103"/>
        <v>6.4987278184936947</v>
      </c>
      <c r="V123" s="12">
        <v>71</v>
      </c>
      <c r="W123" s="2">
        <f t="shared" si="132"/>
        <v>5.8138236033681334</v>
      </c>
      <c r="X123" s="12">
        <v>83</v>
      </c>
      <c r="Y123" s="2">
        <f t="shared" si="133"/>
        <v>5.9288020527787246</v>
      </c>
      <c r="Z123" s="12">
        <v>100</v>
      </c>
      <c r="AA123" s="2">
        <f t="shared" si="106"/>
        <v>10.280952125877388</v>
      </c>
      <c r="AB123" s="12">
        <v>77</v>
      </c>
      <c r="AC123" s="2">
        <f t="shared" si="107"/>
        <v>5.9131252109373564</v>
      </c>
      <c r="AD123" s="12">
        <v>71</v>
      </c>
      <c r="AE123" s="2">
        <f t="shared" si="108"/>
        <v>6.5610845578292123</v>
      </c>
      <c r="AF123" s="4">
        <f t="shared" si="109"/>
        <v>5.6174328213249556</v>
      </c>
      <c r="AG123" s="33">
        <f t="shared" si="110"/>
        <v>26.078220816218391</v>
      </c>
      <c r="AH123" s="12">
        <v>60</v>
      </c>
      <c r="AI123" s="2">
        <f>AH123/_xlfn.STDEV.S($AH$2:$AH$129)</f>
        <v>2.9507091758411743</v>
      </c>
      <c r="AJ123" s="12">
        <v>30</v>
      </c>
      <c r="AK123" s="2">
        <f t="shared" si="120"/>
        <v>1.1688063333399934</v>
      </c>
      <c r="AL123" s="12">
        <v>35</v>
      </c>
      <c r="AM123" s="2">
        <f t="shared" si="121"/>
        <v>1.3826101914117295</v>
      </c>
      <c r="AN123" s="12">
        <v>37</v>
      </c>
      <c r="AO123" s="2">
        <f t="shared" si="122"/>
        <v>1.6239404434973925</v>
      </c>
      <c r="AP123" s="4">
        <f t="shared" si="123"/>
        <v>1.7815165360225726</v>
      </c>
      <c r="AQ123" s="33">
        <f t="shared" si="124"/>
        <v>24.253166831379207</v>
      </c>
      <c r="AR123" s="4"/>
      <c r="AS123" s="4"/>
      <c r="AT123" s="13">
        <f t="shared" si="116"/>
        <v>0</v>
      </c>
      <c r="AU123" s="33">
        <f t="shared" si="117"/>
        <v>0</v>
      </c>
      <c r="AV123" s="6">
        <f t="shared" si="118"/>
        <v>25.434280760047976</v>
      </c>
      <c r="AW123" s="2">
        <f t="shared" si="135"/>
        <v>4.466858692505582E-2</v>
      </c>
      <c r="AY123" s="9" t="e">
        <f>#REF!*AX123/100</f>
        <v>#REF!</v>
      </c>
      <c r="BC123" s="27">
        <f t="shared" si="134"/>
        <v>0</v>
      </c>
    </row>
    <row r="124" spans="1:67" s="4" customFormat="1" x14ac:dyDescent="0.25">
      <c r="A124" s="3" t="s">
        <v>349</v>
      </c>
      <c r="B124" s="19" t="s">
        <v>350</v>
      </c>
      <c r="C124" s="3" t="s">
        <v>351</v>
      </c>
      <c r="D124" s="4">
        <v>78.75</v>
      </c>
      <c r="E124" s="4">
        <f>D124/_xlfn.STDEV.S($D$2:$D$129)</f>
        <v>16.708079539137984</v>
      </c>
      <c r="F124" s="4">
        <v>81.010000000000005</v>
      </c>
      <c r="G124" s="4">
        <f t="shared" si="99"/>
        <v>12.406712147857318</v>
      </c>
      <c r="H124" s="4">
        <f t="shared" si="100"/>
        <v>14.557395843497652</v>
      </c>
      <c r="I124" s="10">
        <f t="shared" si="101"/>
        <v>64.232398510641801</v>
      </c>
      <c r="J124" s="4">
        <f>AVERAGE(L124,N124,P124,R124)</f>
        <v>5.0623573556639236</v>
      </c>
      <c r="K124" s="13">
        <v>41</v>
      </c>
      <c r="L124" s="4">
        <f>K124/_xlfn.STDEV.S($K$2:$K$129)</f>
        <v>2.1395393222853523</v>
      </c>
      <c r="M124" s="13">
        <v>80</v>
      </c>
      <c r="N124" s="4">
        <f>M124/_xlfn.STDEV.S($M$2:$M$129)</f>
        <v>4.678274326621513</v>
      </c>
      <c r="O124" s="13">
        <v>73</v>
      </c>
      <c r="P124" s="4">
        <f>O124/_xlfn.STDEV.S($O$2:$O$129)</f>
        <v>9.7197265490699216</v>
      </c>
      <c r="Q124" s="13">
        <v>87</v>
      </c>
      <c r="R124" s="4">
        <f>Q124/_xlfn.STDEV.S($Q$2:$Q$129)</f>
        <v>3.7118892246789077</v>
      </c>
      <c r="S124" s="10">
        <f t="shared" si="102"/>
        <v>6.2342832249345284</v>
      </c>
      <c r="T124" s="13">
        <v>64</v>
      </c>
      <c r="U124" s="4">
        <f t="shared" si="103"/>
        <v>5.697514799775294</v>
      </c>
      <c r="V124" s="13">
        <v>73</v>
      </c>
      <c r="W124" s="4">
        <f t="shared" si="132"/>
        <v>5.9775932823362501</v>
      </c>
      <c r="X124" s="13">
        <v>61</v>
      </c>
      <c r="Y124" s="4">
        <f t="shared" si="133"/>
        <v>4.3573123520421948</v>
      </c>
      <c r="Z124" s="13">
        <v>74</v>
      </c>
      <c r="AA124" s="4">
        <f t="shared" si="106"/>
        <v>7.6079045731492663</v>
      </c>
      <c r="AB124" s="13">
        <v>89</v>
      </c>
      <c r="AC124" s="4">
        <f t="shared" si="107"/>
        <v>6.8346512178366847</v>
      </c>
      <c r="AD124" s="13">
        <v>75</v>
      </c>
      <c r="AE124" s="4">
        <f t="shared" si="108"/>
        <v>6.9307231244674785</v>
      </c>
      <c r="AF124" s="4">
        <f t="shared" si="109"/>
        <v>5.6483202902992264</v>
      </c>
      <c r="AG124" s="4">
        <f t="shared" si="110"/>
        <v>27.331401946695394</v>
      </c>
      <c r="AH124" s="13">
        <v>11</v>
      </c>
      <c r="AI124" s="4">
        <f>AH124/_xlfn.STDEV.S($AH$2:$AH$129)</f>
        <v>0.54096334890421538</v>
      </c>
      <c r="AJ124" s="13">
        <v>35</v>
      </c>
      <c r="AK124" s="4">
        <f t="shared" si="120"/>
        <v>1.3636073888966589</v>
      </c>
      <c r="AL124" s="13">
        <v>23</v>
      </c>
      <c r="AM124" s="4">
        <f t="shared" si="121"/>
        <v>0.90857241149913648</v>
      </c>
      <c r="AN124" s="13">
        <v>60</v>
      </c>
      <c r="AO124" s="4">
        <f t="shared" si="122"/>
        <v>2.6334169354011769</v>
      </c>
      <c r="AP124" s="4">
        <f t="shared" si="123"/>
        <v>1.361640021175297</v>
      </c>
      <c r="AQ124" s="4">
        <f t="shared" si="124"/>
        <v>9.9946482351544859</v>
      </c>
      <c r="AT124" s="13">
        <f t="shared" si="116"/>
        <v>0</v>
      </c>
      <c r="AU124" s="4">
        <f t="shared" si="117"/>
        <v>0</v>
      </c>
      <c r="AV124" s="4">
        <f t="shared" si="118"/>
        <v>25.38961217312292</v>
      </c>
      <c r="AW124" s="4">
        <f t="shared" si="135"/>
        <v>0.57662394077737034</v>
      </c>
      <c r="AX124" s="17"/>
      <c r="AY124" s="24"/>
      <c r="AZ124" s="24"/>
      <c r="BA124" s="24"/>
      <c r="BB124" s="13"/>
      <c r="BC124" s="35"/>
      <c r="BD124" s="13"/>
    </row>
    <row r="125" spans="1:67" x14ac:dyDescent="0.25">
      <c r="A125" s="3" t="s">
        <v>320</v>
      </c>
      <c r="B125" s="19"/>
      <c r="C125" s="3"/>
      <c r="D125" s="4">
        <v>75</v>
      </c>
      <c r="E125" s="2">
        <f>D125/_xlfn.STDEV.S($D$2:$D$129)</f>
        <v>15.912456703940936</v>
      </c>
      <c r="F125" s="4">
        <v>69.75</v>
      </c>
      <c r="G125" s="2">
        <f t="shared" si="99"/>
        <v>10.682238887952696</v>
      </c>
      <c r="H125" s="4">
        <f t="shared" si="100"/>
        <v>13.297347795946816</v>
      </c>
      <c r="I125" s="33">
        <f t="shared" si="101"/>
        <v>44.048524304780557</v>
      </c>
      <c r="J125" s="2">
        <f>AVERAGE(L125,N125,P125,R125)</f>
        <v>4.9103142209105428</v>
      </c>
      <c r="K125" s="13">
        <v>45</v>
      </c>
      <c r="L125" s="2">
        <f>K125/_xlfn.STDEV.S($K$2:$K$129)</f>
        <v>2.3482748659229475</v>
      </c>
      <c r="M125" s="13">
        <v>85</v>
      </c>
      <c r="N125" s="2">
        <f>M125/_xlfn.STDEV.S($M$2:$M$129)</f>
        <v>4.9706664720353579</v>
      </c>
      <c r="O125" s="13">
        <v>73</v>
      </c>
      <c r="P125" s="2">
        <f>O125/_xlfn.STDEV.S($O$2:$O$129)</f>
        <v>9.7197265490699216</v>
      </c>
      <c r="Q125" s="13">
        <v>61</v>
      </c>
      <c r="R125" s="2">
        <f>Q125/_xlfn.STDEV.S($Q$2:$Q$129)</f>
        <v>2.6025889966139468</v>
      </c>
      <c r="S125" s="10">
        <f t="shared" si="102"/>
        <v>6.7331010687574766</v>
      </c>
      <c r="T125" s="13">
        <v>72</v>
      </c>
      <c r="U125" s="2">
        <f t="shared" si="103"/>
        <v>6.4097041497472063</v>
      </c>
      <c r="V125" s="13">
        <v>70</v>
      </c>
      <c r="W125" s="2">
        <f t="shared" si="132"/>
        <v>5.7319387638840755</v>
      </c>
      <c r="X125" s="13">
        <v>84</v>
      </c>
      <c r="Y125" s="2">
        <f t="shared" si="133"/>
        <v>6.0002334028122029</v>
      </c>
      <c r="Z125" s="13">
        <v>95</v>
      </c>
      <c r="AA125" s="2">
        <f t="shared" si="106"/>
        <v>9.7669045195835178</v>
      </c>
      <c r="AB125" s="13">
        <v>76</v>
      </c>
      <c r="AC125" s="2">
        <f t="shared" si="107"/>
        <v>5.8363313770290786</v>
      </c>
      <c r="AD125" s="13">
        <v>72</v>
      </c>
      <c r="AE125" s="2">
        <f t="shared" si="108"/>
        <v>6.6534941994887786</v>
      </c>
      <c r="AF125" s="4">
        <f t="shared" si="109"/>
        <v>5.8217076448340102</v>
      </c>
      <c r="AG125" s="33">
        <f t="shared" si="110"/>
        <v>34.366156433937967</v>
      </c>
      <c r="AH125" s="13">
        <v>42</v>
      </c>
      <c r="AI125" s="2">
        <f>AH125/_xlfn.STDEV.S($AH$2:$AH$129)</f>
        <v>2.0654964230888222</v>
      </c>
      <c r="AJ125" s="13">
        <v>38</v>
      </c>
      <c r="AK125" s="2">
        <f t="shared" si="120"/>
        <v>1.4804880222306582</v>
      </c>
      <c r="AL125" s="13">
        <v>36</v>
      </c>
      <c r="AM125" s="2">
        <f t="shared" si="121"/>
        <v>1.422113339737779</v>
      </c>
      <c r="AN125" s="13">
        <v>40</v>
      </c>
      <c r="AO125" s="2">
        <f t="shared" si="122"/>
        <v>1.7556112902674512</v>
      </c>
      <c r="AP125" s="4">
        <f t="shared" si="123"/>
        <v>1.6809272688311776</v>
      </c>
      <c r="AQ125" s="33">
        <f t="shared" si="124"/>
        <v>20.837272190663679</v>
      </c>
      <c r="AR125" s="4"/>
      <c r="AS125" s="4"/>
      <c r="AT125" s="13">
        <f t="shared" si="116"/>
        <v>0</v>
      </c>
      <c r="AU125" s="33">
        <f t="shared" si="117"/>
        <v>0</v>
      </c>
      <c r="AV125" s="6">
        <f t="shared" si="118"/>
        <v>24.81298823234555</v>
      </c>
      <c r="AW125" s="2">
        <f t="shared" si="135"/>
        <v>8.3299328673977158E-2</v>
      </c>
      <c r="AY125" s="9" t="e">
        <f>#REF!*AX125/100</f>
        <v>#REF!</v>
      </c>
      <c r="BB125" s="13"/>
      <c r="BC125" s="27">
        <f t="shared" ref="BC125:BC156" si="136">BB125-BA125</f>
        <v>0</v>
      </c>
    </row>
    <row r="126" spans="1:67" s="4" customFormat="1" x14ac:dyDescent="0.25">
      <c r="A126" s="3" t="s">
        <v>94</v>
      </c>
      <c r="B126" s="19"/>
      <c r="C126" s="3" t="s">
        <v>95</v>
      </c>
      <c r="F126" s="4">
        <v>75.489999999999995</v>
      </c>
      <c r="G126" s="4">
        <f t="shared" si="99"/>
        <v>11.561322059520416</v>
      </c>
      <c r="H126" s="4">
        <f t="shared" si="100"/>
        <v>11.561322059520416</v>
      </c>
      <c r="I126" s="33">
        <f t="shared" si="101"/>
        <v>16.240279095183148</v>
      </c>
      <c r="K126" s="13"/>
      <c r="M126" s="13"/>
      <c r="O126" s="13"/>
      <c r="Q126" s="13"/>
      <c r="S126" s="10">
        <f t="shared" si="102"/>
        <v>7.0124734897920611</v>
      </c>
      <c r="T126" s="13">
        <v>96</v>
      </c>
      <c r="U126" s="4">
        <f t="shared" si="103"/>
        <v>8.5462721996629423</v>
      </c>
      <c r="V126" s="13">
        <v>73</v>
      </c>
      <c r="W126" s="4">
        <f t="shared" si="132"/>
        <v>5.9775932823362501</v>
      </c>
      <c r="X126" s="13">
        <v>97</v>
      </c>
      <c r="Y126" s="4">
        <f t="shared" si="133"/>
        <v>6.9288409532474251</v>
      </c>
      <c r="Z126" s="13">
        <v>78</v>
      </c>
      <c r="AA126" s="4">
        <f t="shared" si="106"/>
        <v>8.0191426581843626</v>
      </c>
      <c r="AB126" s="13">
        <v>51</v>
      </c>
      <c r="AC126" s="4">
        <f t="shared" si="107"/>
        <v>3.916485529322145</v>
      </c>
      <c r="AD126" s="13">
        <v>94</v>
      </c>
      <c r="AE126" s="4">
        <f t="shared" si="108"/>
        <v>8.6865063159992388</v>
      </c>
      <c r="AF126" s="4">
        <f t="shared" si="109"/>
        <v>7.0124734897920611</v>
      </c>
      <c r="AG126" s="33">
        <f t="shared" si="110"/>
        <v>82.678476519503135</v>
      </c>
      <c r="AH126" s="13"/>
      <c r="AJ126" s="13">
        <v>4</v>
      </c>
      <c r="AK126" s="4">
        <f t="shared" si="120"/>
        <v>0.15584084444533244</v>
      </c>
      <c r="AL126" s="13">
        <v>76</v>
      </c>
      <c r="AM126" s="4">
        <f t="shared" si="121"/>
        <v>3.0022392727797556</v>
      </c>
      <c r="AN126" s="13">
        <v>1</v>
      </c>
      <c r="AO126" s="4">
        <f t="shared" si="122"/>
        <v>4.3890282256686279E-2</v>
      </c>
      <c r="AP126" s="4">
        <f t="shared" si="123"/>
        <v>1.0673234664939246</v>
      </c>
      <c r="AQ126" s="33">
        <f t="shared" si="124"/>
        <v>0</v>
      </c>
      <c r="AT126" s="13">
        <f t="shared" si="116"/>
        <v>0</v>
      </c>
      <c r="AU126" s="33">
        <f t="shared" si="117"/>
        <v>0</v>
      </c>
      <c r="AV126" s="6">
        <f t="shared" si="118"/>
        <v>24.729688903671573</v>
      </c>
      <c r="AW126" s="2">
        <f t="shared" si="135"/>
        <v>0.37763563790220545</v>
      </c>
      <c r="AX126" s="17"/>
      <c r="AY126" s="9" t="e">
        <f>#REF!*AX126/100</f>
        <v>#REF!</v>
      </c>
      <c r="AZ126" s="24"/>
      <c r="BA126" s="9"/>
      <c r="BB126" s="13">
        <v>998</v>
      </c>
      <c r="BC126" s="27">
        <f t="shared" si="136"/>
        <v>998</v>
      </c>
      <c r="BD126" s="13"/>
    </row>
    <row r="127" spans="1:67" s="5" customFormat="1" x14ac:dyDescent="0.25">
      <c r="A127" s="1" t="s">
        <v>321</v>
      </c>
      <c r="B127" s="23"/>
      <c r="C127" s="1"/>
      <c r="D127" s="2">
        <v>81.5</v>
      </c>
      <c r="E127" s="2">
        <f>D127/_xlfn.STDEV.S($D$2:$D$129)</f>
        <v>17.291536284949149</v>
      </c>
      <c r="F127" s="2">
        <v>66.849999999999994</v>
      </c>
      <c r="G127" s="2">
        <f t="shared" si="99"/>
        <v>10.238102790819179</v>
      </c>
      <c r="H127" s="4">
        <f t="shared" si="100"/>
        <v>13.764819537884165</v>
      </c>
      <c r="I127" s="33">
        <f t="shared" si="101"/>
        <v>51.536644184334278</v>
      </c>
      <c r="J127" s="2">
        <f>AVERAGE(L127,N127,P127,R127)</f>
        <v>5.4505973618132275</v>
      </c>
      <c r="K127" s="12">
        <v>47</v>
      </c>
      <c r="L127" s="2">
        <f>K127/_xlfn.STDEV.S($K$2:$K$129)</f>
        <v>2.4526426377417452</v>
      </c>
      <c r="M127" s="12">
        <v>89</v>
      </c>
      <c r="N127" s="2">
        <f>M127/_xlfn.STDEV.S($M$2:$M$129)</f>
        <v>5.2045801883664335</v>
      </c>
      <c r="O127" s="12">
        <v>79</v>
      </c>
      <c r="P127" s="2">
        <f>O127/_xlfn.STDEV.S($O$2:$O$129)</f>
        <v>10.518608183240053</v>
      </c>
      <c r="Q127" s="12">
        <v>85</v>
      </c>
      <c r="R127" s="2">
        <f>Q127/_xlfn.STDEV.S($Q$2:$Q$129)</f>
        <v>3.6265584379046798</v>
      </c>
      <c r="S127" s="10">
        <f t="shared" si="102"/>
        <v>6.3554228287245946</v>
      </c>
      <c r="T127" s="12">
        <v>62</v>
      </c>
      <c r="U127" s="2">
        <f t="shared" si="103"/>
        <v>5.5194674622823161</v>
      </c>
      <c r="V127" s="12">
        <v>74</v>
      </c>
      <c r="W127" s="2">
        <f t="shared" si="132"/>
        <v>6.0594781218203089</v>
      </c>
      <c r="X127" s="12">
        <v>73</v>
      </c>
      <c r="Y127" s="2">
        <f t="shared" si="133"/>
        <v>5.2144885524439388</v>
      </c>
      <c r="Z127" s="12">
        <v>97</v>
      </c>
      <c r="AA127" s="2">
        <f t="shared" si="106"/>
        <v>9.9725235621010651</v>
      </c>
      <c r="AB127" s="12">
        <v>71</v>
      </c>
      <c r="AC127" s="2">
        <f t="shared" si="107"/>
        <v>5.4523622074876918</v>
      </c>
      <c r="AD127" s="12">
        <v>64</v>
      </c>
      <c r="AE127" s="2">
        <f t="shared" si="108"/>
        <v>5.914217066212248</v>
      </c>
      <c r="AF127" s="4">
        <f t="shared" si="109"/>
        <v>5.9030100952689111</v>
      </c>
      <c r="AG127" s="33">
        <f t="shared" si="110"/>
        <v>37.66479824986115</v>
      </c>
      <c r="AH127" s="12">
        <v>46</v>
      </c>
      <c r="AI127" s="2">
        <f>AH127/_xlfn.STDEV.S($AH$2:$AH$129)</f>
        <v>2.2622103681449004</v>
      </c>
      <c r="AJ127" s="12">
        <v>20</v>
      </c>
      <c r="AK127" s="2">
        <f t="shared" si="120"/>
        <v>0.7792042222266623</v>
      </c>
      <c r="AL127" s="12">
        <v>20</v>
      </c>
      <c r="AM127" s="2">
        <f t="shared" si="121"/>
        <v>0.79006296652098829</v>
      </c>
      <c r="AN127" s="12">
        <v>32</v>
      </c>
      <c r="AO127" s="2">
        <f t="shared" si="122"/>
        <v>1.4044890322139609</v>
      </c>
      <c r="AP127" s="4">
        <f t="shared" si="123"/>
        <v>1.3089916472766281</v>
      </c>
      <c r="AQ127" s="33">
        <f t="shared" si="124"/>
        <v>8.2067706288820421</v>
      </c>
      <c r="AR127" s="4"/>
      <c r="AS127" s="4"/>
      <c r="AT127" s="13">
        <f t="shared" si="116"/>
        <v>0</v>
      </c>
      <c r="AU127" s="33">
        <f t="shared" si="117"/>
        <v>0</v>
      </c>
      <c r="AV127" s="6">
        <f t="shared" si="118"/>
        <v>24.352053265769367</v>
      </c>
      <c r="AW127" s="2">
        <f t="shared" si="135"/>
        <v>1.0416053549087572</v>
      </c>
      <c r="AX127" s="16"/>
      <c r="AY127" s="9" t="e">
        <f>#REF!*AX127/100</f>
        <v>#REF!</v>
      </c>
      <c r="AZ127" s="9"/>
      <c r="BA127" s="9"/>
      <c r="BB127" s="12"/>
      <c r="BC127" s="27">
        <f t="shared" si="136"/>
        <v>0</v>
      </c>
      <c r="BD127" s="13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</row>
    <row r="128" spans="1:67" s="4" customFormat="1" x14ac:dyDescent="0.25">
      <c r="A128" s="1" t="s">
        <v>322</v>
      </c>
      <c r="B128" s="23"/>
      <c r="C128" s="1"/>
      <c r="D128" s="2">
        <v>75.75</v>
      </c>
      <c r="E128" s="2">
        <f>D128/_xlfn.STDEV.S($D$2:$D$129)</f>
        <v>16.071581270980346</v>
      </c>
      <c r="F128" s="2">
        <v>73.06</v>
      </c>
      <c r="G128" s="2">
        <f t="shared" si="99"/>
        <v>11.189166640198193</v>
      </c>
      <c r="H128" s="4">
        <f t="shared" si="100"/>
        <v>13.63037395558927</v>
      </c>
      <c r="I128" s="33">
        <f t="shared" si="101"/>
        <v>49.38304954494857</v>
      </c>
      <c r="J128" s="2">
        <f>AVERAGE(L128,N128,P128,R128)</f>
        <v>4.9768701068951602</v>
      </c>
      <c r="K128" s="12">
        <v>55</v>
      </c>
      <c r="L128" s="2">
        <f>K128/_xlfn.STDEV.S($K$2:$K$129)</f>
        <v>2.8701137250169357</v>
      </c>
      <c r="M128" s="12">
        <v>82</v>
      </c>
      <c r="N128" s="2">
        <f>M128/_xlfn.STDEV.S($M$2:$M$129)</f>
        <v>4.7952311847870508</v>
      </c>
      <c r="O128" s="12">
        <v>74</v>
      </c>
      <c r="P128" s="2">
        <f>O128/_xlfn.STDEV.S($O$2:$O$129)</f>
        <v>9.8528734880982771</v>
      </c>
      <c r="Q128" s="12">
        <v>56</v>
      </c>
      <c r="R128" s="2">
        <f>Q128/_xlfn.STDEV.S($Q$2:$Q$129)</f>
        <v>2.3892620296783775</v>
      </c>
      <c r="S128" s="10">
        <f t="shared" si="102"/>
        <v>6.1404172640643431</v>
      </c>
      <c r="T128" s="12">
        <v>64</v>
      </c>
      <c r="U128" s="2">
        <f t="shared" si="103"/>
        <v>5.697514799775294</v>
      </c>
      <c r="V128" s="12">
        <v>61</v>
      </c>
      <c r="W128" s="2">
        <f t="shared" si="132"/>
        <v>4.9949752085275518</v>
      </c>
      <c r="X128" s="12">
        <v>83</v>
      </c>
      <c r="Y128" s="2">
        <f t="shared" si="133"/>
        <v>5.9288020527787246</v>
      </c>
      <c r="Z128" s="12">
        <v>89</v>
      </c>
      <c r="AA128" s="2">
        <f t="shared" si="106"/>
        <v>9.1500473920308742</v>
      </c>
      <c r="AB128" s="12">
        <v>84</v>
      </c>
      <c r="AC128" s="2">
        <f t="shared" si="107"/>
        <v>6.450682048295298</v>
      </c>
      <c r="AD128" s="12">
        <v>50</v>
      </c>
      <c r="AE128" s="2">
        <f t="shared" si="108"/>
        <v>4.6204820829783184</v>
      </c>
      <c r="AF128" s="4">
        <f t="shared" si="109"/>
        <v>5.5586436854797512</v>
      </c>
      <c r="AG128" s="33">
        <f t="shared" si="110"/>
        <v>23.692999943001837</v>
      </c>
      <c r="AH128" s="12">
        <v>45</v>
      </c>
      <c r="AI128" s="2">
        <f>AH128/_xlfn.STDEV.S($AH$2:$AH$129)</f>
        <v>2.2130318818808807</v>
      </c>
      <c r="AJ128" s="12">
        <v>35</v>
      </c>
      <c r="AK128" s="2">
        <f t="shared" si="120"/>
        <v>1.3636073888966589</v>
      </c>
      <c r="AL128" s="12">
        <v>21</v>
      </c>
      <c r="AM128" s="2">
        <f t="shared" si="121"/>
        <v>0.82956611484703768</v>
      </c>
      <c r="AN128" s="12">
        <v>51</v>
      </c>
      <c r="AO128" s="2">
        <f t="shared" si="122"/>
        <v>2.2384043950910004</v>
      </c>
      <c r="AP128" s="4">
        <f t="shared" si="123"/>
        <v>1.6611524451788946</v>
      </c>
      <c r="AQ128" s="33">
        <f t="shared" si="124"/>
        <v>20.165742155492026</v>
      </c>
      <c r="AT128" s="13">
        <f t="shared" si="116"/>
        <v>0</v>
      </c>
      <c r="AU128" s="33">
        <f t="shared" si="117"/>
        <v>0</v>
      </c>
      <c r="AV128" s="6">
        <f t="shared" si="118"/>
        <v>23.31044791086061</v>
      </c>
      <c r="AW128" s="2">
        <f t="shared" si="135"/>
        <v>1.1700926153540756</v>
      </c>
      <c r="AX128" s="16"/>
      <c r="AY128" s="9" t="e">
        <f>#REF!*AX128/100</f>
        <v>#REF!</v>
      </c>
      <c r="AZ128" s="9"/>
      <c r="BA128" s="9"/>
      <c r="BB128" s="12"/>
      <c r="BC128" s="27">
        <f t="shared" si="136"/>
        <v>0</v>
      </c>
      <c r="BD128" s="13"/>
    </row>
    <row r="129" spans="1:67" s="4" customFormat="1" x14ac:dyDescent="0.25">
      <c r="A129" s="3" t="s">
        <v>324</v>
      </c>
      <c r="B129" s="19"/>
      <c r="C129" s="3" t="s">
        <v>136</v>
      </c>
      <c r="D129" s="4">
        <v>71.5</v>
      </c>
      <c r="E129" s="4">
        <f>D129/_xlfn.STDEV.S($D$2:$D$129)</f>
        <v>15.169875391090358</v>
      </c>
      <c r="F129" s="4">
        <v>69.099999999999994</v>
      </c>
      <c r="G129" s="4">
        <f t="shared" si="99"/>
        <v>10.582691142043458</v>
      </c>
      <c r="H129" s="4">
        <f t="shared" si="100"/>
        <v>12.876283266566908</v>
      </c>
      <c r="I129" s="33">
        <f t="shared" si="101"/>
        <v>37.303770793140075</v>
      </c>
      <c r="J129" s="4">
        <f>AVERAGE(L129,N129,P129,R129)</f>
        <v>4.3801855301302712</v>
      </c>
      <c r="K129" s="13">
        <v>40</v>
      </c>
      <c r="L129" s="4">
        <f>K129/_xlfn.STDEV.S($K$2:$K$129)</f>
        <v>2.0873554363759532</v>
      </c>
      <c r="M129" s="13">
        <v>75</v>
      </c>
      <c r="N129" s="4">
        <f>M129/_xlfn.STDEV.S($M$2:$M$129)</f>
        <v>4.385882181207668</v>
      </c>
      <c r="O129" s="13">
        <v>74</v>
      </c>
      <c r="P129" s="4">
        <f>O129/_xlfn.STDEV.S($O$2:$O$129)</f>
        <v>9.8528734880982771</v>
      </c>
      <c r="Q129" s="13">
        <v>28</v>
      </c>
      <c r="R129" s="4">
        <f>Q129/_xlfn.STDEV.S($Q$2:$Q$129)</f>
        <v>1.1946310148391888</v>
      </c>
      <c r="S129" s="10">
        <f t="shared" si="102"/>
        <v>6.9845876018003876</v>
      </c>
      <c r="T129" s="13">
        <v>78</v>
      </c>
      <c r="U129" s="4">
        <f t="shared" si="103"/>
        <v>6.9438461622261398</v>
      </c>
      <c r="V129" s="13">
        <v>57</v>
      </c>
      <c r="W129" s="4">
        <f t="shared" si="132"/>
        <v>4.6674358505913185</v>
      </c>
      <c r="X129" s="13">
        <v>94</v>
      </c>
      <c r="Y129" s="4">
        <f t="shared" si="133"/>
        <v>6.7145469031469895</v>
      </c>
      <c r="Z129" s="13">
        <v>95</v>
      </c>
      <c r="AA129" s="4">
        <f t="shared" si="106"/>
        <v>9.7669045195835178</v>
      </c>
      <c r="AB129" s="13">
        <v>74</v>
      </c>
      <c r="AC129" s="4">
        <f t="shared" si="107"/>
        <v>5.6827437092125237</v>
      </c>
      <c r="AD129" s="13">
        <v>88</v>
      </c>
      <c r="AE129" s="4">
        <f t="shared" si="108"/>
        <v>8.1320484660418408</v>
      </c>
      <c r="AF129" s="4">
        <f t="shared" si="109"/>
        <v>5.682386565965329</v>
      </c>
      <c r="AG129" s="33">
        <f t="shared" si="110"/>
        <v>28.713555139174495</v>
      </c>
      <c r="AH129" s="13">
        <v>28</v>
      </c>
      <c r="AI129" s="4">
        <f>AH129/_xlfn.STDEV.S($AH$2:$AH$129)</f>
        <v>1.3769976153925481</v>
      </c>
      <c r="AJ129" s="13">
        <v>65</v>
      </c>
      <c r="AK129" s="4">
        <f t="shared" si="120"/>
        <v>2.5324137222366523</v>
      </c>
      <c r="AL129" s="13">
        <v>43</v>
      </c>
      <c r="AM129" s="4">
        <f t="shared" si="121"/>
        <v>1.6986353780201247</v>
      </c>
      <c r="AN129" s="13">
        <v>30</v>
      </c>
      <c r="AO129" s="4">
        <f t="shared" si="122"/>
        <v>1.3167084677005885</v>
      </c>
      <c r="AP129" s="4">
        <f t="shared" si="123"/>
        <v>1.7311887958374785</v>
      </c>
      <c r="AQ129" s="33">
        <f t="shared" si="124"/>
        <v>22.544095249711564</v>
      </c>
      <c r="AT129" s="13">
        <f t="shared" si="116"/>
        <v>0</v>
      </c>
      <c r="AU129" s="33">
        <f t="shared" si="117"/>
        <v>0</v>
      </c>
      <c r="AV129" s="6">
        <f t="shared" si="118"/>
        <v>22.140355295506534</v>
      </c>
      <c r="AW129" s="2">
        <f t="shared" si="135"/>
        <v>0.71834722599487932</v>
      </c>
      <c r="AX129" s="17"/>
      <c r="AY129" s="9" t="e">
        <f>#REF!*AX129/100</f>
        <v>#REF!</v>
      </c>
      <c r="AZ129" s="24"/>
      <c r="BA129" s="9"/>
      <c r="BB129" s="13"/>
      <c r="BC129" s="27">
        <f t="shared" si="136"/>
        <v>0</v>
      </c>
      <c r="BD129" s="13"/>
    </row>
    <row r="130" spans="1:67" s="4" customFormat="1" x14ac:dyDescent="0.25">
      <c r="A130" s="3" t="s">
        <v>323</v>
      </c>
      <c r="B130" s="19"/>
      <c r="C130" s="3" t="s">
        <v>118</v>
      </c>
      <c r="F130" s="4">
        <v>76.98</v>
      </c>
      <c r="G130" s="4">
        <f t="shared" ref="G130:G161" si="137">F130/_xlfn.STDEV.S($F$2:$F$129)</f>
        <v>11.789516123220052</v>
      </c>
      <c r="H130" s="4">
        <f t="shared" ref="H130:H161" si="138">AVERAGE(E130,G130)</f>
        <v>11.789516123220052</v>
      </c>
      <c r="I130" s="33">
        <f t="shared" ref="I130:I161" si="139">(H130-MIN($H$2:$H$129)) / (MAX($H$2:$H$129)-MIN($H$2:$H$129))*100</f>
        <v>19.895568498781802</v>
      </c>
      <c r="K130" s="13"/>
      <c r="M130" s="13"/>
      <c r="O130" s="13"/>
      <c r="Q130" s="13"/>
      <c r="S130" s="10">
        <f t="shared" ref="S130:S161" si="140">AVERAGE(U130,W130,Y130,AA130,AC130,AE130)</f>
        <v>6.3299185812236347</v>
      </c>
      <c r="T130" s="13">
        <v>73</v>
      </c>
      <c r="U130" s="4">
        <f t="shared" ref="U130:U161" si="141">T130/_xlfn.STDEV.S($T$2:$T$129)</f>
        <v>6.4987278184936947</v>
      </c>
      <c r="V130" s="13">
        <v>53</v>
      </c>
      <c r="W130" s="4">
        <f t="shared" si="132"/>
        <v>4.339896492655086</v>
      </c>
      <c r="X130" s="13">
        <v>98</v>
      </c>
      <c r="Y130" s="4">
        <f t="shared" si="133"/>
        <v>7.0002723032809033</v>
      </c>
      <c r="Z130" s="13">
        <v>78</v>
      </c>
      <c r="AA130" s="4">
        <f t="shared" ref="AA130:AA161" si="142">Z130/_xlfn.STDEV.S($Z$2:$Z$129)</f>
        <v>8.0191426581843626</v>
      </c>
      <c r="AB130" s="13">
        <v>70</v>
      </c>
      <c r="AC130" s="4">
        <f t="shared" ref="AC130:AC161" si="143">AB130/_xlfn.STDEV.S($AB$2:$AB$129)</f>
        <v>5.3755683735794149</v>
      </c>
      <c r="AD130" s="13">
        <v>73</v>
      </c>
      <c r="AE130" s="4">
        <f t="shared" ref="AE130:AE161" si="144">AD130/_xlfn.STDEV.S($AD$2:$AD$129)</f>
        <v>6.745903841148345</v>
      </c>
      <c r="AF130" s="4">
        <f t="shared" ref="AF130:AF161" si="145">AVERAGE(J130,S130)</f>
        <v>6.3299185812236347</v>
      </c>
      <c r="AG130" s="33">
        <f t="shared" ref="AG130:AG161" si="146">(AF130-MIN($AF$2:$AF$129)) / (MAX($AF$2:$AF$129)-MIN($AF$2:$AF$129))*100</f>
        <v>54.985533059327572</v>
      </c>
      <c r="AH130" s="13"/>
      <c r="AJ130" s="13">
        <v>24</v>
      </c>
      <c r="AK130" s="4">
        <f t="shared" si="120"/>
        <v>0.93504506667199472</v>
      </c>
      <c r="AL130" s="13">
        <v>46</v>
      </c>
      <c r="AM130" s="4">
        <f t="shared" si="121"/>
        <v>1.817144822998273</v>
      </c>
      <c r="AN130" s="13">
        <v>32</v>
      </c>
      <c r="AO130" s="4">
        <f t="shared" si="122"/>
        <v>1.4044890322139609</v>
      </c>
      <c r="AP130" s="4">
        <f t="shared" si="123"/>
        <v>1.3855596406280763</v>
      </c>
      <c r="AQ130" s="33">
        <f t="shared" si="124"/>
        <v>10.806930719937251</v>
      </c>
      <c r="AT130" s="13">
        <f t="shared" ref="AT130:AT161" si="147">AR130*AS130/100*10000</f>
        <v>0</v>
      </c>
      <c r="AU130" s="33">
        <f t="shared" ref="AU130:AU161" si="148">(AT130-MIN($AT$2:$AT$100)) / (MAX($AT$2:$AT$100)-MIN($AT$2:$AT$100))*100</f>
        <v>0</v>
      </c>
      <c r="AV130" s="6">
        <f t="shared" ref="AV130:AV161" si="149">AVERAGE(AQ130,AG130,I130,AU130)</f>
        <v>21.422008069511655</v>
      </c>
      <c r="AW130" s="2">
        <f t="shared" si="135"/>
        <v>0.38899462107959337</v>
      </c>
      <c r="AX130" s="17"/>
      <c r="AY130" s="9" t="e">
        <f>#REF!*AX130/100</f>
        <v>#REF!</v>
      </c>
      <c r="AZ130" s="24"/>
      <c r="BA130" s="9"/>
      <c r="BB130" s="13">
        <v>8140</v>
      </c>
      <c r="BC130" s="27">
        <f t="shared" si="136"/>
        <v>8140</v>
      </c>
      <c r="BD130" s="13"/>
    </row>
    <row r="131" spans="1:67" s="4" customFormat="1" x14ac:dyDescent="0.25">
      <c r="A131" s="1" t="s">
        <v>326</v>
      </c>
      <c r="B131" s="23"/>
      <c r="C131" s="3" t="s">
        <v>160</v>
      </c>
      <c r="D131" s="4">
        <v>77</v>
      </c>
      <c r="E131" s="4">
        <f t="shared" ref="E131:E138" si="150">D131/_xlfn.STDEV.S($D$2:$D$129)</f>
        <v>16.336788882712693</v>
      </c>
      <c r="F131" s="4">
        <v>75.22</v>
      </c>
      <c r="G131" s="4">
        <f t="shared" si="137"/>
        <v>11.519971457373503</v>
      </c>
      <c r="H131" s="4">
        <f t="shared" si="138"/>
        <v>13.928380170043098</v>
      </c>
      <c r="I131" s="33">
        <f t="shared" si="139"/>
        <v>54.156613502920024</v>
      </c>
      <c r="J131" s="4">
        <f t="shared" ref="J131:J139" si="151">AVERAGE(L131,N131,P131,R131)</f>
        <v>4.1883779273484114</v>
      </c>
      <c r="K131" s="13">
        <v>57</v>
      </c>
      <c r="L131" s="4">
        <f t="shared" ref="L131:L139" si="152">K131/_xlfn.STDEV.S($K$2:$K$129)</f>
        <v>2.9744814968357334</v>
      </c>
      <c r="M131" s="13">
        <v>59</v>
      </c>
      <c r="N131" s="2">
        <f t="shared" ref="N131:N139" si="153">M131/_xlfn.STDEV.S($M$2:$M$129)</f>
        <v>3.4502273158833656</v>
      </c>
      <c r="O131" s="13">
        <v>67</v>
      </c>
      <c r="P131" s="2">
        <f t="shared" ref="P131:P139" si="154">O131/_xlfn.STDEV.S($O$2:$O$129)</f>
        <v>8.9208449148997904</v>
      </c>
      <c r="Q131" s="13">
        <v>33</v>
      </c>
      <c r="R131" s="4">
        <f t="shared" ref="R131:R139" si="155">Q131/_xlfn.STDEV.S($Q$2:$Q$129)</f>
        <v>1.4079579817747581</v>
      </c>
      <c r="S131" s="10">
        <f t="shared" si="140"/>
        <v>6.3883625471594945</v>
      </c>
      <c r="T131" s="13">
        <v>80</v>
      </c>
      <c r="U131" s="2">
        <f t="shared" si="141"/>
        <v>7.1218934997191177</v>
      </c>
      <c r="V131" s="13">
        <v>98</v>
      </c>
      <c r="W131" s="2">
        <f t="shared" si="132"/>
        <v>8.0247142694377054</v>
      </c>
      <c r="X131" s="13">
        <v>53</v>
      </c>
      <c r="Y131" s="2">
        <f t="shared" si="133"/>
        <v>3.7858615517743663</v>
      </c>
      <c r="Z131" s="13">
        <v>57</v>
      </c>
      <c r="AA131" s="2">
        <f t="shared" si="142"/>
        <v>5.860142711750111</v>
      </c>
      <c r="AB131" s="13">
        <v>74</v>
      </c>
      <c r="AC131" s="2">
        <f t="shared" si="143"/>
        <v>5.6827437092125237</v>
      </c>
      <c r="AD131" s="13">
        <v>85</v>
      </c>
      <c r="AE131" s="2">
        <f t="shared" si="144"/>
        <v>7.8548195410631418</v>
      </c>
      <c r="AF131" s="4">
        <f t="shared" si="145"/>
        <v>5.2883702372539529</v>
      </c>
      <c r="AG131" s="33">
        <f t="shared" si="146"/>
        <v>12.727336629259248</v>
      </c>
      <c r="AH131" s="13">
        <v>78</v>
      </c>
      <c r="AI131" s="2">
        <f t="shared" ref="AI131:AI139" si="156">AH131/_xlfn.STDEV.S($AH$2:$AH$129)</f>
        <v>3.8359219285935269</v>
      </c>
      <c r="AJ131" s="13">
        <v>3</v>
      </c>
      <c r="AK131" s="2">
        <f t="shared" si="120"/>
        <v>0.11688063333399934</v>
      </c>
      <c r="AL131" s="13">
        <v>5</v>
      </c>
      <c r="AM131" s="2">
        <f t="shared" si="121"/>
        <v>0.19751574163024707</v>
      </c>
      <c r="AN131" s="13">
        <v>49</v>
      </c>
      <c r="AO131" s="2">
        <f t="shared" si="122"/>
        <v>2.150623830577628</v>
      </c>
      <c r="AP131" s="4">
        <f t="shared" si="123"/>
        <v>1.5752355335338502</v>
      </c>
      <c r="AQ131" s="33">
        <f t="shared" si="124"/>
        <v>17.248103661548974</v>
      </c>
      <c r="AT131" s="13">
        <f t="shared" si="147"/>
        <v>0</v>
      </c>
      <c r="AU131" s="33">
        <f t="shared" si="148"/>
        <v>0</v>
      </c>
      <c r="AV131" s="6">
        <f t="shared" si="149"/>
        <v>21.033013448432062</v>
      </c>
      <c r="AW131" s="2">
        <f t="shared" si="135"/>
        <v>0.22912208364273567</v>
      </c>
      <c r="AX131" s="17"/>
      <c r="AY131" s="9" t="e">
        <f>#REF!*AX131/100</f>
        <v>#REF!</v>
      </c>
      <c r="AZ131" s="24"/>
      <c r="BA131" s="9"/>
      <c r="BB131" s="13"/>
      <c r="BC131" s="27">
        <f t="shared" si="136"/>
        <v>0</v>
      </c>
      <c r="BD131" s="13"/>
    </row>
    <row r="132" spans="1:67" s="4" customFormat="1" x14ac:dyDescent="0.25">
      <c r="A132" s="1" t="s">
        <v>325</v>
      </c>
      <c r="B132" s="23"/>
      <c r="C132" s="1"/>
      <c r="D132" s="2">
        <v>75.75</v>
      </c>
      <c r="E132" s="2">
        <f t="shared" si="150"/>
        <v>16.071581270980346</v>
      </c>
      <c r="F132" s="2">
        <v>73.099999999999994</v>
      </c>
      <c r="G132" s="2">
        <f t="shared" si="137"/>
        <v>11.195292655331068</v>
      </c>
      <c r="H132" s="4">
        <f t="shared" si="138"/>
        <v>13.633436963155706</v>
      </c>
      <c r="I132" s="33">
        <f t="shared" si="139"/>
        <v>49.432113832245157</v>
      </c>
      <c r="J132" s="2">
        <f t="shared" si="151"/>
        <v>4.5999914913046549</v>
      </c>
      <c r="K132" s="12">
        <v>36</v>
      </c>
      <c r="L132" s="2">
        <f t="shared" si="152"/>
        <v>1.8786198927383579</v>
      </c>
      <c r="M132" s="12">
        <v>77</v>
      </c>
      <c r="N132" s="2">
        <f t="shared" si="153"/>
        <v>4.5028390393732058</v>
      </c>
      <c r="O132" s="12">
        <v>72</v>
      </c>
      <c r="P132" s="2">
        <f t="shared" si="154"/>
        <v>9.5865796100415661</v>
      </c>
      <c r="Q132" s="12">
        <v>57</v>
      </c>
      <c r="R132" s="2">
        <f t="shared" si="155"/>
        <v>2.431927423065491</v>
      </c>
      <c r="S132" s="10">
        <f t="shared" si="140"/>
        <v>6.4684217298763445</v>
      </c>
      <c r="T132" s="12">
        <v>70</v>
      </c>
      <c r="U132" s="2">
        <f t="shared" si="141"/>
        <v>6.2316568122542284</v>
      </c>
      <c r="V132" s="12">
        <v>67</v>
      </c>
      <c r="W132" s="2">
        <f t="shared" si="132"/>
        <v>5.486284245431901</v>
      </c>
      <c r="X132" s="12">
        <v>81</v>
      </c>
      <c r="Y132" s="2">
        <f t="shared" si="133"/>
        <v>5.7859393527117673</v>
      </c>
      <c r="Z132" s="12">
        <v>91</v>
      </c>
      <c r="AA132" s="2">
        <f t="shared" si="142"/>
        <v>9.3556664345484215</v>
      </c>
      <c r="AB132" s="12">
        <v>75</v>
      </c>
      <c r="AC132" s="2">
        <f t="shared" si="143"/>
        <v>5.7595375431208016</v>
      </c>
      <c r="AD132" s="12">
        <v>67</v>
      </c>
      <c r="AE132" s="2">
        <f t="shared" si="144"/>
        <v>6.191445991190947</v>
      </c>
      <c r="AF132" s="4">
        <f t="shared" si="145"/>
        <v>5.5342066105905001</v>
      </c>
      <c r="AG132" s="33">
        <f t="shared" si="146"/>
        <v>22.701527279418663</v>
      </c>
      <c r="AH132" s="12">
        <v>37</v>
      </c>
      <c r="AI132" s="2">
        <f t="shared" si="156"/>
        <v>1.8196039917687243</v>
      </c>
      <c r="AJ132" s="12">
        <v>20</v>
      </c>
      <c r="AK132" s="2">
        <f t="shared" si="120"/>
        <v>0.7792042222266623</v>
      </c>
      <c r="AL132" s="12">
        <v>32</v>
      </c>
      <c r="AM132" s="2">
        <f t="shared" si="121"/>
        <v>1.2641007464335812</v>
      </c>
      <c r="AN132" s="12">
        <v>39</v>
      </c>
      <c r="AO132" s="2">
        <f t="shared" si="122"/>
        <v>1.711721008010765</v>
      </c>
      <c r="AP132" s="4">
        <f t="shared" si="123"/>
        <v>1.3936574921099332</v>
      </c>
      <c r="AQ132" s="33">
        <f t="shared" si="124"/>
        <v>11.081924347493485</v>
      </c>
      <c r="AT132" s="13">
        <f t="shared" si="147"/>
        <v>0</v>
      </c>
      <c r="AU132" s="33">
        <f t="shared" si="148"/>
        <v>0</v>
      </c>
      <c r="AV132" s="6">
        <f t="shared" si="149"/>
        <v>20.803891364789326</v>
      </c>
      <c r="AW132" s="2">
        <f t="shared" si="135"/>
        <v>0.15507466506178602</v>
      </c>
      <c r="AX132" s="16"/>
      <c r="AY132" s="9" t="e">
        <f>#REF!*AX132/100</f>
        <v>#REF!</v>
      </c>
      <c r="AZ132" s="9"/>
      <c r="BA132" s="9"/>
      <c r="BB132" s="12"/>
      <c r="BC132" s="27">
        <f t="shared" si="136"/>
        <v>0</v>
      </c>
      <c r="BD132" s="13"/>
    </row>
    <row r="133" spans="1:67" s="4" customFormat="1" x14ac:dyDescent="0.25">
      <c r="A133" s="1" t="s">
        <v>327</v>
      </c>
      <c r="B133" s="23"/>
      <c r="C133" s="1"/>
      <c r="D133" s="2">
        <v>77.25</v>
      </c>
      <c r="E133" s="2">
        <f t="shared" si="150"/>
        <v>16.389830405059165</v>
      </c>
      <c r="F133" s="2">
        <v>72.44</v>
      </c>
      <c r="G133" s="2">
        <f t="shared" si="137"/>
        <v>11.094213405638614</v>
      </c>
      <c r="H133" s="4">
        <f t="shared" si="138"/>
        <v>13.742021905348889</v>
      </c>
      <c r="I133" s="33">
        <f t="shared" si="139"/>
        <v>51.171464024595245</v>
      </c>
      <c r="J133" s="2">
        <f t="shared" si="151"/>
        <v>4.6517009085538845</v>
      </c>
      <c r="K133" s="12">
        <v>41</v>
      </c>
      <c r="L133" s="2">
        <f t="shared" si="152"/>
        <v>2.1395393222853523</v>
      </c>
      <c r="M133" s="12">
        <v>82</v>
      </c>
      <c r="N133" s="2">
        <f t="shared" si="153"/>
        <v>4.7952311847870508</v>
      </c>
      <c r="O133" s="12">
        <v>71</v>
      </c>
      <c r="P133" s="2">
        <f t="shared" si="154"/>
        <v>9.4534326710132106</v>
      </c>
      <c r="Q133" s="12">
        <v>52</v>
      </c>
      <c r="R133" s="2">
        <f t="shared" si="155"/>
        <v>2.2186004561299217</v>
      </c>
      <c r="S133" s="10">
        <f t="shared" si="140"/>
        <v>6.3399245347332638</v>
      </c>
      <c r="T133" s="12">
        <v>66</v>
      </c>
      <c r="U133" s="2">
        <f t="shared" si="141"/>
        <v>5.8755621372682718</v>
      </c>
      <c r="V133" s="12">
        <v>56</v>
      </c>
      <c r="W133" s="2">
        <f t="shared" si="132"/>
        <v>4.5855510111072606</v>
      </c>
      <c r="X133" s="12">
        <v>96</v>
      </c>
      <c r="Y133" s="2">
        <f t="shared" si="133"/>
        <v>6.8574096032139469</v>
      </c>
      <c r="Z133" s="12">
        <v>85</v>
      </c>
      <c r="AA133" s="2">
        <f t="shared" si="142"/>
        <v>8.7388093069957797</v>
      </c>
      <c r="AB133" s="12">
        <v>73</v>
      </c>
      <c r="AC133" s="2">
        <f t="shared" si="143"/>
        <v>5.6059498753042467</v>
      </c>
      <c r="AD133" s="12">
        <v>69</v>
      </c>
      <c r="AE133" s="2">
        <f t="shared" si="144"/>
        <v>6.3762652745100796</v>
      </c>
      <c r="AF133" s="4">
        <f t="shared" si="145"/>
        <v>5.4958127216435742</v>
      </c>
      <c r="AG133" s="33">
        <f t="shared" si="146"/>
        <v>21.143792095807584</v>
      </c>
      <c r="AH133" s="12">
        <v>40</v>
      </c>
      <c r="AI133" s="2">
        <f t="shared" si="156"/>
        <v>1.9671394505607831</v>
      </c>
      <c r="AJ133" s="12">
        <v>13</v>
      </c>
      <c r="AK133" s="2">
        <f t="shared" si="120"/>
        <v>0.50648274444733044</v>
      </c>
      <c r="AL133" s="12">
        <v>35</v>
      </c>
      <c r="AM133" s="2">
        <f t="shared" si="121"/>
        <v>1.3826101914117295</v>
      </c>
      <c r="AN133" s="12">
        <v>37</v>
      </c>
      <c r="AO133" s="2">
        <f t="shared" si="122"/>
        <v>1.6239404434973925</v>
      </c>
      <c r="AP133" s="4">
        <f t="shared" si="123"/>
        <v>1.370043207479309</v>
      </c>
      <c r="AQ133" s="33">
        <f t="shared" si="124"/>
        <v>10.280010678507329</v>
      </c>
      <c r="AT133" s="13">
        <f t="shared" si="147"/>
        <v>0</v>
      </c>
      <c r="AU133" s="33">
        <f t="shared" si="148"/>
        <v>0</v>
      </c>
      <c r="AV133" s="6">
        <f t="shared" si="149"/>
        <v>20.64881669972754</v>
      </c>
      <c r="AW133" s="2">
        <f t="shared" si="135"/>
        <v>0.76331314648545856</v>
      </c>
      <c r="AX133" s="16"/>
      <c r="AY133" s="9" t="e">
        <f>#REF!*AX133/100</f>
        <v>#REF!</v>
      </c>
      <c r="AZ133" s="9"/>
      <c r="BA133" s="9"/>
      <c r="BB133" s="12"/>
      <c r="BC133" s="27">
        <f t="shared" si="136"/>
        <v>0</v>
      </c>
      <c r="BD133" s="13"/>
    </row>
    <row r="134" spans="1:67" s="4" customFormat="1" x14ac:dyDescent="0.25">
      <c r="A134" s="1" t="s">
        <v>34</v>
      </c>
      <c r="B134" s="23"/>
      <c r="C134" s="1"/>
      <c r="D134" s="2">
        <v>75</v>
      </c>
      <c r="E134" s="2">
        <f t="shared" si="150"/>
        <v>15.912456703940936</v>
      </c>
      <c r="F134" s="2">
        <v>79.55</v>
      </c>
      <c r="G134" s="2">
        <f t="shared" si="137"/>
        <v>12.183112595507341</v>
      </c>
      <c r="H134" s="4">
        <f t="shared" si="138"/>
        <v>14.047784649724139</v>
      </c>
      <c r="I134" s="33">
        <f t="shared" si="139"/>
        <v>56.069274692453916</v>
      </c>
      <c r="J134" s="2">
        <f t="shared" si="151"/>
        <v>4.3686107440078343</v>
      </c>
      <c r="K134" s="12">
        <v>31</v>
      </c>
      <c r="L134" s="2">
        <f t="shared" si="152"/>
        <v>1.6177004631913638</v>
      </c>
      <c r="M134" s="12">
        <v>68</v>
      </c>
      <c r="N134" s="2">
        <f t="shared" si="153"/>
        <v>3.9765331776282862</v>
      </c>
      <c r="O134" s="12">
        <v>70</v>
      </c>
      <c r="P134" s="2">
        <f t="shared" si="154"/>
        <v>9.3202857319848569</v>
      </c>
      <c r="Q134" s="12">
        <v>60</v>
      </c>
      <c r="R134" s="2">
        <f t="shared" si="155"/>
        <v>2.5599236032268329</v>
      </c>
      <c r="S134" s="10">
        <f t="shared" si="140"/>
        <v>6.2923287992486578</v>
      </c>
      <c r="T134" s="12">
        <v>66</v>
      </c>
      <c r="U134" s="2">
        <f t="shared" si="141"/>
        <v>5.8755621372682718</v>
      </c>
      <c r="V134" s="12">
        <v>70</v>
      </c>
      <c r="W134" s="2">
        <f t="shared" si="132"/>
        <v>5.7319387638840755</v>
      </c>
      <c r="X134" s="12">
        <v>81</v>
      </c>
      <c r="Y134" s="2">
        <f t="shared" si="133"/>
        <v>5.7859393527117673</v>
      </c>
      <c r="Z134" s="12">
        <v>83</v>
      </c>
      <c r="AA134" s="2">
        <f t="shared" si="142"/>
        <v>8.5331902644782307</v>
      </c>
      <c r="AB134" s="12">
        <v>77</v>
      </c>
      <c r="AC134" s="2">
        <f t="shared" si="143"/>
        <v>5.9131252109373564</v>
      </c>
      <c r="AD134" s="12">
        <v>64</v>
      </c>
      <c r="AE134" s="2">
        <f t="shared" si="144"/>
        <v>5.914217066212248</v>
      </c>
      <c r="AF134" s="4">
        <f t="shared" si="145"/>
        <v>5.3304697716282465</v>
      </c>
      <c r="AG134" s="33">
        <f t="shared" si="146"/>
        <v>14.435419027453813</v>
      </c>
      <c r="AH134" s="12">
        <v>26</v>
      </c>
      <c r="AI134" s="2">
        <f t="shared" si="156"/>
        <v>1.278640642864509</v>
      </c>
      <c r="AJ134" s="12">
        <v>25</v>
      </c>
      <c r="AK134" s="2">
        <f t="shared" ref="AK134:AK165" si="157">AJ134/_xlfn.STDEV.S($AJ$2:$AJ$129)</f>
        <v>0.97400527778332779</v>
      </c>
      <c r="AL134" s="12">
        <v>28</v>
      </c>
      <c r="AM134" s="2">
        <f t="shared" ref="AM134:AM165" si="158">AL134/_xlfn.STDEV.S($AL$2:$AL$129)</f>
        <v>1.1060881531293836</v>
      </c>
      <c r="AN134" s="12">
        <v>45</v>
      </c>
      <c r="AO134" s="2">
        <f t="shared" ref="AO134:AO165" si="159">AN134/_xlfn.STDEV.S($AN$2:$AN$129)</f>
        <v>1.9750627015508826</v>
      </c>
      <c r="AP134" s="4">
        <f t="shared" ref="AP134:AP165" si="160">AVERAGE(AI134,AK134,AM134,AO134)</f>
        <v>1.3334491938320259</v>
      </c>
      <c r="AQ134" s="33">
        <f t="shared" ref="AQ134:AQ165" si="161">(AP134-MIN($AP$2:$AP$129)) / (MAX($AP$2:$AP$129)-MIN($AP$2:$AP$129))*100</f>
        <v>9.0373204930605997</v>
      </c>
      <c r="AT134" s="13">
        <f t="shared" si="147"/>
        <v>0</v>
      </c>
      <c r="AU134" s="33">
        <f t="shared" si="148"/>
        <v>0</v>
      </c>
      <c r="AV134" s="6">
        <f t="shared" si="149"/>
        <v>19.885503553242081</v>
      </c>
      <c r="AW134" s="2">
        <f t="shared" si="135"/>
        <v>0.37480234689011027</v>
      </c>
      <c r="AX134" s="16"/>
      <c r="AY134" s="9" t="e">
        <f>#REF!*AX134/100</f>
        <v>#REF!</v>
      </c>
      <c r="AZ134" s="9"/>
      <c r="BA134" s="9"/>
      <c r="BB134" s="12"/>
      <c r="BC134" s="27">
        <f t="shared" si="136"/>
        <v>0</v>
      </c>
      <c r="BD134" s="13"/>
    </row>
    <row r="135" spans="1:67" s="5" customFormat="1" x14ac:dyDescent="0.25">
      <c r="A135" s="1" t="s">
        <v>328</v>
      </c>
      <c r="B135" s="23"/>
      <c r="C135" s="1"/>
      <c r="D135" s="2">
        <v>71.5</v>
      </c>
      <c r="E135" s="2">
        <f t="shared" si="150"/>
        <v>15.169875391090358</v>
      </c>
      <c r="F135" s="2">
        <v>72.88</v>
      </c>
      <c r="G135" s="2">
        <f t="shared" si="137"/>
        <v>11.161599572100251</v>
      </c>
      <c r="H135" s="4">
        <f t="shared" si="138"/>
        <v>13.165737481595304</v>
      </c>
      <c r="I135" s="33">
        <f t="shared" si="139"/>
        <v>41.940345942671229</v>
      </c>
      <c r="J135" s="2">
        <f t="shared" si="151"/>
        <v>4.5097057019663502</v>
      </c>
      <c r="K135" s="12">
        <v>35</v>
      </c>
      <c r="L135" s="2">
        <f t="shared" si="152"/>
        <v>1.8264360068289591</v>
      </c>
      <c r="M135" s="12">
        <v>77</v>
      </c>
      <c r="N135" s="2">
        <f t="shared" si="153"/>
        <v>4.5028390393732058</v>
      </c>
      <c r="O135" s="12">
        <v>70</v>
      </c>
      <c r="P135" s="2">
        <f t="shared" si="154"/>
        <v>9.3202857319848569</v>
      </c>
      <c r="Q135" s="12">
        <v>56</v>
      </c>
      <c r="R135" s="2">
        <f t="shared" si="155"/>
        <v>2.3892620296783775</v>
      </c>
      <c r="S135" s="10">
        <f t="shared" si="140"/>
        <v>6.4384862433179633</v>
      </c>
      <c r="T135" s="12">
        <v>66</v>
      </c>
      <c r="U135" s="2">
        <f t="shared" si="141"/>
        <v>5.8755621372682718</v>
      </c>
      <c r="V135" s="12">
        <v>74</v>
      </c>
      <c r="W135" s="2">
        <f t="shared" si="132"/>
        <v>6.0594781218203089</v>
      </c>
      <c r="X135" s="12">
        <v>88</v>
      </c>
      <c r="Y135" s="2">
        <f t="shared" si="133"/>
        <v>6.2859588029461175</v>
      </c>
      <c r="Z135" s="12">
        <v>86</v>
      </c>
      <c r="AA135" s="2">
        <f t="shared" si="142"/>
        <v>8.8416188282545534</v>
      </c>
      <c r="AB135" s="12">
        <v>64</v>
      </c>
      <c r="AC135" s="2">
        <f t="shared" si="143"/>
        <v>4.9148053701297503</v>
      </c>
      <c r="AD135" s="12">
        <v>72</v>
      </c>
      <c r="AE135" s="2">
        <f t="shared" si="144"/>
        <v>6.6534941994887786</v>
      </c>
      <c r="AF135" s="4">
        <f t="shared" si="145"/>
        <v>5.4740959726421572</v>
      </c>
      <c r="AG135" s="33">
        <f t="shared" si="146"/>
        <v>20.262689792263352</v>
      </c>
      <c r="AH135" s="12">
        <v>31</v>
      </c>
      <c r="AI135" s="2">
        <f t="shared" si="156"/>
        <v>1.5245330741846068</v>
      </c>
      <c r="AJ135" s="12">
        <v>45</v>
      </c>
      <c r="AK135" s="2">
        <f t="shared" si="157"/>
        <v>1.7532095000099901</v>
      </c>
      <c r="AL135" s="12">
        <v>29</v>
      </c>
      <c r="AM135" s="2">
        <f t="shared" si="158"/>
        <v>1.1455913014554331</v>
      </c>
      <c r="AN135" s="12">
        <v>39</v>
      </c>
      <c r="AO135" s="2">
        <f t="shared" si="159"/>
        <v>1.711721008010765</v>
      </c>
      <c r="AP135" s="4">
        <f t="shared" si="160"/>
        <v>1.5337637209151989</v>
      </c>
      <c r="AQ135" s="33">
        <f t="shared" si="161"/>
        <v>15.839769090473302</v>
      </c>
      <c r="AR135" s="4"/>
      <c r="AS135" s="4"/>
      <c r="AT135" s="13">
        <f t="shared" si="147"/>
        <v>0</v>
      </c>
      <c r="AU135" s="33">
        <f t="shared" si="148"/>
        <v>0</v>
      </c>
      <c r="AV135" s="6">
        <f t="shared" si="149"/>
        <v>19.510701206351971</v>
      </c>
      <c r="AW135" s="2">
        <f t="shared" si="135"/>
        <v>3.0793825496199467</v>
      </c>
      <c r="AX135" s="16"/>
      <c r="AY135" s="9" t="e">
        <f>#REF!*AX135/100</f>
        <v>#REF!</v>
      </c>
      <c r="AZ135" s="9"/>
      <c r="BA135" s="9"/>
      <c r="BB135" s="12"/>
      <c r="BC135" s="27">
        <f t="shared" si="136"/>
        <v>0</v>
      </c>
      <c r="BD135" s="13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</row>
    <row r="136" spans="1:67" s="5" customFormat="1" x14ac:dyDescent="0.25">
      <c r="A136" s="1" t="s">
        <v>329</v>
      </c>
      <c r="B136" s="23"/>
      <c r="C136" s="1"/>
      <c r="D136" s="2">
        <v>75.75</v>
      </c>
      <c r="E136" s="2">
        <f t="shared" si="150"/>
        <v>16.071581270980346</v>
      </c>
      <c r="F136" s="2">
        <v>72.44</v>
      </c>
      <c r="G136" s="2">
        <f t="shared" si="137"/>
        <v>11.094213405638614</v>
      </c>
      <c r="H136" s="4">
        <f t="shared" si="138"/>
        <v>13.582897338309479</v>
      </c>
      <c r="I136" s="33">
        <f t="shared" si="139"/>
        <v>48.62255309185084</v>
      </c>
      <c r="J136" s="2">
        <f t="shared" si="151"/>
        <v>4.0074933593308124</v>
      </c>
      <c r="K136" s="12">
        <v>24</v>
      </c>
      <c r="L136" s="2">
        <f t="shared" si="152"/>
        <v>1.2524132618255719</v>
      </c>
      <c r="M136" s="12">
        <v>82</v>
      </c>
      <c r="N136" s="2">
        <f t="shared" si="153"/>
        <v>4.7952311847870508</v>
      </c>
      <c r="O136" s="12">
        <v>66</v>
      </c>
      <c r="P136" s="2">
        <f t="shared" si="154"/>
        <v>8.7876979758714366</v>
      </c>
      <c r="Q136" s="12">
        <v>28</v>
      </c>
      <c r="R136" s="2">
        <f t="shared" si="155"/>
        <v>1.1946310148391888</v>
      </c>
      <c r="S136" s="10">
        <f t="shared" si="140"/>
        <v>6.3399245347332638</v>
      </c>
      <c r="T136" s="12">
        <v>66</v>
      </c>
      <c r="U136" s="2">
        <f t="shared" si="141"/>
        <v>5.8755621372682718</v>
      </c>
      <c r="V136" s="12">
        <v>56</v>
      </c>
      <c r="W136" s="2">
        <f t="shared" si="132"/>
        <v>4.5855510111072606</v>
      </c>
      <c r="X136" s="12">
        <v>96</v>
      </c>
      <c r="Y136" s="2">
        <f t="shared" si="133"/>
        <v>6.8574096032139469</v>
      </c>
      <c r="Z136" s="12">
        <v>85</v>
      </c>
      <c r="AA136" s="2">
        <f t="shared" si="142"/>
        <v>8.7388093069957797</v>
      </c>
      <c r="AB136" s="12">
        <v>73</v>
      </c>
      <c r="AC136" s="2">
        <f t="shared" si="143"/>
        <v>5.6059498753042467</v>
      </c>
      <c r="AD136" s="12">
        <v>69</v>
      </c>
      <c r="AE136" s="2">
        <f t="shared" si="144"/>
        <v>6.3762652745100796</v>
      </c>
      <c r="AF136" s="4">
        <f t="shared" si="145"/>
        <v>5.1737089470320381</v>
      </c>
      <c r="AG136" s="33">
        <f t="shared" si="146"/>
        <v>8.0752440469260804</v>
      </c>
      <c r="AH136" s="12">
        <v>37</v>
      </c>
      <c r="AI136" s="2">
        <f t="shared" si="156"/>
        <v>1.8196039917687243</v>
      </c>
      <c r="AJ136" s="12">
        <v>13</v>
      </c>
      <c r="AK136" s="2">
        <f t="shared" si="157"/>
        <v>0.50648274444733044</v>
      </c>
      <c r="AL136" s="12">
        <v>35</v>
      </c>
      <c r="AM136" s="2">
        <f t="shared" si="158"/>
        <v>1.3826101914117295</v>
      </c>
      <c r="AN136" s="12">
        <v>37</v>
      </c>
      <c r="AO136" s="2">
        <f t="shared" si="159"/>
        <v>1.6239404434973925</v>
      </c>
      <c r="AP136" s="4">
        <f t="shared" si="160"/>
        <v>1.3331593427812942</v>
      </c>
      <c r="AQ136" s="33">
        <f t="shared" si="161"/>
        <v>9.0274774881511775</v>
      </c>
      <c r="AR136" s="4"/>
      <c r="AS136" s="4"/>
      <c r="AT136" s="13">
        <f t="shared" si="147"/>
        <v>0</v>
      </c>
      <c r="AU136" s="33">
        <f t="shared" si="148"/>
        <v>0</v>
      </c>
      <c r="AV136" s="6">
        <f t="shared" si="149"/>
        <v>16.431318656732024</v>
      </c>
      <c r="AW136" s="2">
        <f t="shared" si="135"/>
        <v>1.5595799676448969</v>
      </c>
      <c r="AX136" s="16"/>
      <c r="AY136" s="9" t="e">
        <f>#REF!*AX136/100</f>
        <v>#REF!</v>
      </c>
      <c r="AZ136" s="9"/>
      <c r="BA136" s="9"/>
      <c r="BB136" s="12"/>
      <c r="BC136" s="27">
        <f t="shared" si="136"/>
        <v>0</v>
      </c>
      <c r="BD136" s="13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</row>
    <row r="137" spans="1:67" s="5" customFormat="1" x14ac:dyDescent="0.25">
      <c r="A137" s="1" t="s">
        <v>330</v>
      </c>
      <c r="B137" s="23"/>
      <c r="C137" s="1"/>
      <c r="D137" s="2">
        <v>76.5</v>
      </c>
      <c r="E137" s="2">
        <f t="shared" si="150"/>
        <v>16.230705838019755</v>
      </c>
      <c r="F137" s="2">
        <v>71.77</v>
      </c>
      <c r="G137" s="2">
        <f t="shared" si="137"/>
        <v>10.991602652162939</v>
      </c>
      <c r="H137" s="4">
        <f t="shared" si="138"/>
        <v>13.611154245091347</v>
      </c>
      <c r="I137" s="33">
        <f t="shared" si="139"/>
        <v>49.075181746004574</v>
      </c>
      <c r="J137" s="2">
        <f t="shared" si="151"/>
        <v>3.8072849240063191</v>
      </c>
      <c r="K137" s="12">
        <v>28</v>
      </c>
      <c r="L137" s="2">
        <f t="shared" si="152"/>
        <v>1.4611488054631674</v>
      </c>
      <c r="M137" s="12">
        <v>61</v>
      </c>
      <c r="N137" s="2">
        <f t="shared" si="153"/>
        <v>3.5671841740489034</v>
      </c>
      <c r="O137" s="12">
        <v>67</v>
      </c>
      <c r="P137" s="2">
        <f t="shared" si="154"/>
        <v>8.9208449148997904</v>
      </c>
      <c r="Q137" s="12">
        <v>30</v>
      </c>
      <c r="R137" s="2">
        <f t="shared" si="155"/>
        <v>1.2799618016134164</v>
      </c>
      <c r="S137" s="10">
        <f t="shared" si="140"/>
        <v>6.1570788775469696</v>
      </c>
      <c r="T137" s="12">
        <v>59</v>
      </c>
      <c r="U137" s="2">
        <f t="shared" si="141"/>
        <v>5.2523964560428498</v>
      </c>
      <c r="V137" s="12">
        <v>52</v>
      </c>
      <c r="W137" s="2">
        <f t="shared" si="132"/>
        <v>4.2580116531710273</v>
      </c>
      <c r="X137" s="12">
        <v>99</v>
      </c>
      <c r="Y137" s="2">
        <f t="shared" si="133"/>
        <v>7.0717036533143824</v>
      </c>
      <c r="Z137" s="12">
        <v>93</v>
      </c>
      <c r="AA137" s="2">
        <f t="shared" si="142"/>
        <v>9.5612854770659705</v>
      </c>
      <c r="AB137" s="12">
        <v>60</v>
      </c>
      <c r="AC137" s="2">
        <f t="shared" si="143"/>
        <v>4.6076300344966414</v>
      </c>
      <c r="AD137" s="12">
        <v>67</v>
      </c>
      <c r="AE137" s="2">
        <f t="shared" si="144"/>
        <v>6.191445991190947</v>
      </c>
      <c r="AF137" s="4">
        <f t="shared" si="145"/>
        <v>4.9821819007766441</v>
      </c>
      <c r="AG137" s="33">
        <f t="shared" si="146"/>
        <v>0.30451733107925982</v>
      </c>
      <c r="AH137" s="12">
        <v>46</v>
      </c>
      <c r="AI137" s="2">
        <f t="shared" si="156"/>
        <v>2.2622103681449004</v>
      </c>
      <c r="AJ137" s="12">
        <v>20</v>
      </c>
      <c r="AK137" s="2">
        <f t="shared" si="157"/>
        <v>0.7792042222266623</v>
      </c>
      <c r="AL137" s="12">
        <v>29</v>
      </c>
      <c r="AM137" s="2">
        <f t="shared" si="158"/>
        <v>1.1455913014554331</v>
      </c>
      <c r="AN137" s="12">
        <v>29</v>
      </c>
      <c r="AO137" s="2">
        <f t="shared" si="159"/>
        <v>1.2728181854439022</v>
      </c>
      <c r="AP137" s="4">
        <f t="shared" si="160"/>
        <v>1.3649560193177244</v>
      </c>
      <c r="AQ137" s="33">
        <f t="shared" si="161"/>
        <v>10.107255679264677</v>
      </c>
      <c r="AR137" s="4"/>
      <c r="AS137" s="4"/>
      <c r="AT137" s="13">
        <f t="shared" si="147"/>
        <v>0</v>
      </c>
      <c r="AU137" s="33">
        <f t="shared" si="148"/>
        <v>0</v>
      </c>
      <c r="AV137" s="6">
        <f t="shared" si="149"/>
        <v>14.871738689087127</v>
      </c>
      <c r="AW137" s="2">
        <f t="shared" si="135"/>
        <v>2.0705673760782428</v>
      </c>
      <c r="AX137" s="16"/>
      <c r="AY137" s="9" t="e">
        <f>#REF!*AX137/100</f>
        <v>#REF!</v>
      </c>
      <c r="AZ137" s="9"/>
      <c r="BA137" s="9"/>
      <c r="BB137" s="12"/>
      <c r="BC137" s="27">
        <f t="shared" si="136"/>
        <v>0</v>
      </c>
      <c r="BD137" s="13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</row>
    <row r="138" spans="1:67" s="5" customFormat="1" x14ac:dyDescent="0.25">
      <c r="A138" s="1" t="s">
        <v>331</v>
      </c>
      <c r="B138" s="23"/>
      <c r="C138" s="1"/>
      <c r="D138" s="2">
        <v>75</v>
      </c>
      <c r="E138" s="2">
        <f t="shared" si="150"/>
        <v>15.912456703940936</v>
      </c>
      <c r="F138" s="2">
        <v>71.77</v>
      </c>
      <c r="G138" s="2">
        <f t="shared" si="137"/>
        <v>10.991602652162939</v>
      </c>
      <c r="H138" s="4">
        <f t="shared" si="138"/>
        <v>13.452029678051938</v>
      </c>
      <c r="I138" s="33">
        <f t="shared" si="139"/>
        <v>46.526270813260162</v>
      </c>
      <c r="J138" s="2">
        <f t="shared" si="151"/>
        <v>3.8333768669610184</v>
      </c>
      <c r="K138" s="12">
        <v>30</v>
      </c>
      <c r="L138" s="2">
        <f t="shared" si="152"/>
        <v>1.565516577281965</v>
      </c>
      <c r="M138" s="12">
        <v>61</v>
      </c>
      <c r="N138" s="2">
        <f t="shared" si="153"/>
        <v>3.5671841740489034</v>
      </c>
      <c r="O138" s="12">
        <v>67</v>
      </c>
      <c r="P138" s="2">
        <f t="shared" si="154"/>
        <v>8.9208449148997904</v>
      </c>
      <c r="Q138" s="12">
        <v>30</v>
      </c>
      <c r="R138" s="2">
        <f t="shared" si="155"/>
        <v>1.2799618016134164</v>
      </c>
      <c r="S138" s="10">
        <f t="shared" si="140"/>
        <v>6.1570788775469696</v>
      </c>
      <c r="T138" s="12">
        <v>59</v>
      </c>
      <c r="U138" s="2">
        <f t="shared" si="141"/>
        <v>5.2523964560428498</v>
      </c>
      <c r="V138" s="12">
        <v>52</v>
      </c>
      <c r="W138" s="2">
        <f t="shared" si="132"/>
        <v>4.2580116531710273</v>
      </c>
      <c r="X138" s="12">
        <v>99</v>
      </c>
      <c r="Y138" s="2">
        <f t="shared" si="133"/>
        <v>7.0717036533143824</v>
      </c>
      <c r="Z138" s="12">
        <v>93</v>
      </c>
      <c r="AA138" s="2">
        <f t="shared" si="142"/>
        <v>9.5612854770659705</v>
      </c>
      <c r="AB138" s="12">
        <v>60</v>
      </c>
      <c r="AC138" s="2">
        <f t="shared" si="143"/>
        <v>4.6076300344966414</v>
      </c>
      <c r="AD138" s="12">
        <v>67</v>
      </c>
      <c r="AE138" s="2">
        <f t="shared" si="144"/>
        <v>6.191445991190947</v>
      </c>
      <c r="AF138" s="4">
        <f t="shared" si="145"/>
        <v>4.9952278722539942</v>
      </c>
      <c r="AG138" s="33">
        <f t="shared" si="146"/>
        <v>0.83382471129144187</v>
      </c>
      <c r="AH138" s="12">
        <v>31</v>
      </c>
      <c r="AI138" s="2">
        <f t="shared" si="156"/>
        <v>1.5245330741846068</v>
      </c>
      <c r="AJ138" s="12">
        <v>20</v>
      </c>
      <c r="AK138" s="2">
        <f t="shared" si="157"/>
        <v>0.7792042222266623</v>
      </c>
      <c r="AL138" s="12">
        <v>29</v>
      </c>
      <c r="AM138" s="2">
        <f t="shared" si="158"/>
        <v>1.1455913014554331</v>
      </c>
      <c r="AN138" s="12">
        <v>29</v>
      </c>
      <c r="AO138" s="2">
        <f t="shared" si="159"/>
        <v>1.2728181854439022</v>
      </c>
      <c r="AP138" s="4">
        <f t="shared" si="160"/>
        <v>1.1805366958276511</v>
      </c>
      <c r="AQ138" s="33">
        <f t="shared" si="161"/>
        <v>3.844589727483938</v>
      </c>
      <c r="AR138" s="4"/>
      <c r="AS138" s="4"/>
      <c r="AT138" s="13">
        <f t="shared" si="147"/>
        <v>0</v>
      </c>
      <c r="AU138" s="33">
        <f t="shared" si="148"/>
        <v>0</v>
      </c>
      <c r="AV138" s="6">
        <f t="shared" si="149"/>
        <v>12.801171313008885</v>
      </c>
      <c r="AW138" s="2">
        <f t="shared" si="135"/>
        <v>0.84510088934737304</v>
      </c>
      <c r="AX138" s="16"/>
      <c r="AY138" s="9" t="e">
        <f>#REF!*AX138/100</f>
        <v>#REF!</v>
      </c>
      <c r="AZ138" s="9"/>
      <c r="BA138" s="9"/>
      <c r="BB138" s="12"/>
      <c r="BC138" s="27">
        <f t="shared" si="136"/>
        <v>0</v>
      </c>
      <c r="BD138" s="13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</row>
    <row r="139" spans="1:67" s="5" customFormat="1" x14ac:dyDescent="0.25">
      <c r="A139" s="3" t="s">
        <v>48</v>
      </c>
      <c r="B139" s="19"/>
      <c r="C139" s="3" t="s">
        <v>130</v>
      </c>
      <c r="D139" s="4"/>
      <c r="E139" s="4"/>
      <c r="F139" s="4">
        <v>72.88</v>
      </c>
      <c r="G139" s="4">
        <f t="shared" si="137"/>
        <v>11.161599572100251</v>
      </c>
      <c r="H139" s="4">
        <f t="shared" si="138"/>
        <v>11.161599572100251</v>
      </c>
      <c r="I139" s="33">
        <f t="shared" si="139"/>
        <v>9.8373896029734702</v>
      </c>
      <c r="J139" s="4">
        <f t="shared" si="151"/>
        <v>4.3806735108018664</v>
      </c>
      <c r="K139" s="13">
        <v>29</v>
      </c>
      <c r="L139" s="4">
        <f t="shared" si="152"/>
        <v>1.5133326913725662</v>
      </c>
      <c r="M139" s="13">
        <v>77</v>
      </c>
      <c r="N139" s="4">
        <f t="shared" si="153"/>
        <v>4.5028390393732058</v>
      </c>
      <c r="O139" s="13">
        <v>72</v>
      </c>
      <c r="P139" s="4">
        <f t="shared" si="154"/>
        <v>9.5865796100415661</v>
      </c>
      <c r="Q139" s="13">
        <v>45</v>
      </c>
      <c r="R139" s="4">
        <f t="shared" si="155"/>
        <v>1.9199427024201245</v>
      </c>
      <c r="S139" s="10">
        <f t="shared" si="140"/>
        <v>6.3928576367611818</v>
      </c>
      <c r="T139" s="13">
        <v>65</v>
      </c>
      <c r="U139" s="4">
        <f t="shared" si="141"/>
        <v>5.7865384685217833</v>
      </c>
      <c r="V139" s="13">
        <v>72</v>
      </c>
      <c r="W139" s="4">
        <f t="shared" si="132"/>
        <v>5.8957084428521922</v>
      </c>
      <c r="X139" s="13">
        <v>89</v>
      </c>
      <c r="Y139" s="4">
        <f t="shared" si="133"/>
        <v>6.3573901529795966</v>
      </c>
      <c r="Z139" s="13">
        <v>86</v>
      </c>
      <c r="AA139" s="4">
        <f t="shared" si="142"/>
        <v>8.8416188282545534</v>
      </c>
      <c r="AB139" s="13">
        <v>64</v>
      </c>
      <c r="AC139" s="4">
        <f t="shared" si="143"/>
        <v>4.9148053701297503</v>
      </c>
      <c r="AD139" s="13">
        <v>71</v>
      </c>
      <c r="AE139" s="4">
        <f t="shared" si="144"/>
        <v>6.5610845578292123</v>
      </c>
      <c r="AF139" s="4">
        <f t="shared" si="145"/>
        <v>5.3867655737815241</v>
      </c>
      <c r="AG139" s="33">
        <f t="shared" si="146"/>
        <v>16.719479176322636</v>
      </c>
      <c r="AH139" s="13">
        <v>44</v>
      </c>
      <c r="AI139" s="4">
        <f t="shared" si="156"/>
        <v>2.1638533956168615</v>
      </c>
      <c r="AJ139" s="13">
        <v>45</v>
      </c>
      <c r="AK139" s="4">
        <f t="shared" si="157"/>
        <v>1.7532095000099901</v>
      </c>
      <c r="AL139" s="13">
        <v>29</v>
      </c>
      <c r="AM139" s="4">
        <f t="shared" si="158"/>
        <v>1.1455913014554331</v>
      </c>
      <c r="AN139" s="13">
        <v>39</v>
      </c>
      <c r="AO139" s="4">
        <f t="shared" si="159"/>
        <v>1.711721008010765</v>
      </c>
      <c r="AP139" s="4">
        <f t="shared" si="160"/>
        <v>1.6935938012732625</v>
      </c>
      <c r="AQ139" s="33">
        <f t="shared" si="161"/>
        <v>21.267412915349944</v>
      </c>
      <c r="AR139" s="4"/>
      <c r="AS139" s="4"/>
      <c r="AT139" s="13">
        <f t="shared" si="147"/>
        <v>0</v>
      </c>
      <c r="AU139" s="33">
        <f t="shared" si="148"/>
        <v>0</v>
      </c>
      <c r="AV139" s="6">
        <f t="shared" si="149"/>
        <v>11.956070423661512</v>
      </c>
      <c r="AW139" s="2">
        <f t="shared" si="135"/>
        <v>3.8938466871183746</v>
      </c>
      <c r="AX139" s="17"/>
      <c r="AY139" s="9" t="e">
        <f>#REF!*AX139/100</f>
        <v>#REF!</v>
      </c>
      <c r="AZ139" s="24"/>
      <c r="BA139" s="9"/>
      <c r="BB139" s="13">
        <v>1110</v>
      </c>
      <c r="BC139" s="27">
        <f t="shared" si="136"/>
        <v>1110</v>
      </c>
      <c r="BD139" s="13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</row>
    <row r="140" spans="1:67" s="5" customFormat="1" x14ac:dyDescent="0.25">
      <c r="A140" s="3" t="s">
        <v>44</v>
      </c>
      <c r="B140" s="19"/>
      <c r="C140" s="3"/>
      <c r="D140" s="4"/>
      <c r="E140" s="4"/>
      <c r="F140" s="4">
        <v>69.08</v>
      </c>
      <c r="G140" s="4">
        <f t="shared" si="137"/>
        <v>10.579628134477021</v>
      </c>
      <c r="H140" s="4">
        <f t="shared" si="138"/>
        <v>10.579628134477021</v>
      </c>
      <c r="I140" s="33">
        <f t="shared" si="139"/>
        <v>0.51517501661454435</v>
      </c>
      <c r="J140" s="4"/>
      <c r="K140" s="13"/>
      <c r="L140" s="4"/>
      <c r="M140" s="13"/>
      <c r="N140" s="4"/>
      <c r="O140" s="13"/>
      <c r="P140" s="4"/>
      <c r="Q140" s="13"/>
      <c r="R140" s="4"/>
      <c r="S140" s="10">
        <f t="shared" si="140"/>
        <v>5.9936087024055604</v>
      </c>
      <c r="T140" s="13">
        <v>57</v>
      </c>
      <c r="U140" s="4">
        <f t="shared" si="141"/>
        <v>5.074349118549871</v>
      </c>
      <c r="V140" s="13">
        <v>69</v>
      </c>
      <c r="W140" s="4">
        <f t="shared" si="132"/>
        <v>5.6500539244000176</v>
      </c>
      <c r="X140" s="13">
        <v>77</v>
      </c>
      <c r="Y140" s="4">
        <f t="shared" si="133"/>
        <v>5.5002139525778526</v>
      </c>
      <c r="Z140" s="13">
        <v>85</v>
      </c>
      <c r="AA140" s="4">
        <f t="shared" si="142"/>
        <v>8.7388093069957797</v>
      </c>
      <c r="AB140" s="13">
        <v>65</v>
      </c>
      <c r="AC140" s="4">
        <f t="shared" si="143"/>
        <v>4.9915992040380281</v>
      </c>
      <c r="AD140" s="13">
        <v>65</v>
      </c>
      <c r="AE140" s="4">
        <f t="shared" si="144"/>
        <v>6.0066267078718143</v>
      </c>
      <c r="AF140" s="4">
        <f t="shared" si="145"/>
        <v>5.9936087024055604</v>
      </c>
      <c r="AG140" s="33">
        <f t="shared" si="146"/>
        <v>41.340608171539216</v>
      </c>
      <c r="AH140" s="13"/>
      <c r="AI140" s="4"/>
      <c r="AJ140" s="13">
        <v>23</v>
      </c>
      <c r="AK140" s="4">
        <f t="shared" si="157"/>
        <v>0.89608485556066164</v>
      </c>
      <c r="AL140" s="13">
        <v>18</v>
      </c>
      <c r="AM140" s="4">
        <f t="shared" si="158"/>
        <v>0.71105666986888949</v>
      </c>
      <c r="AN140" s="13">
        <v>17</v>
      </c>
      <c r="AO140" s="4">
        <f t="shared" si="159"/>
        <v>0.74613479836366681</v>
      </c>
      <c r="AP140" s="4">
        <f t="shared" si="160"/>
        <v>0.78442544126440605</v>
      </c>
      <c r="AQ140" s="33">
        <f t="shared" si="161"/>
        <v>-9.6068882419812116</v>
      </c>
      <c r="AR140" s="4"/>
      <c r="AS140" s="4"/>
      <c r="AT140" s="13">
        <f t="shared" si="147"/>
        <v>0</v>
      </c>
      <c r="AU140" s="33">
        <f t="shared" si="148"/>
        <v>0</v>
      </c>
      <c r="AV140" s="6">
        <f t="shared" si="149"/>
        <v>8.0622237365431371</v>
      </c>
      <c r="AW140" s="2">
        <f t="shared" si="135"/>
        <v>1.0018208349046454</v>
      </c>
      <c r="AX140" s="17"/>
      <c r="AY140" s="9" t="e">
        <f>#REF!*AX140/100</f>
        <v>#REF!</v>
      </c>
      <c r="AZ140" s="24"/>
      <c r="BA140" s="9"/>
      <c r="BB140" s="13"/>
      <c r="BC140" s="27">
        <f t="shared" si="136"/>
        <v>0</v>
      </c>
      <c r="BD140" s="13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</row>
    <row r="141" spans="1:67" s="5" customFormat="1" x14ac:dyDescent="0.25">
      <c r="A141" s="3" t="s">
        <v>47</v>
      </c>
      <c r="B141" s="19"/>
      <c r="C141" s="3" t="s">
        <v>125</v>
      </c>
      <c r="D141" s="4"/>
      <c r="E141" s="4"/>
      <c r="F141" s="4">
        <v>62.98</v>
      </c>
      <c r="G141" s="4">
        <f t="shared" si="137"/>
        <v>9.645410826713416</v>
      </c>
      <c r="H141" s="4">
        <f t="shared" si="138"/>
        <v>9.645410826713416</v>
      </c>
      <c r="I141" s="33">
        <f t="shared" si="139"/>
        <v>-14.449432608856361</v>
      </c>
      <c r="J141" s="4"/>
      <c r="K141" s="13"/>
      <c r="L141" s="4"/>
      <c r="M141" s="13"/>
      <c r="N141" s="4"/>
      <c r="O141" s="13"/>
      <c r="P141" s="4"/>
      <c r="Q141" s="13"/>
      <c r="R141" s="4"/>
      <c r="S141" s="10">
        <f t="shared" si="140"/>
        <v>5.9440702751160162</v>
      </c>
      <c r="T141" s="13">
        <v>55</v>
      </c>
      <c r="U141" s="4">
        <f t="shared" si="141"/>
        <v>4.8963017810568932</v>
      </c>
      <c r="V141" s="13">
        <v>57</v>
      </c>
      <c r="W141" s="4">
        <f t="shared" si="132"/>
        <v>4.6674358505913185</v>
      </c>
      <c r="X141" s="13">
        <v>90</v>
      </c>
      <c r="Y141" s="4">
        <f t="shared" si="133"/>
        <v>6.4288215030130749</v>
      </c>
      <c r="Z141" s="13">
        <v>92</v>
      </c>
      <c r="AA141" s="4">
        <f t="shared" si="142"/>
        <v>9.4584759558071969</v>
      </c>
      <c r="AB141" s="13">
        <v>62</v>
      </c>
      <c r="AC141" s="4">
        <f t="shared" si="143"/>
        <v>4.7612177023131954</v>
      </c>
      <c r="AD141" s="13">
        <v>59</v>
      </c>
      <c r="AE141" s="4">
        <f t="shared" si="144"/>
        <v>5.4521688579144163</v>
      </c>
      <c r="AF141" s="4">
        <f t="shared" si="145"/>
        <v>5.9440702751160162</v>
      </c>
      <c r="AG141" s="33">
        <f t="shared" si="146"/>
        <v>39.330711460206963</v>
      </c>
      <c r="AH141" s="13"/>
      <c r="AI141" s="4"/>
      <c r="AJ141" s="13">
        <v>23</v>
      </c>
      <c r="AK141" s="4">
        <f t="shared" si="157"/>
        <v>0.89608485556066164</v>
      </c>
      <c r="AL141" s="13">
        <v>27</v>
      </c>
      <c r="AM141" s="4">
        <f t="shared" si="158"/>
        <v>1.0665850048033341</v>
      </c>
      <c r="AN141" s="13">
        <v>35</v>
      </c>
      <c r="AO141" s="4">
        <f t="shared" si="159"/>
        <v>1.5361598789840198</v>
      </c>
      <c r="AP141" s="4">
        <f t="shared" si="160"/>
        <v>1.1662765797826717</v>
      </c>
      <c r="AQ141" s="33">
        <f t="shared" si="161"/>
        <v>3.3603327552033657</v>
      </c>
      <c r="AR141" s="4"/>
      <c r="AS141" s="4"/>
      <c r="AT141" s="13">
        <f t="shared" si="147"/>
        <v>0</v>
      </c>
      <c r="AU141" s="33">
        <f t="shared" si="148"/>
        <v>0</v>
      </c>
      <c r="AV141" s="6">
        <f t="shared" si="149"/>
        <v>7.0604029016384917</v>
      </c>
      <c r="AW141" s="2">
        <f t="shared" si="135"/>
        <v>2.6802870631317477</v>
      </c>
      <c r="AX141" s="17"/>
      <c r="AY141" s="9" t="e">
        <f>#REF!*AX141/100</f>
        <v>#REF!</v>
      </c>
      <c r="AZ141" s="24"/>
      <c r="BA141" s="9"/>
      <c r="BB141" s="13">
        <v>1223</v>
      </c>
      <c r="BC141" s="27">
        <f t="shared" si="136"/>
        <v>1223</v>
      </c>
      <c r="BD141" s="13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</row>
    <row r="142" spans="1:67" s="5" customFormat="1" x14ac:dyDescent="0.25">
      <c r="A142" s="3" t="s">
        <v>332</v>
      </c>
      <c r="B142" s="19"/>
      <c r="C142" s="3" t="s">
        <v>119</v>
      </c>
      <c r="D142" s="4">
        <v>71</v>
      </c>
      <c r="E142" s="4">
        <f>D142/_xlfn.STDEV.S($D$2:$D$129)</f>
        <v>15.063792346397419</v>
      </c>
      <c r="F142" s="4">
        <v>66.650000000000006</v>
      </c>
      <c r="G142" s="4">
        <f t="shared" si="137"/>
        <v>10.207472715154799</v>
      </c>
      <c r="H142" s="4">
        <f t="shared" si="138"/>
        <v>12.635632530776109</v>
      </c>
      <c r="I142" s="33">
        <f t="shared" si="139"/>
        <v>33.44894621864028</v>
      </c>
      <c r="J142" s="4">
        <f>AVERAGE(L142,N142,P142,R142)</f>
        <v>4.0942724154448316</v>
      </c>
      <c r="K142" s="13">
        <v>17</v>
      </c>
      <c r="L142" s="4">
        <f>K142/_xlfn.STDEV.S($K$2:$K$129)</f>
        <v>0.88712606045978015</v>
      </c>
      <c r="M142" s="13">
        <v>95</v>
      </c>
      <c r="N142" s="4">
        <f>M142/_xlfn.STDEV.S($M$2:$M$129)</f>
        <v>5.555450762863047</v>
      </c>
      <c r="O142" s="13">
        <v>65</v>
      </c>
      <c r="P142" s="4">
        <f>O142/_xlfn.STDEV.S($O$2:$O$129)</f>
        <v>8.6545510368430811</v>
      </c>
      <c r="Q142" s="13">
        <v>30</v>
      </c>
      <c r="R142" s="4">
        <f>Q142/_xlfn.STDEV.S($Q$2:$Q$129)</f>
        <v>1.2799618016134164</v>
      </c>
      <c r="S142" s="10">
        <f t="shared" si="140"/>
        <v>5.9051416814289261</v>
      </c>
      <c r="T142" s="13">
        <v>52</v>
      </c>
      <c r="U142" s="4">
        <f t="shared" si="141"/>
        <v>4.6292307748174268</v>
      </c>
      <c r="V142" s="13">
        <v>55</v>
      </c>
      <c r="W142" s="4">
        <f t="shared" si="132"/>
        <v>4.5036661716232027</v>
      </c>
      <c r="X142" s="13">
        <v>85</v>
      </c>
      <c r="Y142" s="4">
        <f t="shared" si="133"/>
        <v>6.071664752845682</v>
      </c>
      <c r="Z142" s="13">
        <v>95</v>
      </c>
      <c r="AA142" s="4">
        <f t="shared" si="142"/>
        <v>9.7669045195835178</v>
      </c>
      <c r="AB142" s="13">
        <v>64</v>
      </c>
      <c r="AC142" s="4">
        <f t="shared" si="143"/>
        <v>4.9148053701297503</v>
      </c>
      <c r="AD142" s="13">
        <v>60</v>
      </c>
      <c r="AE142" s="4">
        <f t="shared" si="144"/>
        <v>5.5445784995739826</v>
      </c>
      <c r="AF142" s="4">
        <f t="shared" si="145"/>
        <v>4.9997070484368784</v>
      </c>
      <c r="AG142" s="33">
        <f t="shared" si="146"/>
        <v>1.0155559848104301</v>
      </c>
      <c r="AH142" s="13">
        <v>9</v>
      </c>
      <c r="AI142" s="4">
        <f>AH142/_xlfn.STDEV.S($AH$2:$AH$129)</f>
        <v>0.44260637637617617</v>
      </c>
      <c r="AJ142" s="13">
        <v>7</v>
      </c>
      <c r="AK142" s="4">
        <f t="shared" si="157"/>
        <v>0.27272147777933181</v>
      </c>
      <c r="AL142" s="13">
        <v>15</v>
      </c>
      <c r="AM142" s="4">
        <f t="shared" si="158"/>
        <v>0.59254722489074119</v>
      </c>
      <c r="AN142" s="13">
        <v>22</v>
      </c>
      <c r="AO142" s="4">
        <f t="shared" si="159"/>
        <v>0.96558620964709818</v>
      </c>
      <c r="AP142" s="4">
        <f t="shared" si="160"/>
        <v>0.56836532217333691</v>
      </c>
      <c r="AQ142" s="33">
        <f t="shared" si="161"/>
        <v>-16.944038849423734</v>
      </c>
      <c r="AR142" s="4"/>
      <c r="AS142" s="4"/>
      <c r="AT142" s="13">
        <f t="shared" si="147"/>
        <v>0</v>
      </c>
      <c r="AU142" s="33">
        <f t="shared" si="148"/>
        <v>0</v>
      </c>
      <c r="AV142" s="6">
        <f t="shared" si="149"/>
        <v>4.380115838506744</v>
      </c>
      <c r="AW142" s="2">
        <f t="shared" si="135"/>
        <v>4.5717598515021534</v>
      </c>
      <c r="AX142" s="17"/>
      <c r="AY142" s="9" t="e">
        <f>#REF!*AX142/100</f>
        <v>#REF!</v>
      </c>
      <c r="AZ142" s="24"/>
      <c r="BA142" s="9"/>
      <c r="BB142" s="13">
        <v>5368</v>
      </c>
      <c r="BC142" s="27">
        <f t="shared" si="136"/>
        <v>5368</v>
      </c>
      <c r="BD142" s="13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</row>
    <row r="143" spans="1:67" s="5" customFormat="1" x14ac:dyDescent="0.25">
      <c r="A143" s="3" t="s">
        <v>46</v>
      </c>
      <c r="B143" s="19"/>
      <c r="C143" s="3" t="s">
        <v>155</v>
      </c>
      <c r="D143" s="4"/>
      <c r="E143" s="4"/>
      <c r="F143" s="4">
        <v>62.18</v>
      </c>
      <c r="G143" s="4">
        <f t="shared" si="137"/>
        <v>9.5228905240558941</v>
      </c>
      <c r="H143" s="4">
        <f t="shared" si="138"/>
        <v>9.5228905240558941</v>
      </c>
      <c r="I143" s="33">
        <f t="shared" si="139"/>
        <v>-16.412004100721397</v>
      </c>
      <c r="J143" s="4"/>
      <c r="K143" s="13"/>
      <c r="L143" s="4"/>
      <c r="M143" s="13"/>
      <c r="N143" s="4"/>
      <c r="O143" s="13"/>
      <c r="P143" s="4"/>
      <c r="Q143" s="13"/>
      <c r="R143" s="4"/>
      <c r="S143" s="10">
        <f t="shared" si="140"/>
        <v>5.7977734350146939</v>
      </c>
      <c r="T143" s="13">
        <v>57</v>
      </c>
      <c r="U143" s="4">
        <f t="shared" si="141"/>
        <v>5.074349118549871</v>
      </c>
      <c r="V143" s="13">
        <v>72</v>
      </c>
      <c r="W143" s="4">
        <f t="shared" si="132"/>
        <v>5.8957084428521922</v>
      </c>
      <c r="X143" s="13">
        <v>64</v>
      </c>
      <c r="Y143" s="4">
        <f t="shared" si="133"/>
        <v>4.5716064021426313</v>
      </c>
      <c r="Z143" s="13">
        <v>91</v>
      </c>
      <c r="AA143" s="4">
        <f t="shared" si="142"/>
        <v>9.3556664345484215</v>
      </c>
      <c r="AB143" s="13">
        <v>65</v>
      </c>
      <c r="AC143" s="4">
        <f t="shared" si="143"/>
        <v>4.9915992040380281</v>
      </c>
      <c r="AD143" s="13">
        <v>53</v>
      </c>
      <c r="AE143" s="4">
        <f t="shared" si="144"/>
        <v>4.8977110079570183</v>
      </c>
      <c r="AF143" s="4">
        <f t="shared" si="145"/>
        <v>5.7977734350146939</v>
      </c>
      <c r="AG143" s="33">
        <f t="shared" si="146"/>
        <v>33.395086251935375</v>
      </c>
      <c r="AH143" s="13"/>
      <c r="AI143" s="4"/>
      <c r="AJ143" s="13">
        <v>14</v>
      </c>
      <c r="AK143" s="4">
        <f t="shared" si="157"/>
        <v>0.54544295555866362</v>
      </c>
      <c r="AL143" s="13">
        <v>2</v>
      </c>
      <c r="AM143" s="4">
        <f t="shared" si="158"/>
        <v>7.9006296652098823E-2</v>
      </c>
      <c r="AN143" s="13">
        <v>23</v>
      </c>
      <c r="AO143" s="4">
        <f t="shared" si="159"/>
        <v>1.0094764919037844</v>
      </c>
      <c r="AP143" s="4">
        <f t="shared" si="160"/>
        <v>0.54464191470484902</v>
      </c>
      <c r="AQ143" s="33">
        <f t="shared" si="161"/>
        <v>-17.749658203195615</v>
      </c>
      <c r="AR143" s="4"/>
      <c r="AS143" s="4"/>
      <c r="AT143" s="13">
        <f t="shared" si="147"/>
        <v>0</v>
      </c>
      <c r="AU143" s="33">
        <f t="shared" si="148"/>
        <v>0</v>
      </c>
      <c r="AV143" s="6">
        <f t="shared" si="149"/>
        <v>-0.19164401299540934</v>
      </c>
      <c r="AW143" s="2">
        <f t="shared" si="135"/>
        <v>1.6427324557243135</v>
      </c>
      <c r="AX143" s="17"/>
      <c r="AY143" s="9" t="e">
        <f>#REF!*AX143/100</f>
        <v>#REF!</v>
      </c>
      <c r="AZ143" s="24"/>
      <c r="BA143" s="9"/>
      <c r="BB143" s="13">
        <v>3697</v>
      </c>
      <c r="BC143" s="27">
        <f t="shared" si="136"/>
        <v>3697</v>
      </c>
      <c r="BD143" s="13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</row>
    <row r="144" spans="1:67" s="5" customFormat="1" x14ac:dyDescent="0.25">
      <c r="A144" s="3" t="s">
        <v>50</v>
      </c>
      <c r="B144" s="19"/>
      <c r="C144" s="3"/>
      <c r="D144" s="4"/>
      <c r="E144" s="4"/>
      <c r="F144" s="4">
        <v>64.02</v>
      </c>
      <c r="G144" s="4">
        <f t="shared" si="137"/>
        <v>9.8046872201681943</v>
      </c>
      <c r="H144" s="4">
        <f t="shared" si="138"/>
        <v>9.8046872201681943</v>
      </c>
      <c r="I144" s="33">
        <f t="shared" si="139"/>
        <v>-11.898089669431817</v>
      </c>
      <c r="J144" s="4"/>
      <c r="K144" s="13"/>
      <c r="L144" s="4"/>
      <c r="M144" s="13"/>
      <c r="N144" s="4"/>
      <c r="O144" s="13"/>
      <c r="P144" s="4"/>
      <c r="Q144" s="13"/>
      <c r="R144" s="4"/>
      <c r="S144" s="10">
        <f t="shared" si="140"/>
        <v>5.7120825094667538</v>
      </c>
      <c r="T144" s="13">
        <v>52</v>
      </c>
      <c r="U144" s="4">
        <f t="shared" si="141"/>
        <v>4.6292307748174268</v>
      </c>
      <c r="V144" s="13">
        <v>56</v>
      </c>
      <c r="W144" s="4">
        <f t="shared" ref="W144:W175" si="162">V144/_xlfn.STDEV.S($V$2:$V$129)</f>
        <v>4.5855510111072606</v>
      </c>
      <c r="X144" s="13">
        <v>84</v>
      </c>
      <c r="Y144" s="4">
        <f t="shared" ref="Y144:Y175" si="163">X144/_xlfn.STDEV.S($X$2:$X$129)</f>
        <v>6.0002334028122029</v>
      </c>
      <c r="Z144" s="13">
        <v>95</v>
      </c>
      <c r="AA144" s="4">
        <f t="shared" si="142"/>
        <v>9.7669045195835178</v>
      </c>
      <c r="AB144" s="13">
        <v>56</v>
      </c>
      <c r="AC144" s="4">
        <f t="shared" si="143"/>
        <v>4.3004546988635317</v>
      </c>
      <c r="AD144" s="13">
        <v>54</v>
      </c>
      <c r="AE144" s="4">
        <f t="shared" si="144"/>
        <v>4.9901206496165846</v>
      </c>
      <c r="AF144" s="4">
        <f t="shared" si="145"/>
        <v>5.7120825094667538</v>
      </c>
      <c r="AG144" s="33">
        <f t="shared" si="146"/>
        <v>29.918393129580778</v>
      </c>
      <c r="AH144" s="13"/>
      <c r="AI144" s="4"/>
      <c r="AJ144" s="13">
        <v>7</v>
      </c>
      <c r="AK144" s="4">
        <f t="shared" si="157"/>
        <v>0.27272147777933181</v>
      </c>
      <c r="AL144" s="13">
        <v>3</v>
      </c>
      <c r="AM144" s="4">
        <f t="shared" si="158"/>
        <v>0.11850944497814823</v>
      </c>
      <c r="AN144" s="13">
        <v>13</v>
      </c>
      <c r="AO144" s="4">
        <f t="shared" si="159"/>
        <v>0.57057366933692166</v>
      </c>
      <c r="AP144" s="4">
        <f t="shared" si="160"/>
        <v>0.32060153069813391</v>
      </c>
      <c r="AQ144" s="33">
        <f t="shared" si="161"/>
        <v>-25.357809335027852</v>
      </c>
      <c r="AR144" s="4"/>
      <c r="AS144" s="4"/>
      <c r="AT144" s="13">
        <f t="shared" si="147"/>
        <v>0</v>
      </c>
      <c r="AU144" s="33">
        <f t="shared" si="148"/>
        <v>0</v>
      </c>
      <c r="AV144" s="6">
        <f t="shared" si="149"/>
        <v>-1.8343764687197228</v>
      </c>
      <c r="AW144" s="2">
        <f t="shared" si="135"/>
        <v>3.207989692556326</v>
      </c>
      <c r="AX144" s="17"/>
      <c r="AY144" s="9" t="e">
        <f>#REF!*AX144/100</f>
        <v>#REF!</v>
      </c>
      <c r="AZ144" s="24"/>
      <c r="BA144" s="9"/>
      <c r="BB144" s="13"/>
      <c r="BC144" s="27">
        <f t="shared" si="136"/>
        <v>0</v>
      </c>
      <c r="BD144" s="13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</row>
    <row r="145" spans="1:67" s="5" customFormat="1" x14ac:dyDescent="0.25">
      <c r="A145" s="3" t="s">
        <v>45</v>
      </c>
      <c r="B145" s="19"/>
      <c r="C145" s="3" t="s">
        <v>132</v>
      </c>
      <c r="D145" s="4">
        <v>64.5</v>
      </c>
      <c r="E145" s="4">
        <f t="shared" ref="E145:E174" si="164">D145/_xlfn.STDEV.S($D$2:$D$129)</f>
        <v>13.684712765389204</v>
      </c>
      <c r="F145" s="4">
        <v>62.33</v>
      </c>
      <c r="G145" s="4">
        <f t="shared" si="137"/>
        <v>9.54586308080418</v>
      </c>
      <c r="H145" s="4">
        <f t="shared" si="138"/>
        <v>11.615287923096691</v>
      </c>
      <c r="I145" s="33">
        <f t="shared" si="139"/>
        <v>17.104722482045556</v>
      </c>
      <c r="J145" s="4">
        <f t="shared" ref="J145:J174" si="165">AVERAGE(L145,N145,P145,R145)</f>
        <v>3.3716492130861764</v>
      </c>
      <c r="K145" s="13">
        <v>16</v>
      </c>
      <c r="L145" s="4">
        <f t="shared" ref="L145:L174" si="166">K145/_xlfn.STDEV.S($K$2:$K$129)</f>
        <v>0.83494217455038133</v>
      </c>
      <c r="M145" s="13">
        <v>76</v>
      </c>
      <c r="N145" s="4">
        <f t="shared" ref="N145:N174" si="167">M145/_xlfn.STDEV.S($M$2:$M$129)</f>
        <v>4.4443606102904374</v>
      </c>
      <c r="O145" s="13">
        <v>61</v>
      </c>
      <c r="P145" s="4">
        <f t="shared" ref="P145:P174" si="168">O145/_xlfn.STDEV.S($O$2:$O$129)</f>
        <v>8.1219632807296609</v>
      </c>
      <c r="Q145" s="13">
        <v>2</v>
      </c>
      <c r="R145" s="4">
        <f t="shared" ref="R145:R174" si="169">Q145/_xlfn.STDEV.S($Q$2:$Q$129)</f>
        <v>8.5330786774227757E-2</v>
      </c>
      <c r="S145" s="10">
        <f t="shared" si="140"/>
        <v>5.8855340345589235</v>
      </c>
      <c r="T145" s="13">
        <v>53</v>
      </c>
      <c r="U145" s="4">
        <f t="shared" si="141"/>
        <v>4.7182544435639153</v>
      </c>
      <c r="V145" s="13">
        <v>53</v>
      </c>
      <c r="W145" s="4">
        <f t="shared" si="162"/>
        <v>4.339896492655086</v>
      </c>
      <c r="X145" s="13">
        <v>93</v>
      </c>
      <c r="Y145" s="4">
        <f t="shared" si="163"/>
        <v>6.6431155531135104</v>
      </c>
      <c r="Z145" s="13">
        <v>95</v>
      </c>
      <c r="AA145" s="4">
        <f t="shared" si="142"/>
        <v>9.7669045195835178</v>
      </c>
      <c r="AB145" s="13">
        <v>56</v>
      </c>
      <c r="AC145" s="4">
        <f t="shared" si="143"/>
        <v>4.3004546988635317</v>
      </c>
      <c r="AD145" s="13">
        <v>60</v>
      </c>
      <c r="AE145" s="4">
        <f t="shared" si="144"/>
        <v>5.5445784995739826</v>
      </c>
      <c r="AF145" s="4">
        <f t="shared" si="145"/>
        <v>4.6285916238225502</v>
      </c>
      <c r="AG145" s="33">
        <f t="shared" si="146"/>
        <v>-14.041516115951319</v>
      </c>
      <c r="AH145" s="13">
        <v>12</v>
      </c>
      <c r="AI145" s="4">
        <f t="shared" ref="AI145:AI174" si="170">AH145/_xlfn.STDEV.S($AH$2:$AH$129)</f>
        <v>0.59014183516823493</v>
      </c>
      <c r="AJ145" s="13">
        <v>2</v>
      </c>
      <c r="AK145" s="4">
        <f t="shared" si="157"/>
        <v>7.7920422222666222E-2</v>
      </c>
      <c r="AL145" s="13">
        <v>13</v>
      </c>
      <c r="AM145" s="4">
        <f t="shared" si="158"/>
        <v>0.51354092823864239</v>
      </c>
      <c r="AN145" s="13">
        <v>8</v>
      </c>
      <c r="AO145" s="4">
        <f t="shared" si="159"/>
        <v>0.35112225805349023</v>
      </c>
      <c r="AP145" s="4">
        <f t="shared" si="160"/>
        <v>0.3831813609207585</v>
      </c>
      <c r="AQ145" s="33">
        <f t="shared" si="161"/>
        <v>-23.23267101119843</v>
      </c>
      <c r="AR145" s="4"/>
      <c r="AS145" s="4"/>
      <c r="AT145" s="13">
        <f t="shared" si="147"/>
        <v>0</v>
      </c>
      <c r="AU145" s="33">
        <f t="shared" si="148"/>
        <v>0</v>
      </c>
      <c r="AV145" s="6">
        <f t="shared" si="149"/>
        <v>-5.0423661612760489</v>
      </c>
      <c r="AW145" s="2">
        <f t="shared" si="135"/>
        <v>30.019351680098922</v>
      </c>
      <c r="AX145" s="17"/>
      <c r="AY145" s="9" t="e">
        <f>#REF!*AX145/100</f>
        <v>#REF!</v>
      </c>
      <c r="AZ145" s="24"/>
      <c r="BA145" s="9"/>
      <c r="BB145" s="13">
        <v>4170</v>
      </c>
      <c r="BC145" s="27">
        <f t="shared" si="136"/>
        <v>4170</v>
      </c>
      <c r="BD145" s="13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</row>
    <row r="146" spans="1:67" s="5" customFormat="1" x14ac:dyDescent="0.25">
      <c r="A146" s="1" t="s">
        <v>26</v>
      </c>
      <c r="B146" s="23"/>
      <c r="C146" s="1"/>
      <c r="D146" s="2">
        <v>78.5</v>
      </c>
      <c r="E146" s="2">
        <f t="shared" si="164"/>
        <v>16.655038016791512</v>
      </c>
      <c r="F146" s="2"/>
      <c r="G146" s="2"/>
      <c r="H146" s="4">
        <f t="shared" si="138"/>
        <v>16.655038016791512</v>
      </c>
      <c r="I146" s="33">
        <f t="shared" si="139"/>
        <v>97.83313765465013</v>
      </c>
      <c r="J146" s="2">
        <f t="shared" si="165"/>
        <v>0</v>
      </c>
      <c r="K146" s="12"/>
      <c r="L146" s="4">
        <f t="shared" si="166"/>
        <v>0</v>
      </c>
      <c r="M146" s="12"/>
      <c r="N146" s="2">
        <f t="shared" si="167"/>
        <v>0</v>
      </c>
      <c r="O146" s="12"/>
      <c r="P146" s="2">
        <f t="shared" si="168"/>
        <v>0</v>
      </c>
      <c r="Q146" s="12"/>
      <c r="R146" s="4">
        <f t="shared" si="169"/>
        <v>0</v>
      </c>
      <c r="S146" s="10">
        <f t="shared" si="140"/>
        <v>0</v>
      </c>
      <c r="T146" s="12"/>
      <c r="U146" s="2">
        <f t="shared" si="141"/>
        <v>0</v>
      </c>
      <c r="V146" s="12"/>
      <c r="W146" s="2">
        <f t="shared" si="162"/>
        <v>0</v>
      </c>
      <c r="X146" s="12"/>
      <c r="Y146" s="2">
        <f t="shared" si="163"/>
        <v>0</v>
      </c>
      <c r="Z146" s="12"/>
      <c r="AA146" s="2">
        <f t="shared" si="142"/>
        <v>0</v>
      </c>
      <c r="AB146" s="12"/>
      <c r="AC146" s="2">
        <f t="shared" si="143"/>
        <v>0</v>
      </c>
      <c r="AD146" s="12"/>
      <c r="AE146" s="2">
        <f t="shared" si="144"/>
        <v>0</v>
      </c>
      <c r="AF146" s="4">
        <f t="shared" si="145"/>
        <v>0</v>
      </c>
      <c r="AG146" s="33">
        <f t="shared" si="146"/>
        <v>-201.83494420454306</v>
      </c>
      <c r="AH146" s="12"/>
      <c r="AI146" s="2">
        <f t="shared" si="170"/>
        <v>0</v>
      </c>
      <c r="AJ146" s="12"/>
      <c r="AK146" s="2">
        <f t="shared" si="157"/>
        <v>0</v>
      </c>
      <c r="AL146" s="12"/>
      <c r="AM146" s="2">
        <f t="shared" si="158"/>
        <v>0</v>
      </c>
      <c r="AN146" s="12"/>
      <c r="AO146" s="2">
        <f t="shared" si="159"/>
        <v>0</v>
      </c>
      <c r="AP146" s="4">
        <f t="shared" si="160"/>
        <v>0</v>
      </c>
      <c r="AQ146" s="33">
        <f t="shared" si="161"/>
        <v>-36.245064815606952</v>
      </c>
      <c r="AR146" s="4"/>
      <c r="AS146" s="4"/>
      <c r="AT146" s="13">
        <f t="shared" si="147"/>
        <v>0</v>
      </c>
      <c r="AU146" s="33">
        <f t="shared" si="148"/>
        <v>0</v>
      </c>
      <c r="AV146" s="6">
        <f t="shared" si="149"/>
        <v>-35.061717841374971</v>
      </c>
      <c r="AW146" s="2">
        <f t="shared" si="135"/>
        <v>0</v>
      </c>
      <c r="AX146" s="16"/>
      <c r="AY146" s="9" t="e">
        <f>#REF!*AX146/100</f>
        <v>#REF!</v>
      </c>
      <c r="AZ146" s="9"/>
      <c r="BA146" s="9"/>
      <c r="BB146" s="12"/>
      <c r="BC146" s="27">
        <f t="shared" si="136"/>
        <v>0</v>
      </c>
      <c r="BD146" s="13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</row>
    <row r="147" spans="1:67" s="5" customFormat="1" x14ac:dyDescent="0.25">
      <c r="A147" s="1" t="s">
        <v>25</v>
      </c>
      <c r="B147" s="23"/>
      <c r="C147" s="1"/>
      <c r="D147" s="2">
        <v>78.5</v>
      </c>
      <c r="E147" s="2">
        <f t="shared" si="164"/>
        <v>16.655038016791512</v>
      </c>
      <c r="F147" s="2"/>
      <c r="G147" s="2"/>
      <c r="H147" s="4">
        <f t="shared" si="138"/>
        <v>16.655038016791512</v>
      </c>
      <c r="I147" s="33">
        <f t="shared" si="139"/>
        <v>97.83313765465013</v>
      </c>
      <c r="J147" s="2">
        <f t="shared" si="165"/>
        <v>0</v>
      </c>
      <c r="K147" s="12"/>
      <c r="L147" s="4">
        <f t="shared" si="166"/>
        <v>0</v>
      </c>
      <c r="M147" s="12"/>
      <c r="N147" s="2">
        <f t="shared" si="167"/>
        <v>0</v>
      </c>
      <c r="O147" s="12"/>
      <c r="P147" s="2">
        <f t="shared" si="168"/>
        <v>0</v>
      </c>
      <c r="Q147" s="12"/>
      <c r="R147" s="4">
        <f t="shared" si="169"/>
        <v>0</v>
      </c>
      <c r="S147" s="10">
        <f t="shared" si="140"/>
        <v>0</v>
      </c>
      <c r="T147" s="12"/>
      <c r="U147" s="2">
        <f t="shared" si="141"/>
        <v>0</v>
      </c>
      <c r="V147" s="12"/>
      <c r="W147" s="2">
        <f t="shared" si="162"/>
        <v>0</v>
      </c>
      <c r="X147" s="12"/>
      <c r="Y147" s="2">
        <f t="shared" si="163"/>
        <v>0</v>
      </c>
      <c r="Z147" s="12"/>
      <c r="AA147" s="2">
        <f t="shared" si="142"/>
        <v>0</v>
      </c>
      <c r="AB147" s="12"/>
      <c r="AC147" s="2">
        <f t="shared" si="143"/>
        <v>0</v>
      </c>
      <c r="AD147" s="12"/>
      <c r="AE147" s="2">
        <f t="shared" si="144"/>
        <v>0</v>
      </c>
      <c r="AF147" s="4">
        <f t="shared" si="145"/>
        <v>0</v>
      </c>
      <c r="AG147" s="33">
        <f t="shared" si="146"/>
        <v>-201.83494420454306</v>
      </c>
      <c r="AH147" s="12"/>
      <c r="AI147" s="2">
        <f t="shared" si="170"/>
        <v>0</v>
      </c>
      <c r="AJ147" s="12"/>
      <c r="AK147" s="2">
        <f t="shared" si="157"/>
        <v>0</v>
      </c>
      <c r="AL147" s="12"/>
      <c r="AM147" s="2">
        <f t="shared" si="158"/>
        <v>0</v>
      </c>
      <c r="AN147" s="12"/>
      <c r="AO147" s="2">
        <f t="shared" si="159"/>
        <v>0</v>
      </c>
      <c r="AP147" s="4">
        <f t="shared" si="160"/>
        <v>0</v>
      </c>
      <c r="AQ147" s="33">
        <f t="shared" si="161"/>
        <v>-36.245064815606952</v>
      </c>
      <c r="AR147" s="4"/>
      <c r="AS147" s="4"/>
      <c r="AT147" s="13">
        <f t="shared" si="147"/>
        <v>0</v>
      </c>
      <c r="AU147" s="33">
        <f t="shared" si="148"/>
        <v>0</v>
      </c>
      <c r="AV147" s="6">
        <f t="shared" si="149"/>
        <v>-35.061717841374971</v>
      </c>
      <c r="AW147" s="2">
        <f t="shared" si="135"/>
        <v>1.6992739551629299</v>
      </c>
      <c r="AX147" s="16"/>
      <c r="AY147" s="9" t="e">
        <f>#REF!*AX147/100</f>
        <v>#REF!</v>
      </c>
      <c r="AZ147" s="9"/>
      <c r="BA147" s="9"/>
      <c r="BB147" s="12"/>
      <c r="BC147" s="27">
        <f t="shared" si="136"/>
        <v>0</v>
      </c>
      <c r="BD147" s="13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</row>
    <row r="148" spans="1:67" x14ac:dyDescent="0.25">
      <c r="A148" s="1" t="s">
        <v>23</v>
      </c>
      <c r="D148" s="2">
        <v>76.5</v>
      </c>
      <c r="E148" s="2">
        <f t="shared" si="164"/>
        <v>16.230705838019755</v>
      </c>
      <c r="H148" s="4">
        <f t="shared" si="138"/>
        <v>16.230705838019755</v>
      </c>
      <c r="I148" s="33">
        <f t="shared" si="139"/>
        <v>91.036041833998411</v>
      </c>
      <c r="J148" s="2">
        <f t="shared" si="165"/>
        <v>0</v>
      </c>
      <c r="L148" s="4">
        <f t="shared" si="166"/>
        <v>0</v>
      </c>
      <c r="N148" s="2">
        <f t="shared" si="167"/>
        <v>0</v>
      </c>
      <c r="P148" s="2">
        <f t="shared" si="168"/>
        <v>0</v>
      </c>
      <c r="R148" s="4">
        <f t="shared" si="169"/>
        <v>0</v>
      </c>
      <c r="S148" s="10">
        <f t="shared" si="140"/>
        <v>0</v>
      </c>
      <c r="U148" s="2">
        <f t="shared" si="141"/>
        <v>0</v>
      </c>
      <c r="W148" s="2">
        <f t="shared" si="162"/>
        <v>0</v>
      </c>
      <c r="Y148" s="2">
        <f t="shared" si="163"/>
        <v>0</v>
      </c>
      <c r="AA148" s="2">
        <f t="shared" si="142"/>
        <v>0</v>
      </c>
      <c r="AC148" s="2">
        <f t="shared" si="143"/>
        <v>0</v>
      </c>
      <c r="AE148" s="2">
        <f t="shared" si="144"/>
        <v>0</v>
      </c>
      <c r="AF148" s="4">
        <f t="shared" si="145"/>
        <v>0</v>
      </c>
      <c r="AG148" s="33">
        <f t="shared" si="146"/>
        <v>-201.83494420454306</v>
      </c>
      <c r="AI148" s="2">
        <f t="shared" si="170"/>
        <v>0</v>
      </c>
      <c r="AK148" s="2">
        <f t="shared" si="157"/>
        <v>0</v>
      </c>
      <c r="AM148" s="2">
        <f t="shared" si="158"/>
        <v>0</v>
      </c>
      <c r="AO148" s="2">
        <f t="shared" si="159"/>
        <v>0</v>
      </c>
      <c r="AP148" s="4">
        <f t="shared" si="160"/>
        <v>0</v>
      </c>
      <c r="AQ148" s="33">
        <f t="shared" si="161"/>
        <v>-36.245064815606952</v>
      </c>
      <c r="AR148" s="4"/>
      <c r="AS148" s="4"/>
      <c r="AT148" s="13">
        <f t="shared" si="147"/>
        <v>0</v>
      </c>
      <c r="AU148" s="33">
        <f t="shared" si="148"/>
        <v>0</v>
      </c>
      <c r="AV148" s="6">
        <f t="shared" si="149"/>
        <v>-36.760991796537901</v>
      </c>
      <c r="AW148" s="2">
        <f t="shared" si="135"/>
        <v>2.5489109327444126</v>
      </c>
      <c r="AY148" s="9" t="e">
        <f>#REF!*AX148/100</f>
        <v>#REF!</v>
      </c>
      <c r="BC148" s="27">
        <f t="shared" si="136"/>
        <v>0</v>
      </c>
    </row>
    <row r="149" spans="1:67" s="5" customFormat="1" x14ac:dyDescent="0.25">
      <c r="A149" s="1" t="s">
        <v>333</v>
      </c>
      <c r="B149" s="23"/>
      <c r="C149" s="1"/>
      <c r="D149" s="2">
        <v>73.5</v>
      </c>
      <c r="E149" s="2">
        <f t="shared" si="164"/>
        <v>15.594207569862117</v>
      </c>
      <c r="F149" s="2"/>
      <c r="G149" s="2"/>
      <c r="H149" s="4">
        <f t="shared" si="138"/>
        <v>15.594207569862117</v>
      </c>
      <c r="I149" s="33">
        <f t="shared" si="139"/>
        <v>80.840398103020775</v>
      </c>
      <c r="J149" s="2">
        <f t="shared" si="165"/>
        <v>0</v>
      </c>
      <c r="K149" s="12"/>
      <c r="L149" s="4">
        <f t="shared" si="166"/>
        <v>0</v>
      </c>
      <c r="M149" s="12"/>
      <c r="N149" s="2">
        <f t="shared" si="167"/>
        <v>0</v>
      </c>
      <c r="O149" s="12"/>
      <c r="P149" s="2">
        <f t="shared" si="168"/>
        <v>0</v>
      </c>
      <c r="Q149" s="12"/>
      <c r="R149" s="4">
        <f t="shared" si="169"/>
        <v>0</v>
      </c>
      <c r="S149" s="10">
        <f t="shared" si="140"/>
        <v>0</v>
      </c>
      <c r="T149" s="12"/>
      <c r="U149" s="2">
        <f t="shared" si="141"/>
        <v>0</v>
      </c>
      <c r="V149" s="12"/>
      <c r="W149" s="2">
        <f t="shared" si="162"/>
        <v>0</v>
      </c>
      <c r="X149" s="12"/>
      <c r="Y149" s="2">
        <f t="shared" si="163"/>
        <v>0</v>
      </c>
      <c r="Z149" s="12"/>
      <c r="AA149" s="2">
        <f t="shared" si="142"/>
        <v>0</v>
      </c>
      <c r="AB149" s="12"/>
      <c r="AC149" s="2">
        <f t="shared" si="143"/>
        <v>0</v>
      </c>
      <c r="AD149" s="12"/>
      <c r="AE149" s="2">
        <f t="shared" si="144"/>
        <v>0</v>
      </c>
      <c r="AF149" s="4">
        <f t="shared" si="145"/>
        <v>0</v>
      </c>
      <c r="AG149" s="33">
        <f t="shared" si="146"/>
        <v>-201.83494420454306</v>
      </c>
      <c r="AH149" s="12"/>
      <c r="AI149" s="2">
        <f t="shared" si="170"/>
        <v>0</v>
      </c>
      <c r="AJ149" s="12"/>
      <c r="AK149" s="2">
        <f t="shared" si="157"/>
        <v>0</v>
      </c>
      <c r="AL149" s="12"/>
      <c r="AM149" s="2">
        <f t="shared" si="158"/>
        <v>0</v>
      </c>
      <c r="AN149" s="12"/>
      <c r="AO149" s="2">
        <f t="shared" si="159"/>
        <v>0</v>
      </c>
      <c r="AP149" s="4">
        <f t="shared" si="160"/>
        <v>0</v>
      </c>
      <c r="AQ149" s="33">
        <f t="shared" si="161"/>
        <v>-36.245064815606952</v>
      </c>
      <c r="AR149" s="4"/>
      <c r="AS149" s="4"/>
      <c r="AT149" s="13">
        <f t="shared" si="147"/>
        <v>0</v>
      </c>
      <c r="AU149" s="33">
        <f t="shared" si="148"/>
        <v>0</v>
      </c>
      <c r="AV149" s="6">
        <f t="shared" si="149"/>
        <v>-39.309902729282314</v>
      </c>
      <c r="AW149" s="2">
        <f t="shared" si="135"/>
        <v>0</v>
      </c>
      <c r="AX149" s="16"/>
      <c r="AY149" s="9" t="e">
        <f>#REF!*AX149/100</f>
        <v>#REF!</v>
      </c>
      <c r="AZ149" s="9"/>
      <c r="BA149" s="9"/>
      <c r="BB149" s="12"/>
      <c r="BC149" s="27">
        <f t="shared" si="136"/>
        <v>0</v>
      </c>
      <c r="BD149" s="13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</row>
    <row r="150" spans="1:67" s="5" customFormat="1" x14ac:dyDescent="0.25">
      <c r="A150" s="1" t="s">
        <v>334</v>
      </c>
      <c r="B150" s="23"/>
      <c r="C150" s="1"/>
      <c r="D150" s="2">
        <v>73.5</v>
      </c>
      <c r="E150" s="2">
        <f t="shared" si="164"/>
        <v>15.594207569862117</v>
      </c>
      <c r="F150" s="2"/>
      <c r="G150" s="2"/>
      <c r="H150" s="4">
        <f t="shared" si="138"/>
        <v>15.594207569862117</v>
      </c>
      <c r="I150" s="33">
        <f t="shared" si="139"/>
        <v>80.840398103020775</v>
      </c>
      <c r="J150" s="2">
        <f t="shared" si="165"/>
        <v>0</v>
      </c>
      <c r="K150" s="12"/>
      <c r="L150" s="4">
        <f t="shared" si="166"/>
        <v>0</v>
      </c>
      <c r="M150" s="12"/>
      <c r="N150" s="2">
        <f t="shared" si="167"/>
        <v>0</v>
      </c>
      <c r="O150" s="12"/>
      <c r="P150" s="2">
        <f t="shared" si="168"/>
        <v>0</v>
      </c>
      <c r="Q150" s="12"/>
      <c r="R150" s="4">
        <f t="shared" si="169"/>
        <v>0</v>
      </c>
      <c r="S150" s="10">
        <f t="shared" si="140"/>
        <v>0</v>
      </c>
      <c r="T150" s="12"/>
      <c r="U150" s="2">
        <f t="shared" si="141"/>
        <v>0</v>
      </c>
      <c r="V150" s="12"/>
      <c r="W150" s="2">
        <f t="shared" si="162"/>
        <v>0</v>
      </c>
      <c r="X150" s="12"/>
      <c r="Y150" s="2">
        <f t="shared" si="163"/>
        <v>0</v>
      </c>
      <c r="Z150" s="12"/>
      <c r="AA150" s="2">
        <f t="shared" si="142"/>
        <v>0</v>
      </c>
      <c r="AB150" s="12"/>
      <c r="AC150" s="2">
        <f t="shared" si="143"/>
        <v>0</v>
      </c>
      <c r="AD150" s="12"/>
      <c r="AE150" s="2">
        <f t="shared" si="144"/>
        <v>0</v>
      </c>
      <c r="AF150" s="4">
        <f t="shared" si="145"/>
        <v>0</v>
      </c>
      <c r="AG150" s="33">
        <f t="shared" si="146"/>
        <v>-201.83494420454306</v>
      </c>
      <c r="AH150" s="12"/>
      <c r="AI150" s="2">
        <f t="shared" si="170"/>
        <v>0</v>
      </c>
      <c r="AJ150" s="12"/>
      <c r="AK150" s="2">
        <f t="shared" si="157"/>
        <v>0</v>
      </c>
      <c r="AL150" s="12"/>
      <c r="AM150" s="2">
        <f t="shared" si="158"/>
        <v>0</v>
      </c>
      <c r="AN150" s="12"/>
      <c r="AO150" s="2">
        <f t="shared" si="159"/>
        <v>0</v>
      </c>
      <c r="AP150" s="4">
        <f t="shared" si="160"/>
        <v>0</v>
      </c>
      <c r="AQ150" s="33">
        <f t="shared" si="161"/>
        <v>-36.245064815606952</v>
      </c>
      <c r="AR150" s="4"/>
      <c r="AS150" s="4"/>
      <c r="AT150" s="13">
        <f t="shared" si="147"/>
        <v>0</v>
      </c>
      <c r="AU150" s="33">
        <f t="shared" si="148"/>
        <v>0</v>
      </c>
      <c r="AV150" s="6">
        <f t="shared" si="149"/>
        <v>-39.309902729282314</v>
      </c>
      <c r="AW150" s="2">
        <f t="shared" si="135"/>
        <v>9.3657809221076747</v>
      </c>
      <c r="AX150" s="16"/>
      <c r="AY150" s="9" t="e">
        <f>#REF!*AX150/100</f>
        <v>#REF!</v>
      </c>
      <c r="AZ150" s="9"/>
      <c r="BA150" s="9"/>
      <c r="BB150" s="12"/>
      <c r="BC150" s="27">
        <f t="shared" si="136"/>
        <v>0</v>
      </c>
      <c r="BD150" s="13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</row>
    <row r="151" spans="1:67" s="5" customFormat="1" x14ac:dyDescent="0.25">
      <c r="A151" s="1" t="s">
        <v>335</v>
      </c>
      <c r="B151" s="23"/>
      <c r="C151" s="1"/>
      <c r="D151" s="2">
        <v>83</v>
      </c>
      <c r="E151" s="2">
        <f t="shared" si="164"/>
        <v>17.609785419027968</v>
      </c>
      <c r="F151" s="2">
        <v>58.12</v>
      </c>
      <c r="G151" s="2">
        <f t="shared" ref="G151:G174" si="171">F151/_xlfn.STDEV.S($F$2:$F$129)</f>
        <v>8.901099988068971</v>
      </c>
      <c r="H151" s="4">
        <f t="shared" si="138"/>
        <v>13.25544270354847</v>
      </c>
      <c r="I151" s="33">
        <f t="shared" si="139"/>
        <v>43.377274414590076</v>
      </c>
      <c r="J151" s="2">
        <f t="shared" si="165"/>
        <v>0</v>
      </c>
      <c r="K151" s="12"/>
      <c r="L151" s="4">
        <f t="shared" si="166"/>
        <v>0</v>
      </c>
      <c r="M151" s="12"/>
      <c r="N151" s="2">
        <f t="shared" si="167"/>
        <v>0</v>
      </c>
      <c r="O151" s="12"/>
      <c r="P151" s="2">
        <f t="shared" si="168"/>
        <v>0</v>
      </c>
      <c r="Q151" s="12"/>
      <c r="R151" s="4">
        <f t="shared" si="169"/>
        <v>0</v>
      </c>
      <c r="S151" s="10">
        <f t="shared" si="140"/>
        <v>0</v>
      </c>
      <c r="T151" s="12"/>
      <c r="U151" s="2">
        <f t="shared" si="141"/>
        <v>0</v>
      </c>
      <c r="V151" s="12"/>
      <c r="W151" s="2">
        <f t="shared" si="162"/>
        <v>0</v>
      </c>
      <c r="X151" s="12"/>
      <c r="Y151" s="2">
        <f t="shared" si="163"/>
        <v>0</v>
      </c>
      <c r="Z151" s="12"/>
      <c r="AA151" s="2">
        <f t="shared" si="142"/>
        <v>0</v>
      </c>
      <c r="AB151" s="12"/>
      <c r="AC151" s="2">
        <f t="shared" si="143"/>
        <v>0</v>
      </c>
      <c r="AD151" s="12"/>
      <c r="AE151" s="2">
        <f t="shared" si="144"/>
        <v>0</v>
      </c>
      <c r="AF151" s="4">
        <f t="shared" si="145"/>
        <v>0</v>
      </c>
      <c r="AG151" s="33">
        <f t="shared" si="146"/>
        <v>-201.83494420454306</v>
      </c>
      <c r="AH151" s="12"/>
      <c r="AI151" s="2">
        <f t="shared" si="170"/>
        <v>0</v>
      </c>
      <c r="AJ151" s="12"/>
      <c r="AK151" s="2">
        <f t="shared" si="157"/>
        <v>0</v>
      </c>
      <c r="AL151" s="12"/>
      <c r="AM151" s="2">
        <f t="shared" si="158"/>
        <v>0</v>
      </c>
      <c r="AN151" s="12"/>
      <c r="AO151" s="2">
        <f t="shared" si="159"/>
        <v>0</v>
      </c>
      <c r="AP151" s="4">
        <f t="shared" si="160"/>
        <v>0</v>
      </c>
      <c r="AQ151" s="33">
        <f t="shared" si="161"/>
        <v>-36.245064815606952</v>
      </c>
      <c r="AR151" s="4"/>
      <c r="AS151" s="4"/>
      <c r="AT151" s="13">
        <f t="shared" si="147"/>
        <v>0</v>
      </c>
      <c r="AU151" s="33">
        <f t="shared" si="148"/>
        <v>0</v>
      </c>
      <c r="AV151" s="6">
        <f t="shared" si="149"/>
        <v>-48.675683651389988</v>
      </c>
      <c r="AW151" s="2">
        <f t="shared" si="135"/>
        <v>1.0653570572685567E-2</v>
      </c>
      <c r="AX151" s="16"/>
      <c r="AY151" s="9" t="e">
        <f>#REF!*AX151/100</f>
        <v>#REF!</v>
      </c>
      <c r="AZ151" s="9"/>
      <c r="BA151" s="9"/>
      <c r="BB151" s="12"/>
      <c r="BC151" s="27">
        <f t="shared" si="136"/>
        <v>0</v>
      </c>
      <c r="BD151" s="13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</row>
    <row r="152" spans="1:67" s="5" customFormat="1" x14ac:dyDescent="0.25">
      <c r="A152" s="1" t="s">
        <v>24</v>
      </c>
      <c r="B152" s="23"/>
      <c r="C152" s="1"/>
      <c r="D152" s="2">
        <v>76.5</v>
      </c>
      <c r="E152" s="2">
        <f t="shared" si="164"/>
        <v>16.230705838019755</v>
      </c>
      <c r="F152" s="2">
        <v>67.09</v>
      </c>
      <c r="G152" s="2">
        <f t="shared" si="171"/>
        <v>10.274858881616437</v>
      </c>
      <c r="H152" s="4">
        <f t="shared" si="138"/>
        <v>13.252782359818095</v>
      </c>
      <c r="I152" s="33">
        <f t="shared" si="139"/>
        <v>43.334660132299334</v>
      </c>
      <c r="J152" s="2">
        <f t="shared" si="165"/>
        <v>0</v>
      </c>
      <c r="K152" s="12"/>
      <c r="L152" s="4">
        <f t="shared" si="166"/>
        <v>0</v>
      </c>
      <c r="M152" s="12"/>
      <c r="N152" s="2">
        <f t="shared" si="167"/>
        <v>0</v>
      </c>
      <c r="O152" s="12"/>
      <c r="P152" s="2">
        <f t="shared" si="168"/>
        <v>0</v>
      </c>
      <c r="Q152" s="12"/>
      <c r="R152" s="4">
        <f t="shared" si="169"/>
        <v>0</v>
      </c>
      <c r="S152" s="10">
        <f t="shared" si="140"/>
        <v>0</v>
      </c>
      <c r="T152" s="12"/>
      <c r="U152" s="2">
        <f t="shared" si="141"/>
        <v>0</v>
      </c>
      <c r="V152" s="12"/>
      <c r="W152" s="2">
        <f t="shared" si="162"/>
        <v>0</v>
      </c>
      <c r="X152" s="12"/>
      <c r="Y152" s="2">
        <f t="shared" si="163"/>
        <v>0</v>
      </c>
      <c r="Z152" s="12"/>
      <c r="AA152" s="2">
        <f t="shared" si="142"/>
        <v>0</v>
      </c>
      <c r="AB152" s="12"/>
      <c r="AC152" s="2">
        <f t="shared" si="143"/>
        <v>0</v>
      </c>
      <c r="AD152" s="12"/>
      <c r="AE152" s="2">
        <f t="shared" si="144"/>
        <v>0</v>
      </c>
      <c r="AF152" s="4">
        <f t="shared" si="145"/>
        <v>0</v>
      </c>
      <c r="AG152" s="33">
        <f t="shared" si="146"/>
        <v>-201.83494420454306</v>
      </c>
      <c r="AH152" s="12"/>
      <c r="AI152" s="2">
        <f t="shared" si="170"/>
        <v>0</v>
      </c>
      <c r="AJ152" s="12"/>
      <c r="AK152" s="2">
        <f t="shared" si="157"/>
        <v>0</v>
      </c>
      <c r="AL152" s="12"/>
      <c r="AM152" s="2">
        <f t="shared" si="158"/>
        <v>0</v>
      </c>
      <c r="AN152" s="12"/>
      <c r="AO152" s="2">
        <f t="shared" si="159"/>
        <v>0</v>
      </c>
      <c r="AP152" s="4">
        <f t="shared" si="160"/>
        <v>0</v>
      </c>
      <c r="AQ152" s="33">
        <f t="shared" si="161"/>
        <v>-36.245064815606952</v>
      </c>
      <c r="AR152" s="4"/>
      <c r="AS152" s="4"/>
      <c r="AT152" s="13">
        <f t="shared" si="147"/>
        <v>0</v>
      </c>
      <c r="AU152" s="33">
        <f t="shared" si="148"/>
        <v>0</v>
      </c>
      <c r="AV152" s="6">
        <f t="shared" si="149"/>
        <v>-48.686337221962674</v>
      </c>
      <c r="AW152" s="2">
        <f t="shared" si="135"/>
        <v>0.30901781481352941</v>
      </c>
      <c r="AX152" s="16"/>
      <c r="AY152" s="9" t="e">
        <f>#REF!*AX152/100</f>
        <v>#REF!</v>
      </c>
      <c r="AZ152" s="9"/>
      <c r="BA152" s="9"/>
      <c r="BB152" s="12"/>
      <c r="BC152" s="27">
        <f t="shared" si="136"/>
        <v>0</v>
      </c>
      <c r="BD152" s="13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</row>
    <row r="153" spans="1:67" s="5" customFormat="1" x14ac:dyDescent="0.25">
      <c r="A153" s="1" t="s">
        <v>11</v>
      </c>
      <c r="B153" s="23"/>
      <c r="C153" s="1"/>
      <c r="D153" s="2">
        <v>72.25</v>
      </c>
      <c r="E153" s="2">
        <f t="shared" si="164"/>
        <v>15.328999958129767</v>
      </c>
      <c r="F153" s="2">
        <v>71.97</v>
      </c>
      <c r="G153" s="2">
        <f t="shared" si="171"/>
        <v>11.022232727827319</v>
      </c>
      <c r="H153" s="4">
        <f t="shared" si="138"/>
        <v>13.175616342978543</v>
      </c>
      <c r="I153" s="33">
        <f t="shared" si="139"/>
        <v>42.098588873045188</v>
      </c>
      <c r="J153" s="2">
        <f t="shared" si="165"/>
        <v>0</v>
      </c>
      <c r="K153" s="12"/>
      <c r="L153" s="4">
        <f t="shared" si="166"/>
        <v>0</v>
      </c>
      <c r="M153" s="12"/>
      <c r="N153" s="2">
        <f t="shared" si="167"/>
        <v>0</v>
      </c>
      <c r="O153" s="12"/>
      <c r="P153" s="2">
        <f t="shared" si="168"/>
        <v>0</v>
      </c>
      <c r="Q153" s="12"/>
      <c r="R153" s="4">
        <f t="shared" si="169"/>
        <v>0</v>
      </c>
      <c r="S153" s="10">
        <f t="shared" si="140"/>
        <v>0</v>
      </c>
      <c r="T153" s="12"/>
      <c r="U153" s="2">
        <f t="shared" si="141"/>
        <v>0</v>
      </c>
      <c r="V153" s="12"/>
      <c r="W153" s="2">
        <f t="shared" si="162"/>
        <v>0</v>
      </c>
      <c r="X153" s="12"/>
      <c r="Y153" s="2">
        <f t="shared" si="163"/>
        <v>0</v>
      </c>
      <c r="Z153" s="12"/>
      <c r="AA153" s="2">
        <f t="shared" si="142"/>
        <v>0</v>
      </c>
      <c r="AB153" s="12"/>
      <c r="AC153" s="2">
        <f t="shared" si="143"/>
        <v>0</v>
      </c>
      <c r="AD153" s="12"/>
      <c r="AE153" s="2">
        <f t="shared" si="144"/>
        <v>0</v>
      </c>
      <c r="AF153" s="4">
        <f t="shared" si="145"/>
        <v>0</v>
      </c>
      <c r="AG153" s="33">
        <f t="shared" si="146"/>
        <v>-201.83494420454306</v>
      </c>
      <c r="AH153" s="12"/>
      <c r="AI153" s="2">
        <f t="shared" si="170"/>
        <v>0</v>
      </c>
      <c r="AJ153" s="12"/>
      <c r="AK153" s="2">
        <f t="shared" si="157"/>
        <v>0</v>
      </c>
      <c r="AL153" s="12"/>
      <c r="AM153" s="2">
        <f t="shared" si="158"/>
        <v>0</v>
      </c>
      <c r="AN153" s="12"/>
      <c r="AO153" s="2">
        <f t="shared" si="159"/>
        <v>0</v>
      </c>
      <c r="AP153" s="4">
        <f t="shared" si="160"/>
        <v>0</v>
      </c>
      <c r="AQ153" s="33">
        <f t="shared" si="161"/>
        <v>-36.245064815606952</v>
      </c>
      <c r="AR153" s="4"/>
      <c r="AS153" s="4"/>
      <c r="AT153" s="13">
        <f t="shared" si="147"/>
        <v>0</v>
      </c>
      <c r="AU153" s="33">
        <f t="shared" si="148"/>
        <v>0</v>
      </c>
      <c r="AV153" s="6">
        <f t="shared" si="149"/>
        <v>-48.995355036776203</v>
      </c>
      <c r="AW153" s="2">
        <f t="shared" ref="AW153:AW184" si="172">AV153-AV154</f>
        <v>0.20901221599844888</v>
      </c>
      <c r="AX153" s="16"/>
      <c r="AY153" s="9" t="e">
        <f>#REF!*AX153/100</f>
        <v>#REF!</v>
      </c>
      <c r="AZ153" s="9"/>
      <c r="BA153" s="9"/>
      <c r="BB153" s="12"/>
      <c r="BC153" s="27">
        <f t="shared" si="136"/>
        <v>0</v>
      </c>
      <c r="BD153" s="13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</row>
    <row r="154" spans="1:67" s="5" customFormat="1" x14ac:dyDescent="0.25">
      <c r="A154" s="1" t="s">
        <v>336</v>
      </c>
      <c r="B154" s="23"/>
      <c r="C154" s="1"/>
      <c r="D154" s="2">
        <v>78.5</v>
      </c>
      <c r="E154" s="2">
        <f t="shared" si="164"/>
        <v>16.655038016791512</v>
      </c>
      <c r="F154" s="2">
        <v>62.63</v>
      </c>
      <c r="G154" s="2">
        <f t="shared" si="171"/>
        <v>9.5918081943007518</v>
      </c>
      <c r="H154" s="4">
        <f t="shared" si="138"/>
        <v>13.123423105546131</v>
      </c>
      <c r="I154" s="33">
        <f t="shared" si="139"/>
        <v>41.262540009051413</v>
      </c>
      <c r="J154" s="2">
        <f t="shared" si="165"/>
        <v>0</v>
      </c>
      <c r="K154" s="12"/>
      <c r="L154" s="4">
        <f t="shared" si="166"/>
        <v>0</v>
      </c>
      <c r="M154" s="12"/>
      <c r="N154" s="2">
        <f t="shared" si="167"/>
        <v>0</v>
      </c>
      <c r="O154" s="12"/>
      <c r="P154" s="2">
        <f t="shared" si="168"/>
        <v>0</v>
      </c>
      <c r="Q154" s="12"/>
      <c r="R154" s="4">
        <f t="shared" si="169"/>
        <v>0</v>
      </c>
      <c r="S154" s="10">
        <f t="shared" si="140"/>
        <v>0</v>
      </c>
      <c r="T154" s="12"/>
      <c r="U154" s="2">
        <f t="shared" si="141"/>
        <v>0</v>
      </c>
      <c r="V154" s="12"/>
      <c r="W154" s="2">
        <f t="shared" si="162"/>
        <v>0</v>
      </c>
      <c r="X154" s="12"/>
      <c r="Y154" s="2">
        <f t="shared" si="163"/>
        <v>0</v>
      </c>
      <c r="Z154" s="12"/>
      <c r="AA154" s="2">
        <f t="shared" si="142"/>
        <v>0</v>
      </c>
      <c r="AB154" s="12"/>
      <c r="AC154" s="2">
        <f t="shared" si="143"/>
        <v>0</v>
      </c>
      <c r="AD154" s="12"/>
      <c r="AE154" s="2">
        <f t="shared" si="144"/>
        <v>0</v>
      </c>
      <c r="AF154" s="4">
        <f t="shared" si="145"/>
        <v>0</v>
      </c>
      <c r="AG154" s="33">
        <f t="shared" si="146"/>
        <v>-201.83494420454306</v>
      </c>
      <c r="AH154" s="12"/>
      <c r="AI154" s="2">
        <f t="shared" si="170"/>
        <v>0</v>
      </c>
      <c r="AJ154" s="12"/>
      <c r="AK154" s="2">
        <f t="shared" si="157"/>
        <v>0</v>
      </c>
      <c r="AL154" s="12"/>
      <c r="AM154" s="2">
        <f t="shared" si="158"/>
        <v>0</v>
      </c>
      <c r="AN154" s="12"/>
      <c r="AO154" s="2">
        <f t="shared" si="159"/>
        <v>0</v>
      </c>
      <c r="AP154" s="4">
        <f t="shared" si="160"/>
        <v>0</v>
      </c>
      <c r="AQ154" s="33">
        <f t="shared" si="161"/>
        <v>-36.245064815606952</v>
      </c>
      <c r="AR154" s="4"/>
      <c r="AS154" s="4"/>
      <c r="AT154" s="13">
        <f t="shared" si="147"/>
        <v>0</v>
      </c>
      <c r="AU154" s="33">
        <f t="shared" si="148"/>
        <v>0</v>
      </c>
      <c r="AV154" s="6">
        <f t="shared" si="149"/>
        <v>-49.204367252774652</v>
      </c>
      <c r="AW154" s="2">
        <f t="shared" si="172"/>
        <v>0.3991628388787305</v>
      </c>
      <c r="AX154" s="16"/>
      <c r="AY154" s="9" t="e">
        <f>#REF!*AX154/100</f>
        <v>#REF!</v>
      </c>
      <c r="AZ154" s="9"/>
      <c r="BA154" s="9"/>
      <c r="BB154" s="12"/>
      <c r="BC154" s="27">
        <f t="shared" si="136"/>
        <v>0</v>
      </c>
      <c r="BD154" s="13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</row>
    <row r="155" spans="1:67" s="5" customFormat="1" x14ac:dyDescent="0.25">
      <c r="A155" s="1" t="s">
        <v>14</v>
      </c>
      <c r="B155" s="23"/>
      <c r="C155" s="1"/>
      <c r="D155" s="2">
        <v>77.25</v>
      </c>
      <c r="E155" s="2">
        <f t="shared" si="164"/>
        <v>16.389830405059165</v>
      </c>
      <c r="F155" s="2">
        <v>63.06</v>
      </c>
      <c r="G155" s="2">
        <f t="shared" si="171"/>
        <v>9.6576628569791687</v>
      </c>
      <c r="H155" s="4">
        <f t="shared" si="138"/>
        <v>13.023746631019167</v>
      </c>
      <c r="I155" s="33">
        <f t="shared" si="139"/>
        <v>39.665888653536484</v>
      </c>
      <c r="J155" s="2">
        <f t="shared" si="165"/>
        <v>0</v>
      </c>
      <c r="K155" s="12"/>
      <c r="L155" s="4">
        <f t="shared" si="166"/>
        <v>0</v>
      </c>
      <c r="M155" s="12"/>
      <c r="N155" s="2">
        <f t="shared" si="167"/>
        <v>0</v>
      </c>
      <c r="O155" s="12"/>
      <c r="P155" s="2">
        <f t="shared" si="168"/>
        <v>0</v>
      </c>
      <c r="Q155" s="12"/>
      <c r="R155" s="4">
        <f t="shared" si="169"/>
        <v>0</v>
      </c>
      <c r="S155" s="10">
        <f t="shared" si="140"/>
        <v>0</v>
      </c>
      <c r="T155" s="12"/>
      <c r="U155" s="2">
        <f t="shared" si="141"/>
        <v>0</v>
      </c>
      <c r="V155" s="12"/>
      <c r="W155" s="2">
        <f t="shared" si="162"/>
        <v>0</v>
      </c>
      <c r="X155" s="12"/>
      <c r="Y155" s="2">
        <f t="shared" si="163"/>
        <v>0</v>
      </c>
      <c r="Z155" s="12"/>
      <c r="AA155" s="2">
        <f t="shared" si="142"/>
        <v>0</v>
      </c>
      <c r="AB155" s="12"/>
      <c r="AC155" s="2">
        <f t="shared" si="143"/>
        <v>0</v>
      </c>
      <c r="AD155" s="12"/>
      <c r="AE155" s="2">
        <f t="shared" si="144"/>
        <v>0</v>
      </c>
      <c r="AF155" s="4">
        <f t="shared" si="145"/>
        <v>0</v>
      </c>
      <c r="AG155" s="33">
        <f t="shared" si="146"/>
        <v>-201.83494420454306</v>
      </c>
      <c r="AH155" s="12"/>
      <c r="AI155" s="2">
        <f t="shared" si="170"/>
        <v>0</v>
      </c>
      <c r="AJ155" s="12"/>
      <c r="AK155" s="2">
        <f t="shared" si="157"/>
        <v>0</v>
      </c>
      <c r="AL155" s="12"/>
      <c r="AM155" s="2">
        <f t="shared" si="158"/>
        <v>0</v>
      </c>
      <c r="AN155" s="12"/>
      <c r="AO155" s="2">
        <f t="shared" si="159"/>
        <v>0</v>
      </c>
      <c r="AP155" s="4">
        <f t="shared" si="160"/>
        <v>0</v>
      </c>
      <c r="AQ155" s="33">
        <f t="shared" si="161"/>
        <v>-36.245064815606952</v>
      </c>
      <c r="AR155" s="4"/>
      <c r="AS155" s="4"/>
      <c r="AT155" s="13">
        <f t="shared" si="147"/>
        <v>0</v>
      </c>
      <c r="AU155" s="33">
        <f t="shared" si="148"/>
        <v>0</v>
      </c>
      <c r="AV155" s="6">
        <f t="shared" si="149"/>
        <v>-49.603530091653383</v>
      </c>
      <c r="AW155" s="2">
        <f t="shared" si="172"/>
        <v>3.8648730088432615E-2</v>
      </c>
      <c r="AX155" s="16"/>
      <c r="AY155" s="9" t="e">
        <f>#REF!*AX155/100</f>
        <v>#REF!</v>
      </c>
      <c r="AZ155" s="9"/>
      <c r="BA155" s="9"/>
      <c r="BB155" s="12"/>
      <c r="BC155" s="27">
        <f t="shared" si="136"/>
        <v>0</v>
      </c>
      <c r="BD155" s="13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</row>
    <row r="156" spans="1:67" s="5" customFormat="1" x14ac:dyDescent="0.25">
      <c r="A156" s="1" t="s">
        <v>337</v>
      </c>
      <c r="B156" s="23"/>
      <c r="C156" s="1"/>
      <c r="D156" s="2">
        <v>74.25</v>
      </c>
      <c r="E156" s="2">
        <f t="shared" si="164"/>
        <v>15.753332136901527</v>
      </c>
      <c r="F156" s="2">
        <v>67.09</v>
      </c>
      <c r="G156" s="2">
        <f t="shared" si="171"/>
        <v>10.274858881616437</v>
      </c>
      <c r="H156" s="4">
        <f t="shared" si="138"/>
        <v>13.014095509258983</v>
      </c>
      <c r="I156" s="33">
        <f t="shared" si="139"/>
        <v>39.511293733182754</v>
      </c>
      <c r="J156" s="2">
        <f t="shared" si="165"/>
        <v>0</v>
      </c>
      <c r="K156" s="12"/>
      <c r="L156" s="4">
        <f t="shared" si="166"/>
        <v>0</v>
      </c>
      <c r="M156" s="12"/>
      <c r="N156" s="2">
        <f t="shared" si="167"/>
        <v>0</v>
      </c>
      <c r="O156" s="12"/>
      <c r="P156" s="2">
        <f t="shared" si="168"/>
        <v>0</v>
      </c>
      <c r="Q156" s="12"/>
      <c r="R156" s="4">
        <f t="shared" si="169"/>
        <v>0</v>
      </c>
      <c r="S156" s="10">
        <f t="shared" si="140"/>
        <v>0</v>
      </c>
      <c r="T156" s="12"/>
      <c r="U156" s="2">
        <f t="shared" si="141"/>
        <v>0</v>
      </c>
      <c r="V156" s="12"/>
      <c r="W156" s="2">
        <f t="shared" si="162"/>
        <v>0</v>
      </c>
      <c r="X156" s="12"/>
      <c r="Y156" s="2">
        <f t="shared" si="163"/>
        <v>0</v>
      </c>
      <c r="Z156" s="12"/>
      <c r="AA156" s="2">
        <f t="shared" si="142"/>
        <v>0</v>
      </c>
      <c r="AB156" s="12"/>
      <c r="AC156" s="2">
        <f t="shared" si="143"/>
        <v>0</v>
      </c>
      <c r="AD156" s="12"/>
      <c r="AE156" s="2">
        <f t="shared" si="144"/>
        <v>0</v>
      </c>
      <c r="AF156" s="4">
        <f t="shared" si="145"/>
        <v>0</v>
      </c>
      <c r="AG156" s="33">
        <f t="shared" si="146"/>
        <v>-201.83494420454306</v>
      </c>
      <c r="AH156" s="12"/>
      <c r="AI156" s="2">
        <f t="shared" si="170"/>
        <v>0</v>
      </c>
      <c r="AJ156" s="12"/>
      <c r="AK156" s="2">
        <f t="shared" si="157"/>
        <v>0</v>
      </c>
      <c r="AL156" s="12"/>
      <c r="AM156" s="2">
        <f t="shared" si="158"/>
        <v>0</v>
      </c>
      <c r="AN156" s="12"/>
      <c r="AO156" s="2">
        <f t="shared" si="159"/>
        <v>0</v>
      </c>
      <c r="AP156" s="4">
        <f t="shared" si="160"/>
        <v>0</v>
      </c>
      <c r="AQ156" s="33">
        <f t="shared" si="161"/>
        <v>-36.245064815606952</v>
      </c>
      <c r="AR156" s="4"/>
      <c r="AS156" s="4"/>
      <c r="AT156" s="13">
        <f t="shared" si="147"/>
        <v>0</v>
      </c>
      <c r="AU156" s="33">
        <f t="shared" si="148"/>
        <v>0</v>
      </c>
      <c r="AV156" s="6">
        <f t="shared" si="149"/>
        <v>-49.642178821741815</v>
      </c>
      <c r="AW156" s="2">
        <f t="shared" si="172"/>
        <v>0.20566820681326448</v>
      </c>
      <c r="AX156" s="16"/>
      <c r="AY156" s="9" t="e">
        <f>#REF!*AX156/100</f>
        <v>#REF!</v>
      </c>
      <c r="AZ156" s="9"/>
      <c r="BA156" s="9"/>
      <c r="BB156" s="12"/>
      <c r="BC156" s="27">
        <f t="shared" si="136"/>
        <v>0</v>
      </c>
      <c r="BD156" s="13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</row>
    <row r="157" spans="1:67" s="5" customFormat="1" x14ac:dyDescent="0.25">
      <c r="A157" s="1" t="s">
        <v>28</v>
      </c>
      <c r="B157" s="23"/>
      <c r="C157" s="1"/>
      <c r="D157" s="2">
        <v>72.25</v>
      </c>
      <c r="E157" s="2">
        <f t="shared" si="164"/>
        <v>15.328999958129767</v>
      </c>
      <c r="F157" s="2">
        <v>69.19</v>
      </c>
      <c r="G157" s="2">
        <f t="shared" si="171"/>
        <v>10.596474676092431</v>
      </c>
      <c r="H157" s="4">
        <f t="shared" si="138"/>
        <v>12.962737317111099</v>
      </c>
      <c r="I157" s="33">
        <f t="shared" si="139"/>
        <v>38.688620905929696</v>
      </c>
      <c r="J157" s="2">
        <f t="shared" si="165"/>
        <v>0</v>
      </c>
      <c r="K157" s="12"/>
      <c r="L157" s="4">
        <f t="shared" si="166"/>
        <v>0</v>
      </c>
      <c r="M157" s="12"/>
      <c r="N157" s="2">
        <f t="shared" si="167"/>
        <v>0</v>
      </c>
      <c r="O157" s="12"/>
      <c r="P157" s="2">
        <f t="shared" si="168"/>
        <v>0</v>
      </c>
      <c r="Q157" s="12"/>
      <c r="R157" s="4">
        <f t="shared" si="169"/>
        <v>0</v>
      </c>
      <c r="S157" s="10">
        <f t="shared" si="140"/>
        <v>0</v>
      </c>
      <c r="T157" s="12"/>
      <c r="U157" s="2">
        <f t="shared" si="141"/>
        <v>0</v>
      </c>
      <c r="V157" s="12"/>
      <c r="W157" s="2">
        <f t="shared" si="162"/>
        <v>0</v>
      </c>
      <c r="X157" s="12"/>
      <c r="Y157" s="2">
        <f t="shared" si="163"/>
        <v>0</v>
      </c>
      <c r="Z157" s="12"/>
      <c r="AA157" s="2">
        <f t="shared" si="142"/>
        <v>0</v>
      </c>
      <c r="AB157" s="12"/>
      <c r="AC157" s="2">
        <f t="shared" si="143"/>
        <v>0</v>
      </c>
      <c r="AD157" s="12"/>
      <c r="AE157" s="2">
        <f t="shared" si="144"/>
        <v>0</v>
      </c>
      <c r="AF157" s="4">
        <f t="shared" si="145"/>
        <v>0</v>
      </c>
      <c r="AG157" s="33">
        <f t="shared" si="146"/>
        <v>-201.83494420454306</v>
      </c>
      <c r="AH157" s="12"/>
      <c r="AI157" s="2">
        <f t="shared" si="170"/>
        <v>0</v>
      </c>
      <c r="AJ157" s="12"/>
      <c r="AK157" s="2">
        <f t="shared" si="157"/>
        <v>0</v>
      </c>
      <c r="AL157" s="12"/>
      <c r="AM157" s="2">
        <f t="shared" si="158"/>
        <v>0</v>
      </c>
      <c r="AN157" s="12"/>
      <c r="AO157" s="2">
        <f t="shared" si="159"/>
        <v>0</v>
      </c>
      <c r="AP157" s="4">
        <f t="shared" si="160"/>
        <v>0</v>
      </c>
      <c r="AQ157" s="33">
        <f t="shared" si="161"/>
        <v>-36.245064815606952</v>
      </c>
      <c r="AR157" s="4"/>
      <c r="AS157" s="4"/>
      <c r="AT157" s="13">
        <f t="shared" si="147"/>
        <v>0</v>
      </c>
      <c r="AU157" s="33">
        <f t="shared" si="148"/>
        <v>0</v>
      </c>
      <c r="AV157" s="6">
        <f t="shared" si="149"/>
        <v>-49.84784702855508</v>
      </c>
      <c r="AW157" s="2">
        <f t="shared" si="172"/>
        <v>3.1590150324163346E-3</v>
      </c>
      <c r="AX157" s="16"/>
      <c r="AY157" s="9" t="e">
        <f>#REF!*AX157/100</f>
        <v>#REF!</v>
      </c>
      <c r="AZ157" s="9"/>
      <c r="BA157" s="9"/>
      <c r="BB157" s="12"/>
      <c r="BC157" s="27">
        <f t="shared" ref="BC157:BC188" si="173">BB157-BA157</f>
        <v>0</v>
      </c>
      <c r="BD157" s="13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</row>
    <row r="158" spans="1:67" s="5" customFormat="1" x14ac:dyDescent="0.25">
      <c r="A158" s="1" t="s">
        <v>338</v>
      </c>
      <c r="B158" s="23"/>
      <c r="C158" s="1"/>
      <c r="D158" s="2">
        <v>75</v>
      </c>
      <c r="E158" s="2">
        <f t="shared" si="164"/>
        <v>15.912456703940936</v>
      </c>
      <c r="F158" s="2">
        <v>65.37</v>
      </c>
      <c r="G158" s="2">
        <f t="shared" si="171"/>
        <v>10.011440230902764</v>
      </c>
      <c r="H158" s="4">
        <f t="shared" si="138"/>
        <v>12.96194846742185</v>
      </c>
      <c r="I158" s="33">
        <f t="shared" si="139"/>
        <v>38.675984845800023</v>
      </c>
      <c r="J158" s="2">
        <f t="shared" si="165"/>
        <v>0</v>
      </c>
      <c r="K158" s="12"/>
      <c r="L158" s="4">
        <f t="shared" si="166"/>
        <v>0</v>
      </c>
      <c r="M158" s="12"/>
      <c r="N158" s="2">
        <f t="shared" si="167"/>
        <v>0</v>
      </c>
      <c r="O158" s="12"/>
      <c r="P158" s="2">
        <f t="shared" si="168"/>
        <v>0</v>
      </c>
      <c r="Q158" s="12"/>
      <c r="R158" s="4">
        <f t="shared" si="169"/>
        <v>0</v>
      </c>
      <c r="S158" s="10">
        <f t="shared" si="140"/>
        <v>0</v>
      </c>
      <c r="T158" s="12"/>
      <c r="U158" s="2">
        <f t="shared" si="141"/>
        <v>0</v>
      </c>
      <c r="V158" s="12"/>
      <c r="W158" s="2">
        <f t="shared" si="162"/>
        <v>0</v>
      </c>
      <c r="X158" s="12"/>
      <c r="Y158" s="2">
        <f t="shared" si="163"/>
        <v>0</v>
      </c>
      <c r="Z158" s="12"/>
      <c r="AA158" s="2">
        <f t="shared" si="142"/>
        <v>0</v>
      </c>
      <c r="AB158" s="12"/>
      <c r="AC158" s="2">
        <f t="shared" si="143"/>
        <v>0</v>
      </c>
      <c r="AD158" s="12"/>
      <c r="AE158" s="2">
        <f t="shared" si="144"/>
        <v>0</v>
      </c>
      <c r="AF158" s="4">
        <f t="shared" si="145"/>
        <v>0</v>
      </c>
      <c r="AG158" s="33">
        <f t="shared" si="146"/>
        <v>-201.83494420454306</v>
      </c>
      <c r="AH158" s="12"/>
      <c r="AI158" s="2">
        <f t="shared" si="170"/>
        <v>0</v>
      </c>
      <c r="AJ158" s="12"/>
      <c r="AK158" s="2">
        <f t="shared" si="157"/>
        <v>0</v>
      </c>
      <c r="AL158" s="12"/>
      <c r="AM158" s="2">
        <f t="shared" si="158"/>
        <v>0</v>
      </c>
      <c r="AN158" s="12"/>
      <c r="AO158" s="2">
        <f t="shared" si="159"/>
        <v>0</v>
      </c>
      <c r="AP158" s="4">
        <f t="shared" si="160"/>
        <v>0</v>
      </c>
      <c r="AQ158" s="33">
        <f t="shared" si="161"/>
        <v>-36.245064815606952</v>
      </c>
      <c r="AR158" s="4"/>
      <c r="AS158" s="4"/>
      <c r="AT158" s="13">
        <f t="shared" si="147"/>
        <v>0</v>
      </c>
      <c r="AU158" s="33">
        <f t="shared" si="148"/>
        <v>0</v>
      </c>
      <c r="AV158" s="6">
        <f t="shared" si="149"/>
        <v>-49.851006043587496</v>
      </c>
      <c r="AW158" s="2">
        <f t="shared" si="172"/>
        <v>0.17233300720823053</v>
      </c>
      <c r="AX158" s="16"/>
      <c r="AY158" s="9" t="e">
        <f>#REF!*AX158/100</f>
        <v>#REF!</v>
      </c>
      <c r="AZ158" s="9"/>
      <c r="BA158" s="9"/>
      <c r="BB158" s="12"/>
      <c r="BC158" s="27">
        <f t="shared" si="173"/>
        <v>0</v>
      </c>
      <c r="BD158" s="13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</row>
    <row r="159" spans="1:67" x14ac:dyDescent="0.25">
      <c r="A159" s="1" t="s">
        <v>15</v>
      </c>
      <c r="D159" s="2">
        <v>76.5</v>
      </c>
      <c r="E159" s="2">
        <f t="shared" si="164"/>
        <v>16.230705838019755</v>
      </c>
      <c r="F159" s="2">
        <v>62.73</v>
      </c>
      <c r="G159" s="2">
        <f t="shared" si="171"/>
        <v>9.6071232321329401</v>
      </c>
      <c r="H159" s="4">
        <f t="shared" si="138"/>
        <v>12.918914535076347</v>
      </c>
      <c r="I159" s="33">
        <f t="shared" si="139"/>
        <v>37.986652816967101</v>
      </c>
      <c r="J159" s="2">
        <f t="shared" si="165"/>
        <v>0</v>
      </c>
      <c r="L159" s="4">
        <f t="shared" si="166"/>
        <v>0</v>
      </c>
      <c r="N159" s="2">
        <f t="shared" si="167"/>
        <v>0</v>
      </c>
      <c r="P159" s="2">
        <f t="shared" si="168"/>
        <v>0</v>
      </c>
      <c r="R159" s="4">
        <f t="shared" si="169"/>
        <v>0</v>
      </c>
      <c r="S159" s="10">
        <f t="shared" si="140"/>
        <v>0</v>
      </c>
      <c r="U159" s="2">
        <f t="shared" si="141"/>
        <v>0</v>
      </c>
      <c r="W159" s="2">
        <f t="shared" si="162"/>
        <v>0</v>
      </c>
      <c r="Y159" s="2">
        <f t="shared" si="163"/>
        <v>0</v>
      </c>
      <c r="AA159" s="2">
        <f t="shared" si="142"/>
        <v>0</v>
      </c>
      <c r="AC159" s="2">
        <f t="shared" si="143"/>
        <v>0</v>
      </c>
      <c r="AE159" s="2">
        <f t="shared" si="144"/>
        <v>0</v>
      </c>
      <c r="AF159" s="4">
        <f t="shared" si="145"/>
        <v>0</v>
      </c>
      <c r="AG159" s="33">
        <f t="shared" si="146"/>
        <v>-201.83494420454306</v>
      </c>
      <c r="AI159" s="2">
        <f t="shared" si="170"/>
        <v>0</v>
      </c>
      <c r="AK159" s="2">
        <f t="shared" si="157"/>
        <v>0</v>
      </c>
      <c r="AM159" s="2">
        <f t="shared" si="158"/>
        <v>0</v>
      </c>
      <c r="AO159" s="2">
        <f t="shared" si="159"/>
        <v>0</v>
      </c>
      <c r="AP159" s="4">
        <f t="shared" si="160"/>
        <v>0</v>
      </c>
      <c r="AQ159" s="33">
        <f t="shared" si="161"/>
        <v>-36.245064815606952</v>
      </c>
      <c r="AR159" s="4"/>
      <c r="AS159" s="4"/>
      <c r="AT159" s="13">
        <f t="shared" si="147"/>
        <v>0</v>
      </c>
      <c r="AU159" s="33">
        <f t="shared" si="148"/>
        <v>0</v>
      </c>
      <c r="AV159" s="6">
        <f t="shared" si="149"/>
        <v>-50.023339050795727</v>
      </c>
      <c r="AW159" s="2">
        <f t="shared" si="172"/>
        <v>0.33631247558287214</v>
      </c>
      <c r="AY159" s="9" t="e">
        <f>#REF!*AX159/100</f>
        <v>#REF!</v>
      </c>
      <c r="BC159" s="27">
        <f t="shared" si="173"/>
        <v>0</v>
      </c>
    </row>
    <row r="160" spans="1:67" x14ac:dyDescent="0.25">
      <c r="A160" s="1" t="s">
        <v>27</v>
      </c>
      <c r="D160" s="2">
        <v>71.5</v>
      </c>
      <c r="E160" s="2">
        <f t="shared" si="164"/>
        <v>15.169875391090358</v>
      </c>
      <c r="F160" s="2">
        <v>68.56</v>
      </c>
      <c r="G160" s="2">
        <f t="shared" si="171"/>
        <v>10.499989937749632</v>
      </c>
      <c r="H160" s="4">
        <f t="shared" si="138"/>
        <v>12.834932664419995</v>
      </c>
      <c r="I160" s="33">
        <f t="shared" si="139"/>
        <v>36.641402914635627</v>
      </c>
      <c r="J160" s="2">
        <f t="shared" si="165"/>
        <v>0</v>
      </c>
      <c r="L160" s="4">
        <f t="shared" si="166"/>
        <v>0</v>
      </c>
      <c r="N160" s="2">
        <f t="shared" si="167"/>
        <v>0</v>
      </c>
      <c r="P160" s="2">
        <f t="shared" si="168"/>
        <v>0</v>
      </c>
      <c r="R160" s="4">
        <f t="shared" si="169"/>
        <v>0</v>
      </c>
      <c r="S160" s="10">
        <f t="shared" si="140"/>
        <v>0</v>
      </c>
      <c r="U160" s="2">
        <f t="shared" si="141"/>
        <v>0</v>
      </c>
      <c r="W160" s="2">
        <f t="shared" si="162"/>
        <v>0</v>
      </c>
      <c r="Y160" s="2">
        <f t="shared" si="163"/>
        <v>0</v>
      </c>
      <c r="AA160" s="2">
        <f t="shared" si="142"/>
        <v>0</v>
      </c>
      <c r="AC160" s="2">
        <f t="shared" si="143"/>
        <v>0</v>
      </c>
      <c r="AE160" s="2">
        <f t="shared" si="144"/>
        <v>0</v>
      </c>
      <c r="AF160" s="4">
        <f t="shared" si="145"/>
        <v>0</v>
      </c>
      <c r="AG160" s="33">
        <f t="shared" si="146"/>
        <v>-201.83494420454306</v>
      </c>
      <c r="AI160" s="2">
        <f t="shared" si="170"/>
        <v>0</v>
      </c>
      <c r="AK160" s="2">
        <f t="shared" si="157"/>
        <v>0</v>
      </c>
      <c r="AM160" s="2">
        <f t="shared" si="158"/>
        <v>0</v>
      </c>
      <c r="AO160" s="2">
        <f t="shared" si="159"/>
        <v>0</v>
      </c>
      <c r="AP160" s="4">
        <f t="shared" si="160"/>
        <v>0</v>
      </c>
      <c r="AQ160" s="33">
        <f t="shared" si="161"/>
        <v>-36.245064815606952</v>
      </c>
      <c r="AR160" s="4"/>
      <c r="AS160" s="4"/>
      <c r="AT160" s="13">
        <f t="shared" si="147"/>
        <v>0</v>
      </c>
      <c r="AU160" s="33">
        <f t="shared" si="148"/>
        <v>0</v>
      </c>
      <c r="AV160" s="6">
        <f t="shared" si="149"/>
        <v>-50.359651526378599</v>
      </c>
      <c r="AW160" s="2">
        <f t="shared" si="172"/>
        <v>6.7463395032852702E-2</v>
      </c>
      <c r="AY160" s="9" t="e">
        <f>#REF!*AX160/100</f>
        <v>#REF!</v>
      </c>
      <c r="BC160" s="27">
        <f t="shared" si="173"/>
        <v>0</v>
      </c>
    </row>
    <row r="161" spans="1:67" x14ac:dyDescent="0.25">
      <c r="A161" s="1" t="s">
        <v>339</v>
      </c>
      <c r="D161" s="2">
        <v>71.5</v>
      </c>
      <c r="E161" s="2">
        <f t="shared" si="164"/>
        <v>15.169875391090358</v>
      </c>
      <c r="F161" s="2">
        <v>68.34</v>
      </c>
      <c r="G161" s="2">
        <f t="shared" si="171"/>
        <v>10.466296854518815</v>
      </c>
      <c r="H161" s="4">
        <f t="shared" si="138"/>
        <v>12.818086122804587</v>
      </c>
      <c r="I161" s="33">
        <f t="shared" si="139"/>
        <v>36.371549334504209</v>
      </c>
      <c r="J161" s="2">
        <f t="shared" si="165"/>
        <v>0</v>
      </c>
      <c r="L161" s="4">
        <f t="shared" si="166"/>
        <v>0</v>
      </c>
      <c r="N161" s="2">
        <f t="shared" si="167"/>
        <v>0</v>
      </c>
      <c r="P161" s="2">
        <f t="shared" si="168"/>
        <v>0</v>
      </c>
      <c r="R161" s="4">
        <f t="shared" si="169"/>
        <v>0</v>
      </c>
      <c r="S161" s="10">
        <f t="shared" si="140"/>
        <v>0</v>
      </c>
      <c r="U161" s="2">
        <f t="shared" si="141"/>
        <v>0</v>
      </c>
      <c r="W161" s="2">
        <f t="shared" si="162"/>
        <v>0</v>
      </c>
      <c r="Y161" s="2">
        <f t="shared" si="163"/>
        <v>0</v>
      </c>
      <c r="AA161" s="2">
        <f t="shared" si="142"/>
        <v>0</v>
      </c>
      <c r="AC161" s="2">
        <f t="shared" si="143"/>
        <v>0</v>
      </c>
      <c r="AE161" s="2">
        <f t="shared" si="144"/>
        <v>0</v>
      </c>
      <c r="AF161" s="4">
        <f t="shared" si="145"/>
        <v>0</v>
      </c>
      <c r="AG161" s="33">
        <f t="shared" si="146"/>
        <v>-201.83494420454306</v>
      </c>
      <c r="AI161" s="2">
        <f t="shared" si="170"/>
        <v>0</v>
      </c>
      <c r="AK161" s="2">
        <f t="shared" si="157"/>
        <v>0</v>
      </c>
      <c r="AM161" s="2">
        <f t="shared" si="158"/>
        <v>0</v>
      </c>
      <c r="AO161" s="2">
        <f t="shared" si="159"/>
        <v>0</v>
      </c>
      <c r="AP161" s="4">
        <f t="shared" si="160"/>
        <v>0</v>
      </c>
      <c r="AQ161" s="33">
        <f t="shared" si="161"/>
        <v>-36.245064815606952</v>
      </c>
      <c r="AR161" s="4"/>
      <c r="AS161" s="4"/>
      <c r="AT161" s="13">
        <f t="shared" si="147"/>
        <v>0</v>
      </c>
      <c r="AU161" s="33">
        <f t="shared" si="148"/>
        <v>0</v>
      </c>
      <c r="AV161" s="6">
        <f t="shared" si="149"/>
        <v>-50.427114921411452</v>
      </c>
      <c r="AW161" s="2">
        <f t="shared" si="172"/>
        <v>7.8909961428351494E-2</v>
      </c>
      <c r="AY161" s="9" t="e">
        <f>#REF!*AX161/100</f>
        <v>#REF!</v>
      </c>
      <c r="BC161" s="27">
        <f t="shared" si="173"/>
        <v>0</v>
      </c>
    </row>
    <row r="162" spans="1:67" x14ac:dyDescent="0.25">
      <c r="A162" s="1" t="s">
        <v>340</v>
      </c>
      <c r="D162" s="2">
        <v>72</v>
      </c>
      <c r="E162" s="2">
        <f t="shared" si="164"/>
        <v>15.275958435783298</v>
      </c>
      <c r="F162" s="2">
        <v>67.39</v>
      </c>
      <c r="G162" s="2">
        <f t="shared" si="171"/>
        <v>10.320803995113007</v>
      </c>
      <c r="H162" s="4">
        <f t="shared" ref="H162:H193" si="174">AVERAGE(E162,G162)</f>
        <v>12.798381215448153</v>
      </c>
      <c r="I162" s="33">
        <f t="shared" ref="I162:I193" si="175">(H162-MIN($H$2:$H$129)) / (MAX($H$2:$H$129)-MIN($H$2:$H$129))*100</f>
        <v>36.055909488790803</v>
      </c>
      <c r="J162" s="2">
        <f t="shared" si="165"/>
        <v>0</v>
      </c>
      <c r="L162" s="4">
        <f t="shared" si="166"/>
        <v>0</v>
      </c>
      <c r="N162" s="2">
        <f t="shared" si="167"/>
        <v>0</v>
      </c>
      <c r="P162" s="2">
        <f t="shared" si="168"/>
        <v>0</v>
      </c>
      <c r="R162" s="4">
        <f t="shared" si="169"/>
        <v>0</v>
      </c>
      <c r="S162" s="10">
        <f t="shared" ref="S162:S174" si="176">AVERAGE(U162,W162,Y162,AA162,AC162,AE162)</f>
        <v>0</v>
      </c>
      <c r="U162" s="2">
        <f t="shared" ref="U162:U193" si="177">T162/_xlfn.STDEV.S($T$2:$T$129)</f>
        <v>0</v>
      </c>
      <c r="W162" s="2">
        <f t="shared" si="162"/>
        <v>0</v>
      </c>
      <c r="Y162" s="2">
        <f t="shared" si="163"/>
        <v>0</v>
      </c>
      <c r="AA162" s="2">
        <f t="shared" ref="AA162:AA193" si="178">Z162/_xlfn.STDEV.S($Z$2:$Z$129)</f>
        <v>0</v>
      </c>
      <c r="AC162" s="2">
        <f t="shared" ref="AC162:AC193" si="179">AB162/_xlfn.STDEV.S($AB$2:$AB$129)</f>
        <v>0</v>
      </c>
      <c r="AE162" s="2">
        <f t="shared" ref="AE162:AE193" si="180">AD162/_xlfn.STDEV.S($AD$2:$AD$129)</f>
        <v>0</v>
      </c>
      <c r="AF162" s="4">
        <f t="shared" ref="AF162:AF174" si="181">AVERAGE(J162,S162)</f>
        <v>0</v>
      </c>
      <c r="AG162" s="33">
        <f t="shared" ref="AG162:AG193" si="182">(AF162-MIN($AF$2:$AF$129)) / (MAX($AF$2:$AF$129)-MIN($AF$2:$AF$129))*100</f>
        <v>-201.83494420454306</v>
      </c>
      <c r="AI162" s="2">
        <f t="shared" si="170"/>
        <v>0</v>
      </c>
      <c r="AK162" s="2">
        <f t="shared" si="157"/>
        <v>0</v>
      </c>
      <c r="AM162" s="2">
        <f t="shared" si="158"/>
        <v>0</v>
      </c>
      <c r="AO162" s="2">
        <f t="shared" si="159"/>
        <v>0</v>
      </c>
      <c r="AP162" s="4">
        <f t="shared" si="160"/>
        <v>0</v>
      </c>
      <c r="AQ162" s="33">
        <f t="shared" si="161"/>
        <v>-36.245064815606952</v>
      </c>
      <c r="AR162" s="4"/>
      <c r="AS162" s="4"/>
      <c r="AT162" s="13">
        <f t="shared" ref="AT162:AT193" si="183">AR162*AS162/100*10000</f>
        <v>0</v>
      </c>
      <c r="AU162" s="33">
        <f t="shared" ref="AU162:AU193" si="184">(AT162-MIN($AT$2:$AT$100)) / (MAX($AT$2:$AT$100)-MIN($AT$2:$AT$100))*100</f>
        <v>0</v>
      </c>
      <c r="AV162" s="6">
        <f t="shared" ref="AV162:AV193" si="185">AVERAGE(AQ162,AG162,I162,AU162)</f>
        <v>-50.506024882839803</v>
      </c>
      <c r="AW162" s="2">
        <f t="shared" si="172"/>
        <v>8.6682008197762173E-2</v>
      </c>
      <c r="AY162" s="9" t="e">
        <f>#REF!*AX162/100</f>
        <v>#REF!</v>
      </c>
      <c r="BC162" s="27">
        <f t="shared" si="173"/>
        <v>0</v>
      </c>
    </row>
    <row r="163" spans="1:67" s="5" customFormat="1" x14ac:dyDescent="0.25">
      <c r="A163" s="1" t="s">
        <v>341</v>
      </c>
      <c r="B163" s="23"/>
      <c r="C163" s="1"/>
      <c r="D163" s="2">
        <v>71.5</v>
      </c>
      <c r="E163" s="2">
        <f t="shared" si="164"/>
        <v>15.169875391090358</v>
      </c>
      <c r="F163" s="2">
        <v>67.8</v>
      </c>
      <c r="G163" s="2">
        <f t="shared" si="171"/>
        <v>10.383595650224986</v>
      </c>
      <c r="H163" s="4">
        <f t="shared" si="174"/>
        <v>12.776735520657672</v>
      </c>
      <c r="I163" s="33">
        <f t="shared" si="175"/>
        <v>35.70918145599974</v>
      </c>
      <c r="J163" s="2">
        <f t="shared" si="165"/>
        <v>0</v>
      </c>
      <c r="K163" s="12"/>
      <c r="L163" s="4">
        <f t="shared" si="166"/>
        <v>0</v>
      </c>
      <c r="M163" s="12"/>
      <c r="N163" s="2">
        <f t="shared" si="167"/>
        <v>0</v>
      </c>
      <c r="O163" s="12"/>
      <c r="P163" s="2">
        <f t="shared" si="168"/>
        <v>0</v>
      </c>
      <c r="Q163" s="12"/>
      <c r="R163" s="4">
        <f t="shared" si="169"/>
        <v>0</v>
      </c>
      <c r="S163" s="10">
        <f t="shared" si="176"/>
        <v>0</v>
      </c>
      <c r="T163" s="12"/>
      <c r="U163" s="2">
        <f t="shared" si="177"/>
        <v>0</v>
      </c>
      <c r="V163" s="12"/>
      <c r="W163" s="2">
        <f t="shared" si="162"/>
        <v>0</v>
      </c>
      <c r="X163" s="12"/>
      <c r="Y163" s="2">
        <f t="shared" si="163"/>
        <v>0</v>
      </c>
      <c r="Z163" s="12"/>
      <c r="AA163" s="2">
        <f t="shared" si="178"/>
        <v>0</v>
      </c>
      <c r="AB163" s="12"/>
      <c r="AC163" s="2">
        <f t="shared" si="179"/>
        <v>0</v>
      </c>
      <c r="AD163" s="12"/>
      <c r="AE163" s="2">
        <f t="shared" si="180"/>
        <v>0</v>
      </c>
      <c r="AF163" s="4">
        <f t="shared" si="181"/>
        <v>0</v>
      </c>
      <c r="AG163" s="33">
        <f t="shared" si="182"/>
        <v>-201.83494420454306</v>
      </c>
      <c r="AH163" s="12"/>
      <c r="AI163" s="2">
        <f t="shared" si="170"/>
        <v>0</v>
      </c>
      <c r="AJ163" s="12"/>
      <c r="AK163" s="2">
        <f t="shared" si="157"/>
        <v>0</v>
      </c>
      <c r="AL163" s="12"/>
      <c r="AM163" s="2">
        <f t="shared" si="158"/>
        <v>0</v>
      </c>
      <c r="AN163" s="12"/>
      <c r="AO163" s="2">
        <f t="shared" si="159"/>
        <v>0</v>
      </c>
      <c r="AP163" s="4">
        <f t="shared" si="160"/>
        <v>0</v>
      </c>
      <c r="AQ163" s="33">
        <f t="shared" si="161"/>
        <v>-36.245064815606952</v>
      </c>
      <c r="AR163" s="4"/>
      <c r="AS163" s="4"/>
      <c r="AT163" s="13">
        <f t="shared" si="183"/>
        <v>0</v>
      </c>
      <c r="AU163" s="33">
        <f t="shared" si="184"/>
        <v>0</v>
      </c>
      <c r="AV163" s="6">
        <f t="shared" si="185"/>
        <v>-50.592706891037565</v>
      </c>
      <c r="AW163" s="2">
        <f t="shared" si="172"/>
        <v>1.0855473564378499</v>
      </c>
      <c r="AX163" s="16"/>
      <c r="AY163" s="9" t="e">
        <f>#REF!*AX163/100</f>
        <v>#REF!</v>
      </c>
      <c r="AZ163" s="9"/>
      <c r="BA163" s="9"/>
      <c r="BB163" s="12"/>
      <c r="BC163" s="27">
        <f t="shared" si="173"/>
        <v>0</v>
      </c>
      <c r="BD163" s="13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</row>
    <row r="164" spans="1:67" s="4" customFormat="1" x14ac:dyDescent="0.25">
      <c r="A164" s="1" t="s">
        <v>342</v>
      </c>
      <c r="B164" s="23"/>
      <c r="C164" s="1"/>
      <c r="D164" s="2">
        <v>71.5</v>
      </c>
      <c r="E164" s="2">
        <f t="shared" si="164"/>
        <v>15.169875391090358</v>
      </c>
      <c r="F164" s="2">
        <v>64.260000000000005</v>
      </c>
      <c r="G164" s="2">
        <f t="shared" si="171"/>
        <v>9.8414433109654524</v>
      </c>
      <c r="H164" s="4">
        <f t="shared" si="174"/>
        <v>12.505659351027905</v>
      </c>
      <c r="I164" s="33">
        <f t="shared" si="175"/>
        <v>31.366992030248355</v>
      </c>
      <c r="J164" s="2">
        <f t="shared" si="165"/>
        <v>0</v>
      </c>
      <c r="K164" s="12"/>
      <c r="L164" s="4">
        <f t="shared" si="166"/>
        <v>0</v>
      </c>
      <c r="M164" s="12"/>
      <c r="N164" s="2">
        <f t="shared" si="167"/>
        <v>0</v>
      </c>
      <c r="O164" s="12"/>
      <c r="P164" s="2">
        <f t="shared" si="168"/>
        <v>0</v>
      </c>
      <c r="Q164" s="12"/>
      <c r="R164" s="4">
        <f t="shared" si="169"/>
        <v>0</v>
      </c>
      <c r="S164" s="10">
        <f t="shared" si="176"/>
        <v>0</v>
      </c>
      <c r="T164" s="12"/>
      <c r="U164" s="2">
        <f t="shared" si="177"/>
        <v>0</v>
      </c>
      <c r="V164" s="12"/>
      <c r="W164" s="2">
        <f t="shared" si="162"/>
        <v>0</v>
      </c>
      <c r="X164" s="12"/>
      <c r="Y164" s="2">
        <f t="shared" si="163"/>
        <v>0</v>
      </c>
      <c r="Z164" s="12"/>
      <c r="AA164" s="2">
        <f t="shared" si="178"/>
        <v>0</v>
      </c>
      <c r="AB164" s="12"/>
      <c r="AC164" s="2">
        <f t="shared" si="179"/>
        <v>0</v>
      </c>
      <c r="AD164" s="12"/>
      <c r="AE164" s="2">
        <f t="shared" si="180"/>
        <v>0</v>
      </c>
      <c r="AF164" s="4">
        <f t="shared" si="181"/>
        <v>0</v>
      </c>
      <c r="AG164" s="33">
        <f t="shared" si="182"/>
        <v>-201.83494420454306</v>
      </c>
      <c r="AH164" s="12"/>
      <c r="AI164" s="2">
        <f t="shared" si="170"/>
        <v>0</v>
      </c>
      <c r="AJ164" s="12"/>
      <c r="AK164" s="2">
        <f t="shared" si="157"/>
        <v>0</v>
      </c>
      <c r="AL164" s="12"/>
      <c r="AM164" s="2">
        <f t="shared" si="158"/>
        <v>0</v>
      </c>
      <c r="AN164" s="12"/>
      <c r="AO164" s="2">
        <f t="shared" si="159"/>
        <v>0</v>
      </c>
      <c r="AP164" s="4">
        <f t="shared" si="160"/>
        <v>0</v>
      </c>
      <c r="AQ164" s="33">
        <f t="shared" si="161"/>
        <v>-36.245064815606952</v>
      </c>
      <c r="AT164" s="13">
        <f t="shared" si="183"/>
        <v>0</v>
      </c>
      <c r="AU164" s="33">
        <f t="shared" si="184"/>
        <v>0</v>
      </c>
      <c r="AV164" s="6">
        <f t="shared" si="185"/>
        <v>-51.678254247475415</v>
      </c>
      <c r="AW164" s="2">
        <f t="shared" si="172"/>
        <v>7.3596430944938618E-2</v>
      </c>
      <c r="AX164" s="16"/>
      <c r="AY164" s="9" t="e">
        <f>#REF!*AX164/100</f>
        <v>#REF!</v>
      </c>
      <c r="AZ164" s="9"/>
      <c r="BA164" s="9"/>
      <c r="BB164" s="12"/>
      <c r="BC164" s="27">
        <f t="shared" si="173"/>
        <v>0</v>
      </c>
      <c r="BD164" s="13"/>
    </row>
    <row r="165" spans="1:67" s="4" customFormat="1" x14ac:dyDescent="0.25">
      <c r="A165" s="1" t="s">
        <v>343</v>
      </c>
      <c r="B165" s="23"/>
      <c r="C165" s="1"/>
      <c r="D165" s="2">
        <v>71.5</v>
      </c>
      <c r="E165" s="2">
        <f t="shared" si="164"/>
        <v>15.169875391090358</v>
      </c>
      <c r="F165" s="2">
        <v>64.02</v>
      </c>
      <c r="G165" s="2">
        <f t="shared" si="171"/>
        <v>9.8046872201681943</v>
      </c>
      <c r="H165" s="4">
        <f t="shared" si="174"/>
        <v>12.487281305629276</v>
      </c>
      <c r="I165" s="33">
        <f t="shared" si="175"/>
        <v>31.072606306468586</v>
      </c>
      <c r="J165" s="2">
        <f t="shared" si="165"/>
        <v>0</v>
      </c>
      <c r="K165" s="12"/>
      <c r="L165" s="4">
        <f t="shared" si="166"/>
        <v>0</v>
      </c>
      <c r="M165" s="12"/>
      <c r="N165" s="2">
        <f t="shared" si="167"/>
        <v>0</v>
      </c>
      <c r="O165" s="12"/>
      <c r="P165" s="2">
        <f t="shared" si="168"/>
        <v>0</v>
      </c>
      <c r="Q165" s="12"/>
      <c r="R165" s="4">
        <f t="shared" si="169"/>
        <v>0</v>
      </c>
      <c r="S165" s="10">
        <f t="shared" si="176"/>
        <v>0</v>
      </c>
      <c r="T165" s="12"/>
      <c r="U165" s="2">
        <f t="shared" si="177"/>
        <v>0</v>
      </c>
      <c r="V165" s="12"/>
      <c r="W165" s="2">
        <f t="shared" si="162"/>
        <v>0</v>
      </c>
      <c r="X165" s="12"/>
      <c r="Y165" s="2">
        <f t="shared" si="163"/>
        <v>0</v>
      </c>
      <c r="Z165" s="12"/>
      <c r="AA165" s="2">
        <f t="shared" si="178"/>
        <v>0</v>
      </c>
      <c r="AB165" s="12"/>
      <c r="AC165" s="2">
        <f t="shared" si="179"/>
        <v>0</v>
      </c>
      <c r="AD165" s="12"/>
      <c r="AE165" s="2">
        <f t="shared" si="180"/>
        <v>0</v>
      </c>
      <c r="AF165" s="4">
        <f t="shared" si="181"/>
        <v>0</v>
      </c>
      <c r="AG165" s="33">
        <f t="shared" si="182"/>
        <v>-201.83494420454306</v>
      </c>
      <c r="AH165" s="12"/>
      <c r="AI165" s="2">
        <f t="shared" si="170"/>
        <v>0</v>
      </c>
      <c r="AJ165" s="12"/>
      <c r="AK165" s="2">
        <f t="shared" si="157"/>
        <v>0</v>
      </c>
      <c r="AL165" s="12"/>
      <c r="AM165" s="2">
        <f t="shared" si="158"/>
        <v>0</v>
      </c>
      <c r="AN165" s="12"/>
      <c r="AO165" s="2">
        <f t="shared" si="159"/>
        <v>0</v>
      </c>
      <c r="AP165" s="4">
        <f t="shared" si="160"/>
        <v>0</v>
      </c>
      <c r="AQ165" s="33">
        <f t="shared" si="161"/>
        <v>-36.245064815606952</v>
      </c>
      <c r="AT165" s="13">
        <f t="shared" si="183"/>
        <v>0</v>
      </c>
      <c r="AU165" s="33">
        <f t="shared" si="184"/>
        <v>0</v>
      </c>
      <c r="AV165" s="6">
        <f t="shared" si="185"/>
        <v>-51.751850678420354</v>
      </c>
      <c r="AW165" s="2">
        <f t="shared" si="172"/>
        <v>0.22324780912082076</v>
      </c>
      <c r="AX165" s="16"/>
      <c r="AY165" s="9" t="e">
        <f>#REF!*AX165/100</f>
        <v>#REF!</v>
      </c>
      <c r="AZ165" s="9"/>
      <c r="BA165" s="9"/>
      <c r="BB165" s="12"/>
      <c r="BC165" s="27">
        <f t="shared" si="173"/>
        <v>0</v>
      </c>
      <c r="BD165" s="13"/>
    </row>
    <row r="166" spans="1:67" s="4" customFormat="1" x14ac:dyDescent="0.25">
      <c r="A166" s="1" t="s">
        <v>344</v>
      </c>
      <c r="B166" s="23"/>
      <c r="C166" s="1"/>
      <c r="D166" s="2">
        <v>70</v>
      </c>
      <c r="E166" s="2">
        <f t="shared" si="164"/>
        <v>14.85162625701154</v>
      </c>
      <c r="F166" s="2">
        <v>65.37</v>
      </c>
      <c r="G166" s="2">
        <f t="shared" si="171"/>
        <v>10.011440230902764</v>
      </c>
      <c r="H166" s="4">
        <f t="shared" si="174"/>
        <v>12.431533243957151</v>
      </c>
      <c r="I166" s="33">
        <f t="shared" si="175"/>
        <v>30.17961506998531</v>
      </c>
      <c r="J166" s="2">
        <f t="shared" si="165"/>
        <v>0</v>
      </c>
      <c r="K166" s="12"/>
      <c r="L166" s="4">
        <f t="shared" si="166"/>
        <v>0</v>
      </c>
      <c r="M166" s="12"/>
      <c r="N166" s="2">
        <f t="shared" si="167"/>
        <v>0</v>
      </c>
      <c r="O166" s="12"/>
      <c r="P166" s="2">
        <f t="shared" si="168"/>
        <v>0</v>
      </c>
      <c r="Q166" s="12"/>
      <c r="R166" s="4">
        <f t="shared" si="169"/>
        <v>0</v>
      </c>
      <c r="S166" s="10">
        <f t="shared" si="176"/>
        <v>0</v>
      </c>
      <c r="T166" s="12"/>
      <c r="U166" s="2">
        <f t="shared" si="177"/>
        <v>0</v>
      </c>
      <c r="V166" s="12"/>
      <c r="W166" s="2">
        <f t="shared" si="162"/>
        <v>0</v>
      </c>
      <c r="X166" s="12"/>
      <c r="Y166" s="2">
        <f t="shared" si="163"/>
        <v>0</v>
      </c>
      <c r="Z166" s="12"/>
      <c r="AA166" s="2">
        <f t="shared" si="178"/>
        <v>0</v>
      </c>
      <c r="AB166" s="12"/>
      <c r="AC166" s="2">
        <f t="shared" si="179"/>
        <v>0</v>
      </c>
      <c r="AD166" s="12"/>
      <c r="AE166" s="2">
        <f t="shared" si="180"/>
        <v>0</v>
      </c>
      <c r="AF166" s="4">
        <f t="shared" si="181"/>
        <v>0</v>
      </c>
      <c r="AG166" s="33">
        <f t="shared" si="182"/>
        <v>-201.83494420454306</v>
      </c>
      <c r="AH166" s="12"/>
      <c r="AI166" s="2">
        <f t="shared" si="170"/>
        <v>0</v>
      </c>
      <c r="AJ166" s="12"/>
      <c r="AK166" s="2">
        <f t="shared" ref="AK166:AK197" si="186">AJ166/_xlfn.STDEV.S($AJ$2:$AJ$129)</f>
        <v>0</v>
      </c>
      <c r="AL166" s="12"/>
      <c r="AM166" s="2">
        <f t="shared" ref="AM166:AM197" si="187">AL166/_xlfn.STDEV.S($AL$2:$AL$129)</f>
        <v>0</v>
      </c>
      <c r="AN166" s="12"/>
      <c r="AO166" s="2">
        <f t="shared" ref="AO166:AO197" si="188">AN166/_xlfn.STDEV.S($AN$2:$AN$129)</f>
        <v>0</v>
      </c>
      <c r="AP166" s="4">
        <f t="shared" ref="AP166:AP197" si="189">AVERAGE(AI166,AK166,AM166,AO166)</f>
        <v>0</v>
      </c>
      <c r="AQ166" s="33">
        <f t="shared" ref="AQ166:AQ197" si="190">(AP166-MIN($AP$2:$AP$129)) / (MAX($AP$2:$AP$129)-MIN($AP$2:$AP$129))*100</f>
        <v>-36.245064815606952</v>
      </c>
      <c r="AT166" s="13">
        <f t="shared" si="183"/>
        <v>0</v>
      </c>
      <c r="AU166" s="33">
        <f t="shared" si="184"/>
        <v>0</v>
      </c>
      <c r="AV166" s="6">
        <f t="shared" si="185"/>
        <v>-51.975098487541175</v>
      </c>
      <c r="AW166" s="2">
        <f t="shared" si="172"/>
        <v>3.6798215472472862E-2</v>
      </c>
      <c r="AX166" s="16"/>
      <c r="AY166" s="9" t="e">
        <f>#REF!*AX166/100</f>
        <v>#REF!</v>
      </c>
      <c r="AZ166" s="9"/>
      <c r="BA166" s="9"/>
      <c r="BB166" s="12"/>
      <c r="BC166" s="27">
        <f t="shared" si="173"/>
        <v>0</v>
      </c>
      <c r="BD166" s="13"/>
    </row>
    <row r="167" spans="1:67" s="4" customFormat="1" x14ac:dyDescent="0.25">
      <c r="A167" s="1" t="s">
        <v>20</v>
      </c>
      <c r="B167" s="23"/>
      <c r="C167" s="1"/>
      <c r="D167" s="2">
        <v>70</v>
      </c>
      <c r="E167" s="2">
        <f t="shared" si="164"/>
        <v>14.85162625701154</v>
      </c>
      <c r="F167" s="2">
        <v>65.25</v>
      </c>
      <c r="G167" s="2">
        <f t="shared" si="171"/>
        <v>9.9930621855041348</v>
      </c>
      <c r="H167" s="4">
        <f t="shared" si="174"/>
        <v>12.422344221257838</v>
      </c>
      <c r="I167" s="33">
        <f t="shared" si="175"/>
        <v>30.03242220809544</v>
      </c>
      <c r="J167" s="2">
        <f t="shared" si="165"/>
        <v>0</v>
      </c>
      <c r="K167" s="12"/>
      <c r="L167" s="4">
        <f t="shared" si="166"/>
        <v>0</v>
      </c>
      <c r="M167" s="12"/>
      <c r="N167" s="2">
        <f t="shared" si="167"/>
        <v>0</v>
      </c>
      <c r="O167" s="12"/>
      <c r="P167" s="2">
        <f t="shared" si="168"/>
        <v>0</v>
      </c>
      <c r="Q167" s="12"/>
      <c r="R167" s="4">
        <f t="shared" si="169"/>
        <v>0</v>
      </c>
      <c r="S167" s="10">
        <f t="shared" si="176"/>
        <v>0</v>
      </c>
      <c r="T167" s="12"/>
      <c r="U167" s="2">
        <f t="shared" si="177"/>
        <v>0</v>
      </c>
      <c r="V167" s="12"/>
      <c r="W167" s="2">
        <f t="shared" si="162"/>
        <v>0</v>
      </c>
      <c r="X167" s="12"/>
      <c r="Y167" s="2">
        <f t="shared" si="163"/>
        <v>0</v>
      </c>
      <c r="Z167" s="12"/>
      <c r="AA167" s="2">
        <f t="shared" si="178"/>
        <v>0</v>
      </c>
      <c r="AB167" s="12"/>
      <c r="AC167" s="2">
        <f t="shared" si="179"/>
        <v>0</v>
      </c>
      <c r="AD167" s="12"/>
      <c r="AE167" s="2">
        <f t="shared" si="180"/>
        <v>0</v>
      </c>
      <c r="AF167" s="4">
        <f t="shared" si="181"/>
        <v>0</v>
      </c>
      <c r="AG167" s="33">
        <f t="shared" si="182"/>
        <v>-201.83494420454306</v>
      </c>
      <c r="AH167" s="12"/>
      <c r="AI167" s="2">
        <f t="shared" si="170"/>
        <v>0</v>
      </c>
      <c r="AJ167" s="12"/>
      <c r="AK167" s="2">
        <f t="shared" si="186"/>
        <v>0</v>
      </c>
      <c r="AL167" s="12"/>
      <c r="AM167" s="2">
        <f t="shared" si="187"/>
        <v>0</v>
      </c>
      <c r="AN167" s="12"/>
      <c r="AO167" s="2">
        <f t="shared" si="188"/>
        <v>0</v>
      </c>
      <c r="AP167" s="4">
        <f t="shared" si="189"/>
        <v>0</v>
      </c>
      <c r="AQ167" s="33">
        <f t="shared" si="190"/>
        <v>-36.245064815606952</v>
      </c>
      <c r="AT167" s="13">
        <f t="shared" si="183"/>
        <v>0</v>
      </c>
      <c r="AU167" s="33">
        <f t="shared" si="184"/>
        <v>0</v>
      </c>
      <c r="AV167" s="6">
        <f t="shared" si="185"/>
        <v>-52.011896703013647</v>
      </c>
      <c r="AW167" s="2">
        <f t="shared" si="172"/>
        <v>0.15976293454904322</v>
      </c>
      <c r="AX167" s="16"/>
      <c r="AY167" s="9" t="e">
        <f>#REF!*AX167/100</f>
        <v>#REF!</v>
      </c>
      <c r="AZ167" s="9"/>
      <c r="BA167" s="9"/>
      <c r="BB167" s="12"/>
      <c r="BC167" s="27">
        <f t="shared" si="173"/>
        <v>0</v>
      </c>
      <c r="BD167" s="13"/>
    </row>
    <row r="168" spans="1:67" s="38" customFormat="1" x14ac:dyDescent="0.25">
      <c r="A168" s="1" t="s">
        <v>22</v>
      </c>
      <c r="B168" s="23"/>
      <c r="C168" s="1"/>
      <c r="D168" s="2">
        <v>70.75</v>
      </c>
      <c r="E168" s="2">
        <f t="shared" si="164"/>
        <v>15.01075082405095</v>
      </c>
      <c r="F168" s="2">
        <v>63.69</v>
      </c>
      <c r="G168" s="2">
        <f t="shared" si="171"/>
        <v>9.7541475953219674</v>
      </c>
      <c r="H168" s="4">
        <f t="shared" si="174"/>
        <v>12.38244920968646</v>
      </c>
      <c r="I168" s="33">
        <f t="shared" si="175"/>
        <v>29.393370469899249</v>
      </c>
      <c r="J168" s="2">
        <f t="shared" si="165"/>
        <v>0</v>
      </c>
      <c r="K168" s="12"/>
      <c r="L168" s="4">
        <f t="shared" si="166"/>
        <v>0</v>
      </c>
      <c r="M168" s="12"/>
      <c r="N168" s="2">
        <f t="shared" si="167"/>
        <v>0</v>
      </c>
      <c r="O168" s="12"/>
      <c r="P168" s="2">
        <f t="shared" si="168"/>
        <v>0</v>
      </c>
      <c r="Q168" s="12"/>
      <c r="R168" s="4">
        <f t="shared" si="169"/>
        <v>0</v>
      </c>
      <c r="S168" s="10">
        <f t="shared" si="176"/>
        <v>0</v>
      </c>
      <c r="T168" s="12"/>
      <c r="U168" s="2">
        <f t="shared" si="177"/>
        <v>0</v>
      </c>
      <c r="V168" s="12"/>
      <c r="W168" s="2">
        <f t="shared" si="162"/>
        <v>0</v>
      </c>
      <c r="X168" s="12"/>
      <c r="Y168" s="2">
        <f t="shared" si="163"/>
        <v>0</v>
      </c>
      <c r="Z168" s="12"/>
      <c r="AA168" s="2">
        <f t="shared" si="178"/>
        <v>0</v>
      </c>
      <c r="AB168" s="12"/>
      <c r="AC168" s="2">
        <f t="shared" si="179"/>
        <v>0</v>
      </c>
      <c r="AD168" s="12"/>
      <c r="AE168" s="2">
        <f t="shared" si="180"/>
        <v>0</v>
      </c>
      <c r="AF168" s="4">
        <f t="shared" si="181"/>
        <v>0</v>
      </c>
      <c r="AG168" s="33">
        <f t="shared" si="182"/>
        <v>-201.83494420454306</v>
      </c>
      <c r="AH168" s="12"/>
      <c r="AI168" s="2">
        <f t="shared" si="170"/>
        <v>0</v>
      </c>
      <c r="AJ168" s="12"/>
      <c r="AK168" s="2">
        <f t="shared" si="186"/>
        <v>0</v>
      </c>
      <c r="AL168" s="12"/>
      <c r="AM168" s="2">
        <f t="shared" si="187"/>
        <v>0</v>
      </c>
      <c r="AN168" s="12"/>
      <c r="AO168" s="2">
        <f t="shared" si="188"/>
        <v>0</v>
      </c>
      <c r="AP168" s="4">
        <f t="shared" si="189"/>
        <v>0</v>
      </c>
      <c r="AQ168" s="33">
        <f t="shared" si="190"/>
        <v>-36.245064815606952</v>
      </c>
      <c r="AR168" s="4"/>
      <c r="AS168" s="4"/>
      <c r="AT168" s="13">
        <f t="shared" si="183"/>
        <v>0</v>
      </c>
      <c r="AU168" s="33">
        <f t="shared" si="184"/>
        <v>0</v>
      </c>
      <c r="AV168" s="6">
        <f t="shared" si="185"/>
        <v>-52.171659637562691</v>
      </c>
      <c r="AW168" s="2">
        <f t="shared" si="172"/>
        <v>0.19319063123047187</v>
      </c>
      <c r="AX168" s="16"/>
      <c r="AY168" s="9" t="e">
        <f>#REF!*AX168/100</f>
        <v>#REF!</v>
      </c>
      <c r="AZ168" s="9"/>
      <c r="BA168" s="9"/>
      <c r="BB168" s="12"/>
      <c r="BC168" s="27">
        <f t="shared" si="173"/>
        <v>0</v>
      </c>
      <c r="BD168" s="13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</row>
    <row r="169" spans="1:67" s="38" customFormat="1" x14ac:dyDescent="0.25">
      <c r="A169" s="1" t="s">
        <v>345</v>
      </c>
      <c r="B169" s="23"/>
      <c r="C169" s="1"/>
      <c r="D169" s="2">
        <v>70.75</v>
      </c>
      <c r="E169" s="2">
        <f t="shared" si="164"/>
        <v>15.01075082405095</v>
      </c>
      <c r="F169" s="2">
        <v>63.06</v>
      </c>
      <c r="G169" s="2">
        <f t="shared" si="171"/>
        <v>9.6576628569791687</v>
      </c>
      <c r="H169" s="4">
        <f t="shared" si="174"/>
        <v>12.334206840515058</v>
      </c>
      <c r="I169" s="33">
        <f t="shared" si="175"/>
        <v>28.620607944977362</v>
      </c>
      <c r="J169" s="2">
        <f t="shared" si="165"/>
        <v>0</v>
      </c>
      <c r="K169" s="12"/>
      <c r="L169" s="4">
        <f t="shared" si="166"/>
        <v>0</v>
      </c>
      <c r="M169" s="12"/>
      <c r="N169" s="2">
        <f t="shared" si="167"/>
        <v>0</v>
      </c>
      <c r="O169" s="12"/>
      <c r="P169" s="2">
        <f t="shared" si="168"/>
        <v>0</v>
      </c>
      <c r="Q169" s="12"/>
      <c r="R169" s="4">
        <f t="shared" si="169"/>
        <v>0</v>
      </c>
      <c r="S169" s="10">
        <f t="shared" si="176"/>
        <v>0</v>
      </c>
      <c r="T169" s="12"/>
      <c r="U169" s="2">
        <f t="shared" si="177"/>
        <v>0</v>
      </c>
      <c r="V169" s="12"/>
      <c r="W169" s="2">
        <f t="shared" si="162"/>
        <v>0</v>
      </c>
      <c r="X169" s="12"/>
      <c r="Y169" s="2">
        <f t="shared" si="163"/>
        <v>0</v>
      </c>
      <c r="Z169" s="12"/>
      <c r="AA169" s="2">
        <f t="shared" si="178"/>
        <v>0</v>
      </c>
      <c r="AB169" s="12"/>
      <c r="AC169" s="2">
        <f t="shared" si="179"/>
        <v>0</v>
      </c>
      <c r="AD169" s="12"/>
      <c r="AE169" s="2">
        <f t="shared" si="180"/>
        <v>0</v>
      </c>
      <c r="AF169" s="4">
        <f t="shared" si="181"/>
        <v>0</v>
      </c>
      <c r="AG169" s="33">
        <f t="shared" si="182"/>
        <v>-201.83494420454306</v>
      </c>
      <c r="AH169" s="12"/>
      <c r="AI169" s="2">
        <f t="shared" si="170"/>
        <v>0</v>
      </c>
      <c r="AJ169" s="12"/>
      <c r="AK169" s="2">
        <f t="shared" si="186"/>
        <v>0</v>
      </c>
      <c r="AL169" s="12"/>
      <c r="AM169" s="2">
        <f t="shared" si="187"/>
        <v>0</v>
      </c>
      <c r="AN169" s="12"/>
      <c r="AO169" s="2">
        <f t="shared" si="188"/>
        <v>0</v>
      </c>
      <c r="AP169" s="4">
        <f t="shared" si="189"/>
        <v>0</v>
      </c>
      <c r="AQ169" s="33">
        <f t="shared" si="190"/>
        <v>-36.245064815606952</v>
      </c>
      <c r="AR169" s="4"/>
      <c r="AS169" s="4"/>
      <c r="AT169" s="13">
        <f t="shared" si="183"/>
        <v>0</v>
      </c>
      <c r="AU169" s="33">
        <f t="shared" si="184"/>
        <v>0</v>
      </c>
      <c r="AV169" s="6">
        <f t="shared" si="185"/>
        <v>-52.364850268793163</v>
      </c>
      <c r="AW169" s="2">
        <f t="shared" si="172"/>
        <v>0.35255706786811913</v>
      </c>
      <c r="AX169" s="16"/>
      <c r="AY169" s="9" t="e">
        <f>#REF!*AX169/100</f>
        <v>#REF!</v>
      </c>
      <c r="AZ169" s="9"/>
      <c r="BA169" s="9"/>
      <c r="BB169" s="12"/>
      <c r="BC169" s="27">
        <f t="shared" si="173"/>
        <v>0</v>
      </c>
      <c r="BD169" s="13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</row>
    <row r="170" spans="1:67" s="38" customFormat="1" x14ac:dyDescent="0.25">
      <c r="A170" s="1" t="s">
        <v>9</v>
      </c>
      <c r="B170" s="23"/>
      <c r="C170" s="1"/>
      <c r="D170" s="2">
        <v>68</v>
      </c>
      <c r="E170" s="2">
        <f t="shared" si="164"/>
        <v>14.427294078239781</v>
      </c>
      <c r="F170" s="2">
        <v>65.72</v>
      </c>
      <c r="G170" s="2">
        <f t="shared" si="171"/>
        <v>10.06504286331543</v>
      </c>
      <c r="H170" s="4">
        <f t="shared" si="174"/>
        <v>12.246168470777604</v>
      </c>
      <c r="I170" s="33">
        <f t="shared" si="175"/>
        <v>27.210379673504892</v>
      </c>
      <c r="J170" s="2">
        <f t="shared" si="165"/>
        <v>0</v>
      </c>
      <c r="K170" s="12"/>
      <c r="L170" s="4">
        <f t="shared" si="166"/>
        <v>0</v>
      </c>
      <c r="M170" s="12"/>
      <c r="N170" s="2">
        <f t="shared" si="167"/>
        <v>0</v>
      </c>
      <c r="O170" s="12"/>
      <c r="P170" s="2">
        <f t="shared" si="168"/>
        <v>0</v>
      </c>
      <c r="Q170" s="12"/>
      <c r="R170" s="4">
        <f t="shared" si="169"/>
        <v>0</v>
      </c>
      <c r="S170" s="10">
        <f t="shared" si="176"/>
        <v>0</v>
      </c>
      <c r="T170" s="12"/>
      <c r="U170" s="2">
        <f t="shared" si="177"/>
        <v>0</v>
      </c>
      <c r="V170" s="12"/>
      <c r="W170" s="2">
        <f t="shared" si="162"/>
        <v>0</v>
      </c>
      <c r="X170" s="12"/>
      <c r="Y170" s="2">
        <f t="shared" si="163"/>
        <v>0</v>
      </c>
      <c r="Z170" s="12"/>
      <c r="AA170" s="2">
        <f t="shared" si="178"/>
        <v>0</v>
      </c>
      <c r="AB170" s="12"/>
      <c r="AC170" s="2">
        <f t="shared" si="179"/>
        <v>0</v>
      </c>
      <c r="AD170" s="12"/>
      <c r="AE170" s="2">
        <f t="shared" si="180"/>
        <v>0</v>
      </c>
      <c r="AF170" s="4">
        <f t="shared" si="181"/>
        <v>0</v>
      </c>
      <c r="AG170" s="33">
        <f t="shared" si="182"/>
        <v>-201.83494420454306</v>
      </c>
      <c r="AH170" s="12"/>
      <c r="AI170" s="2">
        <f t="shared" si="170"/>
        <v>0</v>
      </c>
      <c r="AJ170" s="12"/>
      <c r="AK170" s="2">
        <f t="shared" si="186"/>
        <v>0</v>
      </c>
      <c r="AL170" s="12"/>
      <c r="AM170" s="2">
        <f t="shared" si="187"/>
        <v>0</v>
      </c>
      <c r="AN170" s="12"/>
      <c r="AO170" s="2">
        <f t="shared" si="188"/>
        <v>0</v>
      </c>
      <c r="AP170" s="4">
        <f t="shared" si="189"/>
        <v>0</v>
      </c>
      <c r="AQ170" s="33">
        <f t="shared" si="190"/>
        <v>-36.245064815606952</v>
      </c>
      <c r="AR170" s="4"/>
      <c r="AS170" s="4"/>
      <c r="AT170" s="13">
        <f t="shared" si="183"/>
        <v>0</v>
      </c>
      <c r="AU170" s="33">
        <f t="shared" si="184"/>
        <v>0</v>
      </c>
      <c r="AV170" s="6">
        <f t="shared" si="185"/>
        <v>-52.717407336661282</v>
      </c>
      <c r="AW170" s="2">
        <f t="shared" si="172"/>
        <v>0.31032631522997889</v>
      </c>
      <c r="AX170" s="16"/>
      <c r="AY170" s="9" t="e">
        <f>#REF!*AX170/100</f>
        <v>#REF!</v>
      </c>
      <c r="AZ170" s="9"/>
      <c r="BA170" s="9"/>
      <c r="BB170" s="12"/>
      <c r="BC170" s="27">
        <f t="shared" si="173"/>
        <v>0</v>
      </c>
      <c r="BD170" s="13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</row>
    <row r="171" spans="1:67" s="38" customFormat="1" x14ac:dyDescent="0.25">
      <c r="A171" s="1" t="s">
        <v>16</v>
      </c>
      <c r="B171" s="23"/>
      <c r="C171" s="1"/>
      <c r="D171" s="2">
        <v>69.5</v>
      </c>
      <c r="E171" s="2">
        <f t="shared" si="164"/>
        <v>14.7455432123186</v>
      </c>
      <c r="F171" s="2">
        <v>62.63</v>
      </c>
      <c r="G171" s="2">
        <f t="shared" si="171"/>
        <v>9.5918081943007518</v>
      </c>
      <c r="H171" s="4">
        <f t="shared" si="174"/>
        <v>12.168675703309676</v>
      </c>
      <c r="I171" s="33">
        <f t="shared" si="175"/>
        <v>25.969074412584973</v>
      </c>
      <c r="J171" s="2">
        <f t="shared" si="165"/>
        <v>0</v>
      </c>
      <c r="K171" s="12"/>
      <c r="L171" s="4">
        <f t="shared" si="166"/>
        <v>0</v>
      </c>
      <c r="M171" s="12"/>
      <c r="N171" s="2">
        <f t="shared" si="167"/>
        <v>0</v>
      </c>
      <c r="O171" s="12"/>
      <c r="P171" s="2">
        <f t="shared" si="168"/>
        <v>0</v>
      </c>
      <c r="Q171" s="12"/>
      <c r="R171" s="4">
        <f t="shared" si="169"/>
        <v>0</v>
      </c>
      <c r="S171" s="10">
        <f t="shared" si="176"/>
        <v>0</v>
      </c>
      <c r="T171" s="12"/>
      <c r="U171" s="2">
        <f t="shared" si="177"/>
        <v>0</v>
      </c>
      <c r="V171" s="12"/>
      <c r="W171" s="2">
        <f t="shared" si="162"/>
        <v>0</v>
      </c>
      <c r="X171" s="12"/>
      <c r="Y171" s="2">
        <f t="shared" si="163"/>
        <v>0</v>
      </c>
      <c r="Z171" s="12"/>
      <c r="AA171" s="2">
        <f t="shared" si="178"/>
        <v>0</v>
      </c>
      <c r="AB171" s="12"/>
      <c r="AC171" s="2">
        <f t="shared" si="179"/>
        <v>0</v>
      </c>
      <c r="AD171" s="12"/>
      <c r="AE171" s="2">
        <f t="shared" si="180"/>
        <v>0</v>
      </c>
      <c r="AF171" s="4">
        <f t="shared" si="181"/>
        <v>0</v>
      </c>
      <c r="AG171" s="33">
        <f t="shared" si="182"/>
        <v>-201.83494420454306</v>
      </c>
      <c r="AH171" s="12"/>
      <c r="AI171" s="2">
        <f t="shared" si="170"/>
        <v>0</v>
      </c>
      <c r="AJ171" s="12"/>
      <c r="AK171" s="2">
        <f t="shared" si="186"/>
        <v>0</v>
      </c>
      <c r="AL171" s="12"/>
      <c r="AM171" s="2">
        <f t="shared" si="187"/>
        <v>0</v>
      </c>
      <c r="AN171" s="12"/>
      <c r="AO171" s="2">
        <f t="shared" si="188"/>
        <v>0</v>
      </c>
      <c r="AP171" s="4">
        <f t="shared" si="189"/>
        <v>0</v>
      </c>
      <c r="AQ171" s="33">
        <f t="shared" si="190"/>
        <v>-36.245064815606952</v>
      </c>
      <c r="AR171" s="4"/>
      <c r="AS171" s="4"/>
      <c r="AT171" s="13">
        <f t="shared" si="183"/>
        <v>0</v>
      </c>
      <c r="AU171" s="33">
        <f t="shared" si="184"/>
        <v>0</v>
      </c>
      <c r="AV171" s="6">
        <f t="shared" si="185"/>
        <v>-53.027733651891261</v>
      </c>
      <c r="AW171" s="2">
        <f t="shared" si="172"/>
        <v>0.21098173729667025</v>
      </c>
      <c r="AX171" s="16"/>
      <c r="AY171" s="9" t="e">
        <f>#REF!*AX171/100</f>
        <v>#REF!</v>
      </c>
      <c r="AZ171" s="9"/>
      <c r="BA171" s="9"/>
      <c r="BB171" s="12"/>
      <c r="BC171" s="27">
        <f t="shared" si="173"/>
        <v>0</v>
      </c>
      <c r="BD171" s="13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</row>
    <row r="172" spans="1:67" s="38" customFormat="1" x14ac:dyDescent="0.25">
      <c r="A172" s="1" t="s">
        <v>346</v>
      </c>
      <c r="B172" s="23"/>
      <c r="C172" s="1"/>
      <c r="D172" s="2">
        <v>68</v>
      </c>
      <c r="E172" s="2">
        <f t="shared" si="164"/>
        <v>14.427294078239781</v>
      </c>
      <c r="F172" s="2">
        <v>64.02</v>
      </c>
      <c r="G172" s="2">
        <f t="shared" si="171"/>
        <v>9.8046872201681943</v>
      </c>
      <c r="H172" s="4">
        <f t="shared" si="174"/>
        <v>12.115990649203987</v>
      </c>
      <c r="I172" s="33">
        <f t="shared" si="175"/>
        <v>25.125147463398285</v>
      </c>
      <c r="J172" s="2">
        <f t="shared" si="165"/>
        <v>0</v>
      </c>
      <c r="K172" s="12"/>
      <c r="L172" s="4">
        <f t="shared" si="166"/>
        <v>0</v>
      </c>
      <c r="M172" s="12"/>
      <c r="N172" s="2">
        <f t="shared" si="167"/>
        <v>0</v>
      </c>
      <c r="O172" s="12"/>
      <c r="P172" s="2">
        <f t="shared" si="168"/>
        <v>0</v>
      </c>
      <c r="Q172" s="12"/>
      <c r="R172" s="4">
        <f t="shared" si="169"/>
        <v>0</v>
      </c>
      <c r="S172" s="10">
        <f t="shared" si="176"/>
        <v>0</v>
      </c>
      <c r="T172" s="12"/>
      <c r="U172" s="2">
        <f t="shared" si="177"/>
        <v>0</v>
      </c>
      <c r="V172" s="12"/>
      <c r="W172" s="2">
        <f t="shared" si="162"/>
        <v>0</v>
      </c>
      <c r="X172" s="12"/>
      <c r="Y172" s="2">
        <f t="shared" si="163"/>
        <v>0</v>
      </c>
      <c r="Z172" s="12"/>
      <c r="AA172" s="2">
        <f t="shared" si="178"/>
        <v>0</v>
      </c>
      <c r="AB172" s="12"/>
      <c r="AC172" s="2">
        <f t="shared" si="179"/>
        <v>0</v>
      </c>
      <c r="AD172" s="12"/>
      <c r="AE172" s="2">
        <f t="shared" si="180"/>
        <v>0</v>
      </c>
      <c r="AF172" s="4">
        <f t="shared" si="181"/>
        <v>0</v>
      </c>
      <c r="AG172" s="33">
        <f t="shared" si="182"/>
        <v>-201.83494420454306</v>
      </c>
      <c r="AH172" s="12"/>
      <c r="AI172" s="2">
        <f t="shared" si="170"/>
        <v>0</v>
      </c>
      <c r="AJ172" s="12"/>
      <c r="AK172" s="2">
        <f t="shared" si="186"/>
        <v>0</v>
      </c>
      <c r="AL172" s="12"/>
      <c r="AM172" s="2">
        <f t="shared" si="187"/>
        <v>0</v>
      </c>
      <c r="AN172" s="12"/>
      <c r="AO172" s="2">
        <f t="shared" si="188"/>
        <v>0</v>
      </c>
      <c r="AP172" s="4">
        <f t="shared" si="189"/>
        <v>0</v>
      </c>
      <c r="AQ172" s="33">
        <f t="shared" si="190"/>
        <v>-36.245064815606952</v>
      </c>
      <c r="AR172" s="4"/>
      <c r="AS172" s="4"/>
      <c r="AT172" s="13">
        <f t="shared" si="183"/>
        <v>0</v>
      </c>
      <c r="AU172" s="33">
        <f t="shared" si="184"/>
        <v>0</v>
      </c>
      <c r="AV172" s="6">
        <f t="shared" si="185"/>
        <v>-53.238715389187931</v>
      </c>
      <c r="AW172" s="2">
        <f t="shared" si="172"/>
        <v>0.16926648925218757</v>
      </c>
      <c r="AX172" s="16"/>
      <c r="AY172" s="9" t="e">
        <f>#REF!*AX172/100</f>
        <v>#REF!</v>
      </c>
      <c r="AZ172" s="9"/>
      <c r="BA172" s="9"/>
      <c r="BB172" s="12"/>
      <c r="BC172" s="27">
        <f t="shared" si="173"/>
        <v>0</v>
      </c>
      <c r="BD172" s="13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</row>
    <row r="173" spans="1:67" s="38" customFormat="1" x14ac:dyDescent="0.25">
      <c r="A173" s="1" t="s">
        <v>17</v>
      </c>
      <c r="B173" s="23"/>
      <c r="C173" s="1"/>
      <c r="D173" s="2">
        <v>69.5</v>
      </c>
      <c r="E173" s="2">
        <f t="shared" si="164"/>
        <v>14.7455432123186</v>
      </c>
      <c r="F173" s="2">
        <v>61.39</v>
      </c>
      <c r="G173" s="2">
        <f t="shared" si="171"/>
        <v>9.4019017251815917</v>
      </c>
      <c r="H173" s="4">
        <f t="shared" si="174"/>
        <v>12.073722468750095</v>
      </c>
      <c r="I173" s="33">
        <f t="shared" si="175"/>
        <v>24.448081506389546</v>
      </c>
      <c r="J173" s="2">
        <f t="shared" si="165"/>
        <v>0</v>
      </c>
      <c r="K173" s="12"/>
      <c r="L173" s="4">
        <f t="shared" si="166"/>
        <v>0</v>
      </c>
      <c r="M173" s="12"/>
      <c r="N173" s="2">
        <f t="shared" si="167"/>
        <v>0</v>
      </c>
      <c r="O173" s="12"/>
      <c r="P173" s="2">
        <f t="shared" si="168"/>
        <v>0</v>
      </c>
      <c r="Q173" s="12"/>
      <c r="R173" s="4">
        <f t="shared" si="169"/>
        <v>0</v>
      </c>
      <c r="S173" s="10">
        <f t="shared" si="176"/>
        <v>0</v>
      </c>
      <c r="T173" s="12"/>
      <c r="U173" s="2">
        <f t="shared" si="177"/>
        <v>0</v>
      </c>
      <c r="V173" s="12"/>
      <c r="W173" s="2">
        <f t="shared" si="162"/>
        <v>0</v>
      </c>
      <c r="X173" s="12"/>
      <c r="Y173" s="2">
        <f t="shared" si="163"/>
        <v>0</v>
      </c>
      <c r="Z173" s="12"/>
      <c r="AA173" s="2">
        <f t="shared" si="178"/>
        <v>0</v>
      </c>
      <c r="AB173" s="12"/>
      <c r="AC173" s="2">
        <f t="shared" si="179"/>
        <v>0</v>
      </c>
      <c r="AD173" s="12"/>
      <c r="AE173" s="2">
        <f t="shared" si="180"/>
        <v>0</v>
      </c>
      <c r="AF173" s="4">
        <f t="shared" si="181"/>
        <v>0</v>
      </c>
      <c r="AG173" s="33">
        <f t="shared" si="182"/>
        <v>-201.83494420454306</v>
      </c>
      <c r="AH173" s="12"/>
      <c r="AI173" s="2">
        <f t="shared" si="170"/>
        <v>0</v>
      </c>
      <c r="AJ173" s="12"/>
      <c r="AK173" s="2">
        <f t="shared" si="186"/>
        <v>0</v>
      </c>
      <c r="AL173" s="12"/>
      <c r="AM173" s="2">
        <f t="shared" si="187"/>
        <v>0</v>
      </c>
      <c r="AN173" s="12"/>
      <c r="AO173" s="2">
        <f t="shared" si="188"/>
        <v>0</v>
      </c>
      <c r="AP173" s="4">
        <f t="shared" si="189"/>
        <v>0</v>
      </c>
      <c r="AQ173" s="33">
        <f t="shared" si="190"/>
        <v>-36.245064815606952</v>
      </c>
      <c r="AR173" s="4"/>
      <c r="AS173" s="4"/>
      <c r="AT173" s="13">
        <f t="shared" si="183"/>
        <v>0</v>
      </c>
      <c r="AU173" s="33">
        <f t="shared" si="184"/>
        <v>0</v>
      </c>
      <c r="AV173" s="6">
        <f t="shared" si="185"/>
        <v>-53.407981878440118</v>
      </c>
      <c r="AW173" s="2">
        <f t="shared" si="172"/>
        <v>1.1557732685917301</v>
      </c>
      <c r="AX173" s="16"/>
      <c r="AY173" s="9" t="e">
        <f>#REF!*AX173/100</f>
        <v>#REF!</v>
      </c>
      <c r="AZ173" s="9"/>
      <c r="BA173" s="9"/>
      <c r="BB173" s="12"/>
      <c r="BC173" s="27">
        <f t="shared" si="173"/>
        <v>0</v>
      </c>
      <c r="BD173" s="13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</row>
    <row r="174" spans="1:67" s="38" customFormat="1" x14ac:dyDescent="0.25">
      <c r="A174" s="1" t="s">
        <v>12</v>
      </c>
      <c r="B174" s="23"/>
      <c r="C174" s="1"/>
      <c r="D174" s="2">
        <v>68.75</v>
      </c>
      <c r="E174" s="2">
        <f t="shared" si="164"/>
        <v>14.58641864527919</v>
      </c>
      <c r="F174" s="2">
        <v>58.66</v>
      </c>
      <c r="G174" s="2">
        <f t="shared" si="171"/>
        <v>8.9838011923627974</v>
      </c>
      <c r="H174" s="4">
        <f t="shared" si="174"/>
        <v>11.785109918820993</v>
      </c>
      <c r="I174" s="33">
        <f t="shared" si="175"/>
        <v>19.824988432022618</v>
      </c>
      <c r="J174" s="2">
        <f t="shared" si="165"/>
        <v>0</v>
      </c>
      <c r="K174" s="12"/>
      <c r="L174" s="4">
        <f t="shared" si="166"/>
        <v>0</v>
      </c>
      <c r="M174" s="12"/>
      <c r="N174" s="2">
        <f t="shared" si="167"/>
        <v>0</v>
      </c>
      <c r="O174" s="12"/>
      <c r="P174" s="2">
        <f t="shared" si="168"/>
        <v>0</v>
      </c>
      <c r="Q174" s="12"/>
      <c r="R174" s="4">
        <f t="shared" si="169"/>
        <v>0</v>
      </c>
      <c r="S174" s="10">
        <f t="shared" si="176"/>
        <v>0</v>
      </c>
      <c r="T174" s="12"/>
      <c r="U174" s="2">
        <f t="shared" si="177"/>
        <v>0</v>
      </c>
      <c r="V174" s="12"/>
      <c r="W174" s="2">
        <f t="shared" si="162"/>
        <v>0</v>
      </c>
      <c r="X174" s="12"/>
      <c r="Y174" s="2">
        <f t="shared" si="163"/>
        <v>0</v>
      </c>
      <c r="Z174" s="12"/>
      <c r="AA174" s="2">
        <f t="shared" si="178"/>
        <v>0</v>
      </c>
      <c r="AB174" s="12"/>
      <c r="AC174" s="2">
        <f t="shared" si="179"/>
        <v>0</v>
      </c>
      <c r="AD174" s="12"/>
      <c r="AE174" s="2">
        <f t="shared" si="180"/>
        <v>0</v>
      </c>
      <c r="AF174" s="4">
        <f t="shared" si="181"/>
        <v>0</v>
      </c>
      <c r="AG174" s="33">
        <f t="shared" si="182"/>
        <v>-201.83494420454306</v>
      </c>
      <c r="AH174" s="12"/>
      <c r="AI174" s="2">
        <f t="shared" si="170"/>
        <v>0</v>
      </c>
      <c r="AJ174" s="12"/>
      <c r="AK174" s="2">
        <f t="shared" si="186"/>
        <v>0</v>
      </c>
      <c r="AL174" s="12"/>
      <c r="AM174" s="2">
        <f t="shared" si="187"/>
        <v>0</v>
      </c>
      <c r="AN174" s="12"/>
      <c r="AO174" s="2">
        <f t="shared" si="188"/>
        <v>0</v>
      </c>
      <c r="AP174" s="4">
        <f t="shared" si="189"/>
        <v>0</v>
      </c>
      <c r="AQ174" s="33">
        <f t="shared" si="190"/>
        <v>-36.245064815606952</v>
      </c>
      <c r="AR174" s="4"/>
      <c r="AS174" s="4"/>
      <c r="AT174" s="13">
        <f t="shared" si="183"/>
        <v>0</v>
      </c>
      <c r="AU174" s="33">
        <f t="shared" si="184"/>
        <v>0</v>
      </c>
      <c r="AV174" s="6">
        <f t="shared" si="185"/>
        <v>-54.563755147031848</v>
      </c>
      <c r="AW174" s="2">
        <f t="shared" si="172"/>
        <v>-54.563755147031848</v>
      </c>
      <c r="AX174" s="16"/>
      <c r="AY174" s="9" t="e">
        <f>#REF!*AX174/100</f>
        <v>#REF!</v>
      </c>
      <c r="AZ174" s="9"/>
      <c r="BA174" s="9"/>
      <c r="BB174" s="12"/>
      <c r="BC174" s="27">
        <f t="shared" si="173"/>
        <v>0</v>
      </c>
      <c r="BD174" s="13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</row>
    <row r="182" spans="3:3" x14ac:dyDescent="0.25">
      <c r="C182" s="32"/>
    </row>
  </sheetData>
  <sortState xmlns:xlrd2="http://schemas.microsoft.com/office/spreadsheetml/2017/richdata2" ref="A2:BE184">
    <sortCondition descending="1" ref="AV1:AV18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2022-08-04T07:01:32Z</dcterms:modified>
</cp:coreProperties>
</file>