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chizzymba/Downloads/data sets /selected/New Folder With Items/"/>
    </mc:Choice>
  </mc:AlternateContent>
  <xr:revisionPtr revIDLastSave="0" documentId="13_ncr:1_{E74A4073-0ABC-6945-A4EB-2FFD8124A1B7}" xr6:coauthVersionLast="46" xr6:coauthVersionMax="46" xr10:uidLastSave="{00000000-0000-0000-0000-000000000000}"/>
  <bookViews>
    <workbookView xWindow="0" yWindow="640" windowWidth="25600" windowHeight="14260" activeTab="1" xr2:uid="{05E7D740-E523-7F4A-8F98-A52AA2B25DF4}"/>
  </bookViews>
  <sheets>
    <sheet name="matrix without links (2)" sheetId="10" r:id="rId1"/>
    <sheet name="comparison ratios" sheetId="8" r:id="rId2"/>
    <sheet name="analysis results (2)" sheetId="15" r:id="rId3"/>
    <sheet name="hosteldata " sheetId="12" r:id="rId4"/>
    <sheet name="universitydata" sheetId="13" r:id="rId5"/>
    <sheet name="wikidataset" sheetId="14" r:id="rId6"/>
    <sheet name="Sheet5" sheetId="1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5" i="15" l="1"/>
  <c r="AA16" i="15" s="1"/>
  <c r="AA18" i="15" s="1"/>
  <c r="AA13" i="15"/>
  <c r="AA12" i="15"/>
  <c r="AA11" i="15"/>
  <c r="AA9" i="15"/>
  <c r="AA7" i="15"/>
  <c r="AA6" i="15"/>
  <c r="Z15" i="15"/>
  <c r="Z13" i="15"/>
  <c r="Z12" i="15"/>
  <c r="Z9" i="15"/>
  <c r="Z11" i="15" s="1"/>
  <c r="Z8" i="15"/>
  <c r="Z6" i="15"/>
  <c r="AA8" i="15"/>
  <c r="Z16" i="15"/>
  <c r="Z18" i="15" s="1"/>
  <c r="Z14" i="15"/>
  <c r="Y16" i="15"/>
  <c r="Y15" i="15"/>
  <c r="Y12" i="15"/>
  <c r="Y9" i="15"/>
  <c r="Y6" i="15"/>
  <c r="Y18" i="15"/>
  <c r="Y14" i="15"/>
  <c r="Y11" i="15"/>
  <c r="Y8" i="15"/>
  <c r="S6" i="15"/>
  <c r="K87" i="15"/>
  <c r="T9" i="15"/>
  <c r="S9" i="15"/>
  <c r="K68" i="15"/>
  <c r="K122" i="15"/>
  <c r="W9" i="15"/>
  <c r="T6" i="15"/>
  <c r="M131" i="15"/>
  <c r="L131" i="15"/>
  <c r="K131" i="15"/>
  <c r="M127" i="15"/>
  <c r="L127" i="15"/>
  <c r="K127" i="15"/>
  <c r="M122" i="15"/>
  <c r="L122" i="15"/>
  <c r="S16" i="15"/>
  <c r="S18" i="15" s="1"/>
  <c r="K13" i="15"/>
  <c r="M87" i="15"/>
  <c r="L87" i="15"/>
  <c r="M79" i="15"/>
  <c r="L79" i="15"/>
  <c r="K79" i="15"/>
  <c r="M68" i="15"/>
  <c r="L68" i="15"/>
  <c r="M49" i="15"/>
  <c r="L49" i="15"/>
  <c r="K49" i="15"/>
  <c r="M46" i="15"/>
  <c r="L46" i="15"/>
  <c r="K46" i="15"/>
  <c r="M38" i="15"/>
  <c r="L38" i="15"/>
  <c r="K38" i="15"/>
  <c r="M22" i="15"/>
  <c r="L22" i="15"/>
  <c r="K22" i="15"/>
  <c r="M18" i="15"/>
  <c r="L18" i="15"/>
  <c r="T8" i="15" s="1"/>
  <c r="K18" i="15"/>
  <c r="X16" i="15"/>
  <c r="X18" i="15" s="1"/>
  <c r="W16" i="15"/>
  <c r="W18" i="15" s="1"/>
  <c r="V16" i="15"/>
  <c r="V18" i="15" s="1"/>
  <c r="U16" i="15"/>
  <c r="U18" i="15" s="1"/>
  <c r="T16" i="15"/>
  <c r="T18" i="15" s="1"/>
  <c r="X13" i="15"/>
  <c r="U13" i="15"/>
  <c r="T13" i="15"/>
  <c r="M13" i="15"/>
  <c r="L13" i="15"/>
  <c r="X12" i="15"/>
  <c r="X14" i="15" s="1"/>
  <c r="W12" i="15"/>
  <c r="W14" i="15" s="1"/>
  <c r="V12" i="15"/>
  <c r="V14" i="15" s="1"/>
  <c r="U12" i="15"/>
  <c r="T12" i="15"/>
  <c r="S12" i="15"/>
  <c r="S14" i="15" s="1"/>
  <c r="T11" i="15"/>
  <c r="X10" i="15"/>
  <c r="X11" i="15" s="1"/>
  <c r="X9" i="15"/>
  <c r="W11" i="15"/>
  <c r="V9" i="15"/>
  <c r="V11" i="15" s="1"/>
  <c r="U9" i="15"/>
  <c r="U11" i="15" s="1"/>
  <c r="S11" i="15"/>
  <c r="U7" i="15"/>
  <c r="X7" i="15" s="1"/>
  <c r="X6" i="15"/>
  <c r="X8" i="15" s="1"/>
  <c r="W6" i="15"/>
  <c r="W8" i="15" s="1"/>
  <c r="V6" i="15"/>
  <c r="V8" i="15" s="1"/>
  <c r="U6" i="15"/>
  <c r="U8" i="15" s="1"/>
  <c r="S8" i="15"/>
  <c r="E17" i="8"/>
  <c r="F37" i="8"/>
  <c r="G37" i="8"/>
  <c r="H37" i="8"/>
  <c r="I37" i="8"/>
  <c r="J37" i="8"/>
  <c r="K37" i="8"/>
  <c r="L37" i="8"/>
  <c r="M37" i="8"/>
  <c r="N37" i="8"/>
  <c r="O37" i="8"/>
  <c r="P37" i="8"/>
  <c r="Q37" i="8"/>
  <c r="R37" i="8"/>
  <c r="S37" i="8"/>
  <c r="T37" i="8"/>
  <c r="U37" i="8"/>
  <c r="V37" i="8"/>
  <c r="W37" i="8"/>
  <c r="X37" i="8"/>
  <c r="Y37" i="8"/>
  <c r="E37" i="8"/>
  <c r="AA14" i="15" l="1"/>
  <c r="T14" i="15"/>
  <c r="U14" i="15"/>
  <c r="V98" i="8"/>
  <c r="W98" i="8"/>
  <c r="X98" i="8"/>
  <c r="M98" i="8"/>
  <c r="N98" i="8"/>
  <c r="O98" i="8"/>
  <c r="P98" i="8"/>
  <c r="Q98" i="8"/>
  <c r="R98" i="8"/>
  <c r="S98" i="8"/>
  <c r="T98" i="8"/>
  <c r="U98" i="8"/>
  <c r="E98" i="8"/>
  <c r="F98" i="8"/>
  <c r="G98" i="8"/>
  <c r="H98" i="8"/>
  <c r="I98" i="8"/>
  <c r="J98" i="8"/>
  <c r="K98" i="8"/>
  <c r="L98" i="8"/>
  <c r="D98" i="8"/>
  <c r="Q78" i="8"/>
  <c r="R78" i="8"/>
  <c r="S78" i="8"/>
  <c r="T78" i="8"/>
  <c r="U78" i="8"/>
  <c r="V78" i="8"/>
  <c r="W78" i="8"/>
  <c r="X78" i="8"/>
  <c r="Y78" i="8"/>
  <c r="F78" i="8"/>
  <c r="G78" i="8"/>
  <c r="H78" i="8"/>
  <c r="I78" i="8"/>
  <c r="J78" i="8"/>
  <c r="K78" i="8"/>
  <c r="L78" i="8"/>
  <c r="M78" i="8"/>
  <c r="N78" i="8"/>
  <c r="O78" i="8"/>
  <c r="P78" i="8"/>
  <c r="E78" i="8"/>
  <c r="Y76" i="8"/>
  <c r="O76" i="8"/>
  <c r="P76" i="8"/>
  <c r="Q76" i="8"/>
  <c r="R76" i="8"/>
  <c r="S76" i="8"/>
  <c r="T76" i="8"/>
  <c r="U76" i="8"/>
  <c r="V76" i="8"/>
  <c r="W76" i="8"/>
  <c r="X76" i="8"/>
  <c r="F76" i="8"/>
  <c r="G76" i="8"/>
  <c r="H76" i="8"/>
  <c r="I76" i="8"/>
  <c r="J76" i="8"/>
  <c r="K76" i="8"/>
  <c r="L76" i="8"/>
  <c r="M76" i="8"/>
  <c r="N76" i="8"/>
  <c r="E76" i="8"/>
  <c r="O63" i="8"/>
  <c r="P63" i="8"/>
  <c r="Q63" i="8"/>
  <c r="R63" i="8"/>
  <c r="S63" i="8"/>
  <c r="T63" i="8"/>
  <c r="U63" i="8"/>
  <c r="V63" i="8"/>
  <c r="W63" i="8"/>
  <c r="X63" i="8"/>
  <c r="Y63" i="8"/>
  <c r="F63" i="8"/>
  <c r="G63" i="8"/>
  <c r="H63" i="8"/>
  <c r="I63" i="8"/>
  <c r="J63" i="8"/>
  <c r="K63" i="8"/>
  <c r="L63" i="8"/>
  <c r="M63" i="8"/>
  <c r="N63" i="8"/>
  <c r="E63" i="8"/>
  <c r="W61" i="8"/>
  <c r="X61" i="8"/>
  <c r="Y61" i="8"/>
  <c r="O61" i="8"/>
  <c r="P61" i="8"/>
  <c r="Q61" i="8"/>
  <c r="R61" i="8"/>
  <c r="S61" i="8"/>
  <c r="T61" i="8"/>
  <c r="U61" i="8"/>
  <c r="V61" i="8"/>
  <c r="F61" i="8"/>
  <c r="G61" i="8"/>
  <c r="H61" i="8"/>
  <c r="I61" i="8"/>
  <c r="J61" i="8"/>
  <c r="K61" i="8"/>
  <c r="L61" i="8"/>
  <c r="M61" i="8"/>
  <c r="N61" i="8"/>
  <c r="E61" i="8"/>
  <c r="X58" i="8"/>
  <c r="Y58" i="8"/>
  <c r="Q58" i="8"/>
  <c r="R58" i="8"/>
  <c r="S58" i="8"/>
  <c r="T58" i="8"/>
  <c r="U58" i="8"/>
  <c r="V58" i="8"/>
  <c r="W58" i="8"/>
  <c r="M58" i="8"/>
  <c r="N58" i="8"/>
  <c r="O58" i="8"/>
  <c r="P58" i="8"/>
  <c r="F58" i="8"/>
  <c r="G58" i="8"/>
  <c r="H58" i="8"/>
  <c r="I58" i="8"/>
  <c r="J58" i="8"/>
  <c r="K58" i="8"/>
  <c r="L58" i="8"/>
  <c r="E58" i="8"/>
  <c r="Q54" i="8"/>
  <c r="R54" i="8"/>
  <c r="S54" i="8"/>
  <c r="T54" i="8"/>
  <c r="U54" i="8"/>
  <c r="V54" i="8"/>
  <c r="W54" i="8"/>
  <c r="X54" i="8"/>
  <c r="Y54" i="8"/>
  <c r="F54" i="8"/>
  <c r="G54" i="8"/>
  <c r="H54" i="8"/>
  <c r="I54" i="8"/>
  <c r="J54" i="8"/>
  <c r="K54" i="8"/>
  <c r="L54" i="8"/>
  <c r="M54" i="8"/>
  <c r="N54" i="8"/>
  <c r="O54" i="8"/>
  <c r="P54" i="8"/>
  <c r="E54" i="8"/>
  <c r="S52" i="8"/>
  <c r="T52" i="8"/>
  <c r="U52" i="8"/>
  <c r="V52" i="8"/>
  <c r="W52" i="8"/>
  <c r="X52" i="8"/>
  <c r="Y52" i="8"/>
  <c r="F52" i="8"/>
  <c r="G52" i="8"/>
  <c r="H52" i="8"/>
  <c r="I52" i="8"/>
  <c r="J52" i="8"/>
  <c r="K52" i="8"/>
  <c r="L52" i="8"/>
  <c r="M52" i="8"/>
  <c r="N52" i="8"/>
  <c r="O52" i="8"/>
  <c r="P52" i="8"/>
  <c r="Q52" i="8"/>
  <c r="R52" i="8"/>
  <c r="E52" i="8"/>
  <c r="P47" i="8"/>
  <c r="Q47" i="8"/>
  <c r="R47" i="8"/>
  <c r="S47" i="8"/>
  <c r="T47" i="8"/>
  <c r="U47" i="8"/>
  <c r="V47" i="8"/>
  <c r="W47" i="8"/>
  <c r="X47" i="8"/>
  <c r="Y47" i="8"/>
  <c r="L47" i="8"/>
  <c r="M47" i="8"/>
  <c r="N47" i="8"/>
  <c r="O47" i="8"/>
  <c r="F47" i="8"/>
  <c r="G47" i="8"/>
  <c r="H47" i="8"/>
  <c r="I47" i="8"/>
  <c r="J47" i="8"/>
  <c r="K47" i="8"/>
  <c r="E47" i="8"/>
  <c r="W44" i="8"/>
  <c r="X44" i="8"/>
  <c r="Y44" i="8"/>
  <c r="Q44" i="8"/>
  <c r="R44" i="8"/>
  <c r="S44" i="8"/>
  <c r="T44" i="8"/>
  <c r="U44" i="8"/>
  <c r="V44" i="8"/>
  <c r="N44" i="8"/>
  <c r="O44" i="8"/>
  <c r="P44" i="8"/>
  <c r="F44" i="8"/>
  <c r="G44" i="8"/>
  <c r="H44" i="8"/>
  <c r="I44" i="8"/>
  <c r="J44" i="8"/>
  <c r="K44" i="8"/>
  <c r="L44" i="8"/>
  <c r="M44" i="8"/>
  <c r="E44" i="8"/>
  <c r="E42" i="8"/>
  <c r="R42" i="8"/>
  <c r="S42" i="8"/>
  <c r="T42" i="8"/>
  <c r="U42" i="8"/>
  <c r="V42" i="8"/>
  <c r="W42" i="8"/>
  <c r="X42" i="8"/>
  <c r="Y42" i="8"/>
  <c r="M42" i="8"/>
  <c r="N42" i="8"/>
  <c r="O42" i="8"/>
  <c r="P42" i="8"/>
  <c r="Q42" i="8"/>
  <c r="F42" i="8"/>
  <c r="G42" i="8"/>
  <c r="H42" i="8"/>
  <c r="I42" i="8"/>
  <c r="J42" i="8"/>
  <c r="K42" i="8"/>
  <c r="L42" i="8"/>
  <c r="P40" i="8"/>
  <c r="Q40" i="8"/>
  <c r="R40" i="8"/>
  <c r="S40" i="8"/>
  <c r="T40" i="8"/>
  <c r="U40" i="8"/>
  <c r="V40" i="8"/>
  <c r="W40" i="8"/>
  <c r="X40" i="8"/>
  <c r="Y40" i="8"/>
  <c r="F40" i="8"/>
  <c r="G40" i="8"/>
  <c r="H40" i="8"/>
  <c r="I40" i="8"/>
  <c r="J40" i="8"/>
  <c r="K40" i="8"/>
  <c r="L40" i="8"/>
  <c r="M40" i="8"/>
  <c r="N40" i="8"/>
  <c r="O40" i="8"/>
  <c r="E40" i="8"/>
  <c r="U33" i="8"/>
  <c r="V33" i="8"/>
  <c r="W33" i="8"/>
  <c r="X33" i="8"/>
  <c r="Y33" i="8"/>
  <c r="Q33" i="8"/>
  <c r="R33" i="8"/>
  <c r="S33" i="8"/>
  <c r="T33" i="8"/>
  <c r="L33" i="8"/>
  <c r="M33" i="8"/>
  <c r="N33" i="8"/>
  <c r="O33" i="8"/>
  <c r="P33" i="8"/>
  <c r="F33" i="8"/>
  <c r="G33" i="8"/>
  <c r="H33" i="8"/>
  <c r="I33" i="8"/>
  <c r="J33" i="8"/>
  <c r="K33" i="8"/>
  <c r="E33" i="8"/>
  <c r="V21" i="8"/>
  <c r="W21" i="8"/>
  <c r="X21" i="8"/>
  <c r="Y21" i="8"/>
  <c r="R21" i="8"/>
  <c r="S21" i="8"/>
  <c r="T21" i="8"/>
  <c r="U21" i="8"/>
  <c r="L21" i="8"/>
  <c r="M21" i="8"/>
  <c r="N21" i="8"/>
  <c r="O21" i="8"/>
  <c r="P21" i="8"/>
  <c r="Q21" i="8"/>
  <c r="F21" i="8"/>
  <c r="G21" i="8"/>
  <c r="H21" i="8"/>
  <c r="I21" i="8"/>
  <c r="J21" i="8"/>
  <c r="K21" i="8"/>
  <c r="E21" i="8"/>
  <c r="Y17" i="8"/>
  <c r="U17" i="8"/>
  <c r="V17" i="8"/>
  <c r="W17" i="8"/>
  <c r="X17" i="8"/>
  <c r="P17" i="8"/>
  <c r="Q17" i="8"/>
  <c r="R17" i="8"/>
  <c r="S17" i="8"/>
  <c r="T17" i="8"/>
  <c r="K17" i="8"/>
  <c r="L17" i="8"/>
  <c r="M17" i="8"/>
  <c r="N17" i="8"/>
  <c r="O17" i="8"/>
  <c r="F17" i="8"/>
  <c r="G17" i="8"/>
  <c r="H17" i="8"/>
  <c r="I17" i="8"/>
  <c r="J17" i="8"/>
</calcChain>
</file>

<file path=xl/sharedStrings.xml><?xml version="1.0" encoding="utf-8"?>
<sst xmlns="http://schemas.openxmlformats.org/spreadsheetml/2006/main" count="2149" uniqueCount="778">
  <si>
    <t>Linux</t>
  </si>
  <si>
    <t>Windows</t>
  </si>
  <si>
    <t>Free</t>
  </si>
  <si>
    <t>Paid</t>
  </si>
  <si>
    <t>PRICING</t>
  </si>
  <si>
    <t>Open source</t>
  </si>
  <si>
    <t>Deduplication</t>
  </si>
  <si>
    <t>Open Refine</t>
  </si>
  <si>
    <t>+</t>
  </si>
  <si>
    <t>±</t>
  </si>
  <si>
    <t>DataCleaner</t>
  </si>
  <si>
    <t>REPORTING</t>
  </si>
  <si>
    <t>Tabular</t>
  </si>
  <si>
    <t>Graphical</t>
  </si>
  <si>
    <t>DataCleaner is a data quality analysis application and a solution platform for DQ solutions. It's core is a strong data profiling engine, which is extensible and thereby adds data cleansing, transformations, enrichment, deduplication, matching and merging.</t>
  </si>
  <si>
    <t>OpenRefine is a powerful Java-based tool designed to work with messy data and improve it. With OpenRefine you can load data, understand it, clean it up, transform it, reconcile it, and augment it with web services and external data</t>
  </si>
  <si>
    <t>SQL Power Dqguru</t>
  </si>
  <si>
    <t>SQL Power Architect</t>
  </si>
  <si>
    <t>MySQL</t>
  </si>
  <si>
    <t>Oracle</t>
  </si>
  <si>
    <t>PostgreSQL </t>
  </si>
  <si>
    <t>SQL Power DQguru is a data cleaning tool used to clean data, validate and correct addresses, identify and remove duplicates, and build cross-references between source and target tables. DATA CORRECTION IS JUST FOR ADDRESSES</t>
  </si>
  <si>
    <t>Data lineage tracking</t>
  </si>
  <si>
    <t>The SQL Power Architect is a data profiling and modeling tool which allows users to reverse-engineer existing databases, perform data profiling on source databases, and auto-generate ETL metadata.</t>
  </si>
  <si>
    <t>Csvkit is a set of command line tools that allow working with CSV, and converting different formats such as excel and JSON to CSV.  It also supports data extraction from PostgreSQL in CSV format, and can export csv formated data directly into PostgreSQL database tables. While working on properly formatted data, the user is able to view, select and reorder columns, and also filter rows and records based on the data they contain.</t>
  </si>
  <si>
    <t>Trifacta</t>
  </si>
  <si>
    <t>TOOL</t>
  </si>
  <si>
    <t>Mac os</t>
  </si>
  <si>
    <t>LICENSE TYPE</t>
  </si>
  <si>
    <t>Free trial</t>
  </si>
  <si>
    <t>SUPPORTED OPERATING SYSTEM</t>
  </si>
  <si>
    <t>SUPPORTED DATA SOURCE</t>
  </si>
  <si>
    <t>CSV, TSV</t>
  </si>
  <si>
    <t>JSON</t>
  </si>
  <si>
    <t>MS Excel (.xls or .xlsx)</t>
  </si>
  <si>
    <t>Support for other formats</t>
  </si>
  <si>
    <t>SQL Server</t>
  </si>
  <si>
    <t>DB2</t>
  </si>
  <si>
    <t>Redis</t>
  </si>
  <si>
    <t>NoSQL(MongoDB, Hbase,etc)</t>
  </si>
  <si>
    <t>Others</t>
  </si>
  <si>
    <t>FILE FORMAT</t>
  </si>
  <si>
    <t>DATA QUALITY PROCESSES</t>
  </si>
  <si>
    <t>DATA PROFILING</t>
  </si>
  <si>
    <t>Uniqueness analysis</t>
  </si>
  <si>
    <t>Missing values identification</t>
  </si>
  <si>
    <t>Parsing and Standardization</t>
  </si>
  <si>
    <t>Cross-column Profiling (functional dependencies)</t>
  </si>
  <si>
    <t>Outliers</t>
  </si>
  <si>
    <t>Cross-Table analysis</t>
  </si>
  <si>
    <t>DATA CLEANING</t>
  </si>
  <si>
    <t>Data Transformation</t>
  </si>
  <si>
    <t>Data Imputatiion (for missing values)</t>
  </si>
  <si>
    <t>DATA INTEGRATION</t>
  </si>
  <si>
    <t>Data Extraction, Transformation and Consolidation</t>
  </si>
  <si>
    <t>Metadata Management</t>
  </si>
  <si>
    <t>DATA MONITORING</t>
  </si>
  <si>
    <t>Modification history tracking</t>
  </si>
  <si>
    <t>Metadata respository</t>
  </si>
  <si>
    <t>DATA GOVERNANCE</t>
  </si>
  <si>
    <t>Data Privacy &amp; Security</t>
  </si>
  <si>
    <t>Access controls</t>
  </si>
  <si>
    <t>DATA ENRICHMENT</t>
  </si>
  <si>
    <t>Email validation</t>
  </si>
  <si>
    <t>Phone number Validation</t>
  </si>
  <si>
    <t>DESCRIPTION OF TOOLS</t>
  </si>
  <si>
    <t>Record matching and Identity resolution(Faceting, mispelled value correction)</t>
  </si>
  <si>
    <t>Column  property analysis</t>
  </si>
  <si>
    <t>Pattern detection</t>
  </si>
  <si>
    <t xml:space="preserve"> Informatica Data Explorer</t>
  </si>
  <si>
    <t>TIBCO Clarity</t>
  </si>
  <si>
    <t>Precision</t>
  </si>
  <si>
    <t>clustering</t>
  </si>
  <si>
    <t>Address validation</t>
  </si>
  <si>
    <t>Cloudingo</t>
  </si>
  <si>
    <t xml:space="preserve"> Cloudingo is a product of SaaS software used for cleaning salesforce data. It inlcudes features such as data deduplication, data profililng, master data management, and match &amp; merge. It also features training via documentation.</t>
  </si>
  <si>
    <t xml:space="preserve">Data Quality Services (DQS) is a knowledge-driven solution that provides both computer-assisted ways to manage the integrity and quality of your data sources. DQS provides a medium to discover, build, and manage knowledge about your data. That knowledge can then be used to perform data cleansing, matching, and profiling. 
</t>
  </si>
  <si>
    <t>Microsoft DQS-data quality services</t>
  </si>
  <si>
    <t>SQL Server Data Quality Services (DQS) is a knowledge-driven data quality. it also features Reference data enables you to ensure the quality of your data by comparing it to
data guaranteed by a third-party company.
product. DQS enables you to build a knowledge base and use it to perform a variety of
critical data quality tasks, including correction, enrichment, standardization, and deduplication of your data. DQS enables you to perform data cleansing by using cloudbased reference data services provided by reference data providers. DQS also provides
you with profiling that is integrated into its data-quality tasks, enabling you to analyze
the integrity of your data</t>
  </si>
  <si>
    <t>Talend Open Studio</t>
  </si>
  <si>
    <t>Data Ladder</t>
  </si>
  <si>
    <t>Data quality platform that allows customers to clean, match, and deduplicate any type of data.</t>
  </si>
  <si>
    <t>IBCO Clarity to discover, profile, cleanse, and standardize raw data collected from disparate sources, and provide good quality data for accurate analysis and intelligent decision-making.
Flag for Review</t>
  </si>
  <si>
    <t xml:space="preserve"> Demand Tools is a data quality tool used to control, standardize, de-duplicate, import and generally manipulate Salesforce and/or Force.com data. </t>
  </si>
  <si>
    <t>DQ Analyzer is a subset of Ataccama Data Quality Center that focuses on data analysis. It allows the users to profile the data, execute complex transformations, and reveal viable information often hidden in the data. Being both fast and intuitive, the tool can be used by variety of users ranging from database administrators to business analysts and data stewards.</t>
  </si>
  <si>
    <t>Ataccama DQ ANALYZER</t>
  </si>
  <si>
    <t>DATAMEER</t>
  </si>
  <si>
    <t>Datameer is an analytics lifecycle platform that helps enterprises unlock all their raw data. The cloud-native platform was built for the complexity of large enterprises—yet it’s so easy to use that everyone from business analysts to data scientists to data architects can collaborate on a centralized view of all their data. Without any code, teams can rapidly integrate, transform, discover, and operationalize datasets to their projects. Datameer breaks down data silos, gets companies ahead of their data demands, and empowers everyone to discover insights. Datameer works with customers from every industry including Dell, Vodaphone, Citibank, UPS, and more. Learn more at datameer.com.</t>
  </si>
  <si>
    <t xml:space="preserve">
What is Informatica?
INFORMATICA is a Software development company, which offers data integration products. It offers products for ETL, data masking, data Quality, data replica, data virtualization, master data management, etc. Informatica Powercenter ETL/Data Integration tool is the most widely used tool and in the common term when we say Informatica, it refers to the Informatica PowerCenter tool for ETL.</t>
  </si>
  <si>
    <t>SAS Institute is a software organization that offers a piece of software called SAS Data Management. SAS Data Management online/ cloud based  is master data management software, and includes features such as data capture, data integration, data migration, data quality control, and master data management. mprove, integrate, manage and govern your data in a solution built on the SAS® Platform. SAS Data Management helps you access the data you need, create rules, collaborate with other teams and manage metadata so you're prepared to run analytics for better decision making.</t>
  </si>
  <si>
    <t xml:space="preserve">The DemandTools modules are broken down into three major sections according to their primary objectives:
Maintenance Tools – Modules for data loading, data backups, data manipulation, report management and record reassignments
Cleansing Tools – Modules for duplicate merging and prevention and lead conversion management
Discovery Tools – Modules for comparing external data against the data already in CRM and bulk email verification </t>
  </si>
  <si>
    <t>Pentaho Data Integration</t>
  </si>
  <si>
    <t>Enable users to ingest, blend, cleanse and prepare diverse data from any source. With visual tools to eliminate coding and complexity, Pentaho puts the best quality data at the fingertips of IT and the business. It has an enterprised edition with a 30 day free trial and a community edition which is free. while it is mainly an integration tool, it works well with profiling and cleaning tools such as data cleaner, etc</t>
  </si>
  <si>
    <t>WINpure</t>
  </si>
  <si>
    <t>All-in-one Solution for any size business. Profiling, Cleansing, Matching, Deduplication, Global Address Verification and much more.</t>
  </si>
  <si>
    <t>winpure has toolds that help to clean, correct, standardize and transform data. The software can access the satistical health completeness and quality of data.</t>
  </si>
  <si>
    <t>Experian data quality</t>
  </si>
  <si>
    <t>Aperture Data Studio is a data quality management platform that helps business users understand their data and make it fit for purpose to support key business initiatives. Our world-class data transformation, name, address, and email validation, consumer data enrichment, and data profiling capabilities provide fast return on investment. With drag-and-drop workflow elements, business users can build complex data processes with confidence and create trusted data repositories.</t>
  </si>
  <si>
    <t xml:space="preserve">This tool can be used for profiling of data, quality check (and correction), and analysis of data
(statistical analysis, charts). Additionally, it can perform cardinality checks between different tables
within one data source. Finally, Aggregate Profiler can also be used for random generation of data,
populating database values, looking into database metadata, fetching and storing data from/to
databases. </t>
  </si>
  <si>
    <t>Use xDM platform to experience the Intelligent Data Hub™. Benefit from a full set of features to build production-ready Master Data Management (MDM), Reference Data Management (RDM), Application Data Management (ADM), Data Quality, and Data Governance operational and analytical applications.</t>
  </si>
  <si>
    <t>DATA BASES</t>
  </si>
  <si>
    <t>CSVkit</t>
  </si>
  <si>
    <t>Validity DemandTools</t>
  </si>
  <si>
    <t>Sas data management</t>
  </si>
  <si>
    <t>XML and other RDF</t>
  </si>
  <si>
    <t>Value distribution (frequency analysis)</t>
  </si>
  <si>
    <t>Semarchy xdm</t>
  </si>
  <si>
    <t>Aggregate Profiler /  osDQ</t>
  </si>
  <si>
    <t>Characteristics</t>
  </si>
  <si>
    <t>Data Quality</t>
  </si>
  <si>
    <t>Inherent</t>
  </si>
  <si>
    <t>System dependent</t>
  </si>
  <si>
    <t>Accuracy</t>
  </si>
  <si>
    <t>X</t>
  </si>
  <si>
    <t>Completeness</t>
  </si>
  <si>
    <t>Consistency</t>
  </si>
  <si>
    <t>Credibility</t>
  </si>
  <si>
    <t>Currentness</t>
  </si>
  <si>
    <t>Accessibility</t>
  </si>
  <si>
    <t>Compliance</t>
  </si>
  <si>
    <t>Confidentiality</t>
  </si>
  <si>
    <t>Efficiency</t>
  </si>
  <si>
    <t>Precision </t>
  </si>
  <si>
    <t>Traceability</t>
  </si>
  <si>
    <t>Understandability</t>
  </si>
  <si>
    <t>Availability</t>
  </si>
  <si>
    <t>Portability</t>
  </si>
  <si>
    <t>Recoverability</t>
  </si>
  <si>
    <t>• Measurement Function A/B</t>
  </si>
  <si>
    <t xml:space="preserve"> Completeness of data within a file</t>
  </si>
  <si>
    <t>Data Quality Measure Name</t>
  </si>
  <si>
    <t xml:space="preserve"> Record's field syntactic accuracy</t>
  </si>
  <si>
    <t xml:space="preserve"> A=number of records with the specified field syntactically accurate, B=number of records</t>
  </si>
  <si>
    <t xml:space="preserve"> Quality Measure Elements</t>
  </si>
  <si>
    <t>A=number of data required for the particular context in the data file, B=number of data in the specified particular context of intended use</t>
  </si>
  <si>
    <t>A=number of data consistent in the file , B=number of data recorded in file</t>
  </si>
  <si>
    <t>Consistency of a data file</t>
  </si>
  <si>
    <t>Credibility of data used by a bank for evaluating credit risk</t>
  </si>
  <si>
    <t>A= Number of data certified by internal audit after obtaining credit risk information data , B=Number of data used to obtain credit risk information</t>
  </si>
  <si>
    <t>Currentness of a field data value</t>
  </si>
  <si>
    <t xml:space="preserve"> A=number of data inspections where the detected data value conforms with currentness requirements, B=number of data inspections on data values of the specified field</t>
  </si>
  <si>
    <t>Sound data accessibility</t>
  </si>
  <si>
    <t xml:space="preserve"> A= number of data stored only as “sound” (e.g. without a textual representation of sound), B= number of data values representing a sound</t>
  </si>
  <si>
    <t>• Measurement Function A</t>
  </si>
  <si>
    <t>A=number of items that do not conform to privacy law statements due to data content</t>
  </si>
  <si>
    <t>Numbers stored as strings</t>
  </si>
  <si>
    <t>Privacy law non-conformity: values</t>
  </si>
  <si>
    <t>Precision of data values</t>
  </si>
  <si>
    <t xml:space="preserve"> A=number of data values with the requested precision, B=total number of data values</t>
  </si>
  <si>
    <t>Traceability of values</t>
  </si>
  <si>
    <t>A=Number of data for which required traceability of values is available, B=number of data items for which traceability is tested</t>
  </si>
  <si>
    <t>Master data understandability due to existing metadata</t>
  </si>
  <si>
    <t>A=Number of data of master data files with existing metadata, B=Number of data of master data files</t>
  </si>
  <si>
    <t>Encryption usage</t>
  </si>
  <si>
    <t>A= Number of database fields encrypted, B=Number of fields with an encryption requisite</t>
  </si>
  <si>
    <t xml:space="preserve"> A=number of data stored as strings, nB=total number of data values</t>
  </si>
  <si>
    <t>Record matching and Identity resolution(Faceting, mispelled value correction)*</t>
  </si>
  <si>
    <t>TOOLS</t>
  </si>
  <si>
    <t>ABSOLUTE WEIGHT</t>
  </si>
  <si>
    <t>Total average</t>
  </si>
  <si>
    <t>TABLE 1</t>
  </si>
  <si>
    <t>In table 1, I have matched the features that could provide solution for each of the dimensions, then I have given points to the  +,±,blank (1, 0.5, 0 respectively), then I found the relative weigths for each tool in percentage. The result is then transfered to the second table.</t>
  </si>
  <si>
    <t>open refine</t>
  </si>
  <si>
    <t>Measurement Function</t>
  </si>
  <si>
    <t>A/B</t>
  </si>
  <si>
    <t>university</t>
  </si>
  <si>
    <t>hostel</t>
  </si>
  <si>
    <t>trifacta</t>
  </si>
  <si>
    <t>UNIVERSITY</t>
  </si>
  <si>
    <t>HOSTEL</t>
  </si>
  <si>
    <t>A=number of data consistent in the file</t>
  </si>
  <si>
    <t>TOTAL</t>
  </si>
  <si>
    <t>Record matching and Identity resolution (Faceting, mispelled value correction)</t>
  </si>
  <si>
    <t>COMPLETENESS</t>
  </si>
  <si>
    <t>Existing missing values before deduplication</t>
  </si>
  <si>
    <t>Existing missing values after deduplication</t>
  </si>
  <si>
    <t>ACCURACY</t>
  </si>
  <si>
    <t>EFFICIENCY</t>
  </si>
  <si>
    <t>Number of numeric data stored as strings</t>
  </si>
  <si>
    <t>Cap</t>
  </si>
  <si>
    <t>NroCivico</t>
  </si>
  <si>
    <t>Telefono</t>
  </si>
  <si>
    <t>RecapitiFax</t>
  </si>
  <si>
    <t>DistanzeParcheggioEsternoM</t>
  </si>
  <si>
    <t>DistanzeStazioneFerroviariaKm</t>
  </si>
  <si>
    <t xml:space="preserve"> Inaccurate records in data set</t>
  </si>
  <si>
    <t xml:space="preserve">Cap                                 </t>
  </si>
  <si>
    <t xml:space="preserve">DistanzeParcheggioEsternoM         </t>
  </si>
  <si>
    <t xml:space="preserve">DistanzeStazioneFerroviariaKm       </t>
  </si>
  <si>
    <t xml:space="preserve">DistanzeNomeStazioneFerroviaria     </t>
  </si>
  <si>
    <t>CONSISTENCY</t>
  </si>
  <si>
    <t xml:space="preserve"> Inconsistent records in dataset</t>
  </si>
  <si>
    <t xml:space="preserve">Inconsistent records '700 m' , 'km 3,7' </t>
  </si>
  <si>
    <t xml:space="preserve"> 39 no uniform standard</t>
  </si>
  <si>
    <t>27 non uniform units (assuming the column should just have integers with no units within) of measurements</t>
  </si>
  <si>
    <t>50 same zipcode was recorded for all addreses</t>
  </si>
  <si>
    <t>Description</t>
  </si>
  <si>
    <t>Total records in dataset after deduplication</t>
  </si>
  <si>
    <t>Total records in dataset before deduplication</t>
  </si>
  <si>
    <t>Per Capita GDP</t>
  </si>
  <si>
    <t xml:space="preserve">Country(or dependent territory)    </t>
  </si>
  <si>
    <t xml:space="preserve">Population                         </t>
  </si>
  <si>
    <t xml:space="preserve">% of worldpopulation               </t>
  </si>
  <si>
    <t xml:space="preserve">Total Area                         </t>
  </si>
  <si>
    <t xml:space="preserve">Percentage Water                   </t>
  </si>
  <si>
    <t xml:space="preserve">Total Nominal GDP                  </t>
  </si>
  <si>
    <t xml:space="preserve">9 embedded records in Country(or dependent territory) </t>
  </si>
  <si>
    <t>30 embedded records</t>
  </si>
  <si>
    <t>12 embedded records</t>
  </si>
  <si>
    <t>1 inconsistent format record (69,322 billion comma instead of dot) </t>
  </si>
  <si>
    <t>3 outliers (3,718,200), (551,695), (82,800,000)</t>
  </si>
  <si>
    <t>Total Nominal GDP</t>
  </si>
  <si>
    <t xml:space="preserve">numStudents </t>
  </si>
  <si>
    <t xml:space="preserve">university       </t>
  </si>
  <si>
    <t xml:space="preserve">endowment        </t>
  </si>
  <si>
    <t xml:space="preserve">numFaculty      </t>
  </si>
  <si>
    <t xml:space="preserve">numDoctoral     </t>
  </si>
  <si>
    <t xml:space="preserve">country         </t>
  </si>
  <si>
    <t xml:space="preserve">numStaff        </t>
  </si>
  <si>
    <t xml:space="preserve">established      </t>
  </si>
  <si>
    <t xml:space="preserve">numPostgrad      </t>
  </si>
  <si>
    <t xml:space="preserve">numUndergrad     </t>
  </si>
  <si>
    <t xml:space="preserve"> 4 syntax errors </t>
  </si>
  <si>
    <t> 1 incorrect entry (Day Course and Evening Course)</t>
  </si>
  <si>
    <t>1 non uniform standard for missing value (not available)</t>
  </si>
  <si>
    <t>4 embedded data ('Canada B1P 6L2',      'Canada C1A 4P3 Telephone: 902-566-0439 Fax: 902-566-0795',     'England, UK' ,  'United States )'), 12 non uniform standard representations (USA  , u.s.a, US , etc)</t>
  </si>
  <si>
    <t xml:space="preserve">6 embedded data  </t>
  </si>
  <si>
    <t>2 incorrect data ('Some postdoctoral students and visiting scholars ',   "not available ")</t>
  </si>
  <si>
    <t>1 embedded data in numStudents(-18234 ).</t>
  </si>
  <si>
    <t>I incorrect  record  ('pre-university students; technical')</t>
  </si>
  <si>
    <t xml:space="preserve">12 non uniform standard representations </t>
  </si>
  <si>
    <t>7 inconsistent date time format in the established column (yyyy and yyyy-mm-dd and yyyy-mm-dd hh:min:sec)</t>
  </si>
  <si>
    <t>18 duplicate data</t>
  </si>
  <si>
    <t> 18 embeded data, 1 incorrect entry ('US$ billion') and 3 outliers(3400,   15,    121)</t>
  </si>
  <si>
    <t>3 outliers, 19 inconsistent data in the endowment column both in terms of currency and format</t>
  </si>
  <si>
    <t xml:space="preserve"> B=number of records</t>
  </si>
  <si>
    <t xml:space="preserve"> B= number of records counted</t>
  </si>
  <si>
    <t>A= number of records with associated values not null for a specific data item</t>
  </si>
  <si>
    <t xml:space="preserve"> B=number of data recorded in file</t>
  </si>
  <si>
    <t>wikidataset</t>
  </si>
  <si>
    <t xml:space="preserve"> A=number of records with the specified field accurate</t>
  </si>
  <si>
    <t>B= number of data items for number of data items for which format is tested for efficient operation (total number of records expected to be numbers ie int or float or date)</t>
  </si>
  <si>
    <t>A= number of data items that are stored in a format that are qualified stored in a format that are qualified as efficient (for this case number of data stored as strings)</t>
  </si>
  <si>
    <t>WIKIDATASET</t>
  </si>
  <si>
    <t>OPENREFINE</t>
  </si>
  <si>
    <t>TRIFACTA</t>
  </si>
  <si>
    <t xml:space="preserve"> Record's field accuracy</t>
  </si>
  <si>
    <t>HOSTEL DATASET</t>
  </si>
  <si>
    <t>Columns</t>
  </si>
  <si>
    <t>Openrefine</t>
  </si>
  <si>
    <t>Embedded  units km, m, KM</t>
  </si>
  <si>
    <t>1 'FS' entered on the 36th row, 39 noN uniform standard</t>
  </si>
  <si>
    <t>WIKI DATASET</t>
  </si>
  <si>
    <t>UNIVERSITY DATASET</t>
  </si>
  <si>
    <t>UNIVERSITY %</t>
  </si>
  <si>
    <t>HOSTEL %</t>
  </si>
  <si>
    <t>WIKIDATASET %</t>
  </si>
  <si>
    <t>Provincia</t>
  </si>
  <si>
    <t>Comune</t>
  </si>
  <si>
    <t>DenominazioneStruttura</t>
  </si>
  <si>
    <t>Indirizzo</t>
  </si>
  <si>
    <t>EMail</t>
  </si>
  <si>
    <t>SitoWeb</t>
  </si>
  <si>
    <t>DistanzeNomeStazioneFerroviaria</t>
  </si>
  <si>
    <t>TORINO</t>
  </si>
  <si>
    <t>BUENA VISTA</t>
  </si>
  <si>
    <t>Via Giordano Bruno</t>
  </si>
  <si>
    <t>3914089452-0112386330</t>
  </si>
  <si>
    <t>info@buenavista.torino.it</t>
  </si>
  <si>
    <t>www.acmos.net</t>
  </si>
  <si>
    <t>0 m</t>
  </si>
  <si>
    <t>CASA IN CENTRO</t>
  </si>
  <si>
    <t>San Domenico</t>
  </si>
  <si>
    <t>13/I</t>
  </si>
  <si>
    <t>casaincentro@coopaccomazzi.it</t>
  </si>
  <si>
    <t>www.coopaccomazzi.it</t>
  </si>
  <si>
    <t>15 mt</t>
  </si>
  <si>
    <t>1 Km</t>
  </si>
  <si>
    <t>PORTA SUSA</t>
  </si>
  <si>
    <t>CASA OASI</t>
  </si>
  <si>
    <t>Via Capriolo Luigi</t>
  </si>
  <si>
    <t>0113835245-3371320952</t>
  </si>
  <si>
    <t>casa.oasi@gruppoarco.org</t>
  </si>
  <si>
    <t>www.gruppoarco.org/casaoasi</t>
  </si>
  <si>
    <t>2 km</t>
  </si>
  <si>
    <t>CASA SANT'ANNA</t>
  </si>
  <si>
    <t>Via Massena Andrea</t>
  </si>
  <si>
    <t>0115166532-3317049877</t>
  </si>
  <si>
    <t>casasantanna.to@istituto-santanna.it</t>
  </si>
  <si>
    <t>500 mt</t>
  </si>
  <si>
    <t>0,6 km</t>
  </si>
  <si>
    <t>PORTA NUOVA</t>
  </si>
  <si>
    <t>CIVIVO 15</t>
  </si>
  <si>
    <t>Via Cottolengo</t>
  </si>
  <si>
    <t>civivo15@providencehouse.it</t>
  </si>
  <si>
    <t>2,4</t>
  </si>
  <si>
    <t>fs porta susa</t>
  </si>
  <si>
    <t>COLLEGIO UNIVERSITARIO R. EINAUDI - SEZ. MOLE</t>
  </si>
  <si>
    <t>VIA DELLE ROSINE</t>
  </si>
  <si>
    <t>concorsi@collegioeinaudi.it</t>
  </si>
  <si>
    <t>www.collegioeinaudi.com</t>
  </si>
  <si>
    <t>1,9 km</t>
  </si>
  <si>
    <t>Porta Nuova</t>
  </si>
  <si>
    <t>COLLEGIO UNIVERSITARIO R. EINAUDI - SEZ. PO</t>
  </si>
  <si>
    <t>Via Maria Vittoria</t>
  </si>
  <si>
    <t>www.collegioeinaudi.it</t>
  </si>
  <si>
    <t>COLLEGIO UNIVERSITARIO R. EINAUDI - SEZ. SAN PAOLO</t>
  </si>
  <si>
    <t>Via Bobbio</t>
  </si>
  <si>
    <t>3,3 km</t>
  </si>
  <si>
    <t>FS porta nuova</t>
  </si>
  <si>
    <t>DON BOSCO YOUTH HOUSE</t>
  </si>
  <si>
    <t>Corso Unione Sovietica</t>
  </si>
  <si>
    <t>economo@agnelli.it</t>
  </si>
  <si>
    <t>www.agnelli.it</t>
  </si>
  <si>
    <t>Lingotto</t>
  </si>
  <si>
    <t>FOYER - YWCA UCDG</t>
  </si>
  <si>
    <t>Via San Secondo</t>
  </si>
  <si>
    <t>0115683369-0115819571</t>
  </si>
  <si>
    <t>segreteria@ywcaitalia.it</t>
  </si>
  <si>
    <t>FRATERNITA'</t>
  </si>
  <si>
    <t>Via Lanfranchi Francesco</t>
  </si>
  <si>
    <t>0118192658-3358091345</t>
  </si>
  <si>
    <t>fratuniversitarie@gmail.com</t>
  </si>
  <si>
    <t>1,5 Km</t>
  </si>
  <si>
    <t>PORTA NUOVA / SUSA</t>
  </si>
  <si>
    <t>ISTITUTO ALFIERI - CARRU'</t>
  </si>
  <si>
    <t>Via Accademia Albertina</t>
  </si>
  <si>
    <t>amministrazione@istitutoalfiericarru.it</t>
  </si>
  <si>
    <t>www.istitutoalfiericarru.it</t>
  </si>
  <si>
    <t>100 mt</t>
  </si>
  <si>
    <t>ISTITUTO SUORE SAN GIUSEPPE</t>
  </si>
  <si>
    <t>Via Giolitti Giovanni</t>
  </si>
  <si>
    <t>istitsg_ferie@yahoo.it</t>
  </si>
  <si>
    <t>200 mt</t>
  </si>
  <si>
    <t>0,8 Km</t>
  </si>
  <si>
    <t>OASI MARIA CONSOLATA</t>
  </si>
  <si>
    <t>Via Santa Lucia</t>
  </si>
  <si>
    <t>89/97</t>
  </si>
  <si>
    <t>oasicavoretto@gruppoabele.org</t>
  </si>
  <si>
    <t>www.oasicavoretto.it</t>
  </si>
  <si>
    <t>300 mt</t>
  </si>
  <si>
    <t>6 Km</t>
  </si>
  <si>
    <t>OPEN 011 - CASA DELLA MOBILITA' GIOVANILE</t>
  </si>
  <si>
    <t>Corso Venezia</t>
  </si>
  <si>
    <t>info@open011.it</t>
  </si>
  <si>
    <t>www.open011.it</t>
  </si>
  <si>
    <t>4 km</t>
  </si>
  <si>
    <t>FS Porta Susa</t>
  </si>
  <si>
    <t>OSTELLO DELL'ANTICA ABBADIA</t>
  </si>
  <si>
    <t>Strada Comunale Cascinotto</t>
  </si>
  <si>
    <t>ostello.abbadia@virgilio.it</t>
  </si>
  <si>
    <t>www.ostelloanticaabbadia.it</t>
  </si>
  <si>
    <t>PENSIONATO LAVORATORI LA SALETTE</t>
  </si>
  <si>
    <t>Via Maddona Della Salette</t>
  </si>
  <si>
    <t>torinolasalette@gmail.com</t>
  </si>
  <si>
    <t>3,5 Km</t>
  </si>
  <si>
    <t>PENSIONATO REBADUE</t>
  </si>
  <si>
    <t>Piazza Rebaudengo Conti Di</t>
  </si>
  <si>
    <t>economato@rebanet.it</t>
  </si>
  <si>
    <t>www.rebanet.it</t>
  </si>
  <si>
    <t>20 mt</t>
  </si>
  <si>
    <t>6 km</t>
  </si>
  <si>
    <t>PENSIONATO ROSA GOVONE</t>
  </si>
  <si>
    <t>Via Delle Rosine</t>
  </si>
  <si>
    <t>casagovone@coopaccomazzi.it</t>
  </si>
  <si>
    <t>50 mt</t>
  </si>
  <si>
    <t>2,5 km</t>
  </si>
  <si>
    <t>PENSIONATO UNIVERSITARIO ARTIGIANELLI</t>
  </si>
  <si>
    <t>Corso Palestro</t>
  </si>
  <si>
    <t>universitari@educarecoop.org</t>
  </si>
  <si>
    <t>0,8</t>
  </si>
  <si>
    <t>Fs Porta Susa</t>
  </si>
  <si>
    <t>PENSIONATO UNIVERSITARIO SALESIANO SAN GIUSEPPE</t>
  </si>
  <si>
    <t>Via Maria Ausiliatrice</t>
  </si>
  <si>
    <t>cus.valdocco@31gennaio.net</t>
  </si>
  <si>
    <t>30 mt</t>
  </si>
  <si>
    <t>2 Km</t>
  </si>
  <si>
    <t>ATTIC HOSTEL TORINO</t>
  </si>
  <si>
    <t>PIAZZA PALEOCAPA</t>
  </si>
  <si>
    <t>info@attichostel.it</t>
  </si>
  <si>
    <t>www.attichostel.it</t>
  </si>
  <si>
    <t>10 MT</t>
  </si>
  <si>
    <t>0,2 KM</t>
  </si>
  <si>
    <t>FS PORTA NUOVA</t>
  </si>
  <si>
    <t>BAMBOO ECO HOSTEL</t>
  </si>
  <si>
    <t>CORSO PALERMO</t>
  </si>
  <si>
    <t>90/D</t>
  </si>
  <si>
    <t>info@bambooecohostel.it</t>
  </si>
  <si>
    <t>www.bambooecohostel.it</t>
  </si>
  <si>
    <t>CAMPLUS LINGOTTO</t>
  </si>
  <si>
    <t>Via Nizza</t>
  </si>
  <si>
    <t>lingotto.guest@camplus.it</t>
  </si>
  <si>
    <t>www.camplusguest.it</t>
  </si>
  <si>
    <t>10 mt</t>
  </si>
  <si>
    <t>5 km</t>
  </si>
  <si>
    <t>CAMPUS SAN PAOLO</t>
  </si>
  <si>
    <t>Via Caraglio</t>
  </si>
  <si>
    <t>www.campussanpaolo.it</t>
  </si>
  <si>
    <t>3,2 km</t>
  </si>
  <si>
    <t>CASA DELLA GIOVANE</t>
  </si>
  <si>
    <t>Via C. I. Giulio</t>
  </si>
  <si>
    <t>toconsolata@fma-ipi.it</t>
  </si>
  <si>
    <t>CASA ENRICHETTA DOMINICI</t>
  </si>
  <si>
    <t>CASA FEMMINILE VALDESE</t>
  </si>
  <si>
    <t>Via San Pio V</t>
  </si>
  <si>
    <t>csd.casa.femminile@tiscali.it</t>
  </si>
  <si>
    <t>www.torinovaldese.org</t>
  </si>
  <si>
    <t>0,2 km</t>
  </si>
  <si>
    <t>CASA MAMMA MARGHERITA</t>
  </si>
  <si>
    <t>Via Maria Ausilliatrice</t>
  </si>
  <si>
    <t>accoglienza@valdocco.it</t>
  </si>
  <si>
    <t>www.accoglienza.valdocco.it</t>
  </si>
  <si>
    <t>CENTRO FORMATIVO ONAOSI</t>
  </si>
  <si>
    <t>Via Della Basilica</t>
  </si>
  <si>
    <t>cftorino@onaosi.it</t>
  </si>
  <si>
    <t>CENTRO PUZZLE</t>
  </si>
  <si>
    <t>VIA CIMABUE</t>
  </si>
  <si>
    <t>info@centropuzzle.it</t>
  </si>
  <si>
    <t>www.centropuzzle.org</t>
  </si>
  <si>
    <t>6,5 Km</t>
  </si>
  <si>
    <t>COLLEGIO UNIVERSITARIO R. EINAUDI - SEZ. CROCETTA</t>
  </si>
  <si>
    <t>CORSO LIONE</t>
  </si>
  <si>
    <t>COLLEGIO UNIVERSITARIO R. EINAUDI-SEZ. VALENTINO</t>
  </si>
  <si>
    <t>VIA GALLIARI BERNARDINO</t>
  </si>
  <si>
    <t>0,85 km</t>
  </si>
  <si>
    <t>FS Porta Nuova</t>
  </si>
  <si>
    <t>COLLEGIO UNIVERSITARIO SAN GIOVANNI EVANGELISTA</t>
  </si>
  <si>
    <t>Via Madama Cristina</t>
  </si>
  <si>
    <t>cus.sangiovanni@31gennaio.net</t>
  </si>
  <si>
    <t>0,5 km</t>
  </si>
  <si>
    <t>COLLEGIUM TRINITATIS</t>
  </si>
  <si>
    <t>VICOLO CROCETTA</t>
  </si>
  <si>
    <t>5/A</t>
  </si>
  <si>
    <t>info@collegiumtrinitatis.it</t>
  </si>
  <si>
    <t>www.trini.to.it</t>
  </si>
  <si>
    <t>30 MT</t>
  </si>
  <si>
    <t>1,7 KM</t>
  </si>
  <si>
    <t>CONVITTO PER STUDENTI E LAVORATORI ORIONE-MAFFEI</t>
  </si>
  <si>
    <t>VIA SPOLETO</t>
  </si>
  <si>
    <t>0115690832-0115212812</t>
  </si>
  <si>
    <t>orionecooperativa@libero.it</t>
  </si>
  <si>
    <t>www.camereaffitto.it</t>
  </si>
  <si>
    <t>3 Km</t>
  </si>
  <si>
    <t>CONVITTO SAN SALVARIO</t>
  </si>
  <si>
    <t>Via Saluzzo</t>
  </si>
  <si>
    <t>contatti@sport-residence.it</t>
  </si>
  <si>
    <t>www.sportresidence.com</t>
  </si>
  <si>
    <t>1 km</t>
  </si>
  <si>
    <t>FS</t>
  </si>
  <si>
    <t>DELLA BARCA</t>
  </si>
  <si>
    <t>D'ORHO-DON ORIONE HOUSING</t>
  </si>
  <si>
    <t>Corso Principe Oddone</t>
  </si>
  <si>
    <t>dorho.torino@gmail.com</t>
  </si>
  <si>
    <t>GIOVANNA D'ARCO VARSITY HOUSE</t>
  </si>
  <si>
    <t>Via Pomba Giuseppe</t>
  </si>
  <si>
    <t>segreteria@residenzagiovannadarco.it</t>
  </si>
  <si>
    <t>www.residenzagiovannadarco.it</t>
  </si>
  <si>
    <t>700 m</t>
  </si>
  <si>
    <t>LINK HOUSE</t>
  </si>
  <si>
    <t>STATI UNITI</t>
  </si>
  <si>
    <t>11/H</t>
  </si>
  <si>
    <t>segreteria@cooperativaparadigma.it</t>
  </si>
  <si>
    <t>www.cooperativaparadigma.it</t>
  </si>
  <si>
    <t>0,5</t>
  </si>
  <si>
    <t>MICHELE MAGONE</t>
  </si>
  <si>
    <t>VIA SALERNO</t>
  </si>
  <si>
    <t>casamichelemagone@gmail.com</t>
  </si>
  <si>
    <t>30 m</t>
  </si>
  <si>
    <t>OSPITERIA DELL'ARSENALE DELLA PACE</t>
  </si>
  <si>
    <t>Via Andreis Vittorio</t>
  </si>
  <si>
    <t>18/27</t>
  </si>
  <si>
    <t>ospiteria@sermig.org</t>
  </si>
  <si>
    <t>www.sermig.org/ospiteria</t>
  </si>
  <si>
    <t>PENSIONATO MADRE CABRINI</t>
  </si>
  <si>
    <t>Via Tarino Luigi</t>
  </si>
  <si>
    <t>msccabrini.to@libero.it</t>
  </si>
  <si>
    <t>PENSIONATO REBAUNO</t>
  </si>
  <si>
    <t>PENSIONATO UNIVERSITARIO VALDOCCO</t>
  </si>
  <si>
    <t>RESIDENZA UNIVERSITARIA CARLO MOLLINO</t>
  </si>
  <si>
    <t>Corso Peschiera</t>
  </si>
  <si>
    <t>01119752000-3460763219</t>
  </si>
  <si>
    <t>residenza.mollino@camplus.it</t>
  </si>
  <si>
    <t>www.camplusapartments.it</t>
  </si>
  <si>
    <t>5 MT</t>
  </si>
  <si>
    <t>2 KM</t>
  </si>
  <si>
    <t>RESIDENZA VALPIANA</t>
  </si>
  <si>
    <t>Strada Valpiana</t>
  </si>
  <si>
    <t>mail@fondazione-df.com</t>
  </si>
  <si>
    <t>www.fondazione-df.com</t>
  </si>
  <si>
    <t>km 3,7</t>
  </si>
  <si>
    <t>SGUARDO SU TORINO</t>
  </si>
  <si>
    <t>Via Capriolo</t>
  </si>
  <si>
    <t>sguardosutorino@gruppoarco.org</t>
  </si>
  <si>
    <t>www.gruppoarco.org/sguardosutorino</t>
  </si>
  <si>
    <t>WINS BOARDING</t>
  </si>
  <si>
    <t>VIA TRAVES</t>
  </si>
  <si>
    <t>info@worldinternationalschool.com</t>
  </si>
  <si>
    <t>www.worldinternationalschool.com</t>
  </si>
  <si>
    <t>250 MT</t>
  </si>
  <si>
    <t>5,5 KM</t>
  </si>
  <si>
    <t>GTT DORA</t>
  </si>
  <si>
    <t>endowment</t>
  </si>
  <si>
    <t>numFaculty</t>
  </si>
  <si>
    <t>numDoctoral</t>
  </si>
  <si>
    <t>country</t>
  </si>
  <si>
    <t>numStaff</t>
  </si>
  <si>
    <t>established</t>
  </si>
  <si>
    <t>numPostgrad</t>
  </si>
  <si>
    <t>numUndergrad</t>
  </si>
  <si>
    <t>numStudents</t>
  </si>
  <si>
    <t>%C3%89cole Polytechnique de Montr%C3%A9al</t>
  </si>
  <si>
    <t>$CAD145 million</t>
  </si>
  <si>
    <t>NA</t>
  </si>
  <si>
    <t>Canada</t>
  </si>
  <si>
    <t>Acadia University</t>
  </si>
  <si>
    <t>1838 Queen's College established. Now Acadia University.</t>
  </si>
  <si>
    <t>Bowdoin College</t>
  </si>
  <si>
    <t>USA</t>
  </si>
  <si>
    <t>1794-06-24</t>
  </si>
  <si>
    <t>Some postdoctoral students and visiting scholars</t>
  </si>
  <si>
    <t>California State University%2C Los Angeles</t>
  </si>
  <si>
    <t>$19.2 million 2011</t>
  </si>
  <si>
    <t>United States</t>
  </si>
  <si>
    <t>Cape Breton University</t>
  </si>
  <si>
    <t>not available</t>
  </si>
  <si>
    <t>Canada B1P 6L2</t>
  </si>
  <si>
    <t>Confederation College</t>
  </si>
  <si>
    <t>pre-university students; technical</t>
  </si>
  <si>
    <t>Defiance College</t>
  </si>
  <si>
    <t>$12.5 million.</t>
  </si>
  <si>
    <t>U.S.A.</t>
  </si>
  <si>
    <t>Durham University</t>
  </si>
  <si>
    <t>¬£61.3M</t>
  </si>
  <si>
    <t>England</t>
  </si>
  <si>
    <t>One MEELLLLIOONNN DOLL HAIRS</t>
  </si>
  <si>
    <t>East Carolina University</t>
  </si>
  <si>
    <t>USD$130.0 million</t>
  </si>
  <si>
    <t>Hamilton College</t>
  </si>
  <si>
    <t>1793 as Hamilton-Oneida Academy, 1812 as Hamilton College</t>
  </si>
  <si>
    <t>Idaho State University</t>
  </si>
  <si>
    <t>Lancaster University</t>
  </si>
  <si>
    <t>England, UK</t>
  </si>
  <si>
    <t>Lumi%C3%A8re University Lyon 2</t>
  </si>
  <si>
    <t>France</t>
  </si>
  <si>
    <t>Osaka University of Foreign Studies</t>
  </si>
  <si>
    <t>US$  billion</t>
  </si>
  <si>
    <t>Day Course and Evening Course</t>
  </si>
  <si>
    <t>Japan</t>
  </si>
  <si>
    <t>Founded Mar. 1921,</t>
  </si>
  <si>
    <t>N/A</t>
  </si>
  <si>
    <t>Otterbein University</t>
  </si>
  <si>
    <t>US$70,025,283</t>
  </si>
  <si>
    <t>Paris Universitas</t>
  </si>
  <si>
    <t>Rocky Mountain College</t>
  </si>
  <si>
    <t>Santa Clara University College of Arts &amp; Sciences</t>
  </si>
  <si>
    <t>$603.6 million parent institution</t>
  </si>
  <si>
    <t>239  179</t>
  </si>
  <si>
    <t>Savonia University of Applied Sciences</t>
  </si>
  <si>
    <t>approx. $100 million</t>
  </si>
  <si>
    <t>Finland</t>
  </si>
  <si>
    <t>provisional 1992</t>
  </si>
  <si>
    <t>SCU Leavey School of Business</t>
  </si>
  <si>
    <t>Smith College</t>
  </si>
  <si>
    <t>US</t>
  </si>
  <si>
    <t>Chartered in 1871; opened its doors in 1875</t>
  </si>
  <si>
    <t>St. Mary's College of Maryland</t>
  </si>
  <si>
    <t>U.S. $30.3 million</t>
  </si>
  <si>
    <t>University of Central Oklahoma</t>
  </si>
  <si>
    <t>United States )</t>
  </si>
  <si>
    <t>University of Delaware</t>
  </si>
  <si>
    <t>$1.008 billion USD</t>
  </si>
  <si>
    <t>University of Liverpool</t>
  </si>
  <si>
    <t>1881 - University College Liverpool</t>
  </si>
  <si>
    <t>University of Michigan</t>
  </si>
  <si>
    <t>US $6.56 billion</t>
  </si>
  <si>
    <t>University of Milan</t>
  </si>
  <si>
    <t>Italy</t>
  </si>
  <si>
    <t>University of Minnesota</t>
  </si>
  <si>
    <t>US$2.224 billion in 2006</t>
  </si>
  <si>
    <t>University of North Carolina at Charlotte</t>
  </si>
  <si>
    <t>US$105.9 million</t>
  </si>
  <si>
    <t>U.S.</t>
  </si>
  <si>
    <t>US$140.9 million</t>
  </si>
  <si>
    <t>University of Northern Iowa</t>
  </si>
  <si>
    <t>$65.8 M http://www.nacubo.org/Images/All%20Institutions%20Listed%20by%20FY%202007%20Market%20Value%20of%20Endowment%20Assets_2007%20NES.pdf</t>
  </si>
  <si>
    <t>University of Prince Edward Island</t>
  </si>
  <si>
    <t>Canada C1A 4P3 Telephone: 902-566-0439 Fax: 902-566-0795</t>
  </si>
  <si>
    <t>University of St. Gallen</t>
  </si>
  <si>
    <t>CHF 183 million annual budget</t>
  </si>
  <si>
    <t>Switzerland</t>
  </si>
  <si>
    <t>1898-05-25</t>
  </si>
  <si>
    <t>University of the Philippines Los Ba%C3%B1os</t>
  </si>
  <si>
    <t>‚Ç±4.46 billion</t>
  </si>
  <si>
    <t>Philippines</t>
  </si>
  <si>
    <t>University of Toronto</t>
  </si>
  <si>
    <t>C$1.518 billion</t>
  </si>
  <si>
    <t>1827-03-15</t>
  </si>
  <si>
    <t>University of Utah</t>
  </si>
  <si>
    <t>US$513.4 million</t>
  </si>
  <si>
    <t>1850-02-28</t>
  </si>
  <si>
    <t>Washington State University</t>
  </si>
  <si>
    <t>1890-03-28</t>
  </si>
  <si>
    <t>Country(or dependent territory)</t>
  </si>
  <si>
    <t>Population</t>
  </si>
  <si>
    <t>% of worldpopulation</t>
  </si>
  <si>
    <t>Total Area</t>
  </si>
  <si>
    <t>Percentage Water</t>
  </si>
  <si>
    <t xml:space="preserve"> China[Note 2]</t>
  </si>
  <si>
    <t>9,596,961¬†km2 (3,705,407¬†sq¬†mi)[g] (3rd/4th)</t>
  </si>
  <si>
    <t>2.8%[h]</t>
  </si>
  <si>
    <t>$14.092 trillion[16] (2nd)</t>
  </si>
  <si>
    <t>$10,087[16] (71st)</t>
  </si>
  <si>
    <t xml:space="preserve"> India[Note 3]</t>
  </si>
  <si>
    <t>3,287,263[5]¬†km2 (1,269,219¬†sq¬†mi)[d] (7th)</t>
  </si>
  <si>
    <t>$2.848 trillion[16] (6th)</t>
  </si>
  <si>
    <t>$2,134[16] (133rd)</t>
  </si>
  <si>
    <t xml:space="preserve"> United States[Note 4]</t>
  </si>
  <si>
    <t>3,796,742¬†sq¬†mi (9,833,520¬†km2)[8] (3rd/4th)</t>
  </si>
  <si>
    <t>$19.390 trillion[11] (1st)</t>
  </si>
  <si>
    <t>$59,501[11] (7th)</t>
  </si>
  <si>
    <t xml:space="preserve"> Brazil</t>
  </si>
  <si>
    <t>8,515,767¬†km2 (3,287,956¬†sq¬†mi) (5th)</t>
  </si>
  <si>
    <t>$2.139 trillion[7] (9th)</t>
  </si>
  <si>
    <t>$10,224[7] (65th)</t>
  </si>
  <si>
    <t xml:space="preserve"> Pakistan</t>
  </si>
  <si>
    <t>881,913¬†km2 (340,509¬†sq¬†mi)[a][18] (33rd)</t>
  </si>
  <si>
    <t>$304.4 billion[21] (42nd)</t>
  </si>
  <si>
    <t>$1,629[22] (145th)</t>
  </si>
  <si>
    <t xml:space="preserve"> Nigeria</t>
  </si>
  <si>
    <t>923,768¬†km2 (356,669¬†sq¬†mi) (32nd)</t>
  </si>
  <si>
    <t>$376.28 billion[3] (31st)</t>
  </si>
  <si>
    <t>$1,994[3] (137th)</t>
  </si>
  <si>
    <t xml:space="preserve"> Bangladesh</t>
  </si>
  <si>
    <t>147,570[5]¬†km2 (56,980¬†sq¬†mi) (92nd)</t>
  </si>
  <si>
    <t>$285.817 billion[8] (43rd)</t>
  </si>
  <si>
    <t>$1,754[8] (148th)</t>
  </si>
  <si>
    <t xml:space="preserve"> Russia[Note 5]</t>
  </si>
  <si>
    <t>17,098,246¬†km2 (6,601,670¬†sq¬†mi)[5] (without Crimea)[note 4] (1st)</t>
  </si>
  <si>
    <t>13[7]¬†(including swamps)</t>
  </si>
  <si>
    <t>$1.719 trillion[9] (12th)</t>
  </si>
  <si>
    <t>$11,946[9] (67th)</t>
  </si>
  <si>
    <t xml:space="preserve"> Japan</t>
  </si>
  <si>
    <t>377,973.89[9]¬†km2 (145,936.53¬†sq¬†mi)[10] (61st)</t>
  </si>
  <si>
    <t>$5.167 trillion[12] (3rd)</t>
  </si>
  <si>
    <t>$40,849[12] (20th)</t>
  </si>
  <si>
    <t xml:space="preserve"> Mexico</t>
  </si>
  <si>
    <t>1,972,550¬†km2 (761,610¬†sq¬†mi) (13th)</t>
  </si>
  <si>
    <t>$1.250 trillion[6] (16th)</t>
  </si>
  <si>
    <t>$10,021[6] (69th)</t>
  </si>
  <si>
    <t xml:space="preserve"> Ethiopia</t>
  </si>
  <si>
    <t>1,104,300¬†km2 (426,400¬†sq¬†mi) (26th)</t>
  </si>
  <si>
    <t>$85.664 billion[5]</t>
  </si>
  <si>
    <t>$910[5]</t>
  </si>
  <si>
    <t xml:space="preserve"> Philippines</t>
  </si>
  <si>
    <t>300,000[4][5]¬†km2 (120,000¬†sq¬†mi) (63rd)</t>
  </si>
  <si>
    <t>0.61[6]¬†(inland waters)</t>
  </si>
  <si>
    <t>$371.8 billion[8]</t>
  </si>
  <si>
    <t>$3,541[8]</t>
  </si>
  <si>
    <t xml:space="preserve"> Egypt</t>
  </si>
  <si>
    <t>1,010,408[2]¬†km2 (390,121¬†sq¬†mi) (29th)</t>
  </si>
  <si>
    <t>$237.073 billion[4] (49th)</t>
  </si>
  <si>
    <t>$2,501[4] (113th)</t>
  </si>
  <si>
    <t xml:space="preserve"> Vietnam</t>
  </si>
  <si>
    <t>331,698[4]¬†km2 (128,069¬†sq¬†mi) (65th)</t>
  </si>
  <si>
    <t>6.4[5]</t>
  </si>
  <si>
    <t>$240.779 billion[7] (47th)</t>
  </si>
  <si>
    <t>$2,546[7] (129th)</t>
  </si>
  <si>
    <t xml:space="preserve"> DR Congo</t>
  </si>
  <si>
    <t>2,345,409¬†km2 (905,567¬†sq¬†mi) (11th)</t>
  </si>
  <si>
    <t>$40.415 billion[3]</t>
  </si>
  <si>
    <t>$446[3]</t>
  </si>
  <si>
    <t xml:space="preserve"> Germany</t>
  </si>
  <si>
    <t>357,386¬†km2 (137,988¬†sq¬†mi)[4] (62nd)</t>
  </si>
  <si>
    <t xml:space="preserve"> 82,800,000[5] (16th)</t>
  </si>
  <si>
    <t>$3.685 trillion[6] (5th)</t>
  </si>
  <si>
    <t>$44,550[6] (17th)</t>
  </si>
  <si>
    <t xml:space="preserve"> Iran</t>
  </si>
  <si>
    <t>1,648,195¬†km2 (636,372¬†sq¬†mi) (17th)</t>
  </si>
  <si>
    <t>$438.3 billion[8] (27th)</t>
  </si>
  <si>
    <t>$5,383[8]</t>
  </si>
  <si>
    <t xml:space="preserve"> Turkey</t>
  </si>
  <si>
    <t>783,356¬†km2 (302,455¬†sq¬†mi) (36th)</t>
  </si>
  <si>
    <t>$909 billion[4] (17th)</t>
  </si>
  <si>
    <t>$11,114[4] (60th)</t>
  </si>
  <si>
    <t xml:space="preserve"> Thailand</t>
  </si>
  <si>
    <t>513,120¬†km2 (198,120¬†sq¬†mi) (50th)</t>
  </si>
  <si>
    <t>0.4 (2,230 km2)</t>
  </si>
  <si>
    <t>$514.700 billion[11]</t>
  </si>
  <si>
    <t>$7,588[11]</t>
  </si>
  <si>
    <t xml:space="preserve"> France[Note 6]</t>
  </si>
  <si>
    <t>640,679¬†km2 (247,368¬†sq¬†mi)[3] (42nd)</t>
  </si>
  <si>
    <t>551,695¬†km2 (213,011¬†sq¬†mi)[V] (50th)</t>
  </si>
  <si>
    <t>$2.583 trillion[7] (7th)</t>
  </si>
  <si>
    <t>$39,869[7] (22nd)</t>
  </si>
  <si>
    <t xml:space="preserve"> United Kingdom[Note 7]</t>
  </si>
  <si>
    <t>242,495¬†km2 (93,628¬†sq¬†mi)[7] (78th)</t>
  </si>
  <si>
    <t>$2.624¬†trillion[10] (5th)</t>
  </si>
  <si>
    <t>$39,734[10] (19th)</t>
  </si>
  <si>
    <t xml:space="preserve"> Italy</t>
  </si>
  <si>
    <t>301,340¬†km2 (116,350¬†sq¬†mi) (71st)</t>
  </si>
  <si>
    <t>$2.181 trillion[5] (8th)</t>
  </si>
  <si>
    <t>$35,913[4] (25th)</t>
  </si>
  <si>
    <t xml:space="preserve"> South Africa</t>
  </si>
  <si>
    <t>1,221,037¬†km2 (471,445¬†sq¬†mi) (24th)</t>
  </si>
  <si>
    <t>$371 billion[6] (35th)</t>
  </si>
  <si>
    <t>$6,459[6] (88th)</t>
  </si>
  <si>
    <t xml:space="preserve"> Tanzania[Note 8]</t>
  </si>
  <si>
    <t>947,303¬†km2 (365,756¬†sq¬†mi) (31st)</t>
  </si>
  <si>
    <t>6.4[6]</t>
  </si>
  <si>
    <t>$55.666 billion[9]</t>
  </si>
  <si>
    <t>$1,100[9]</t>
  </si>
  <si>
    <t xml:space="preserve"> Myanmar</t>
  </si>
  <si>
    <t>676,578¬†km2 (261,228¬†sq¬†mi) (39th)</t>
  </si>
  <si>
    <t>$69,322 billion[5] (70th)</t>
  </si>
  <si>
    <t>$1,299[5] (152nd)</t>
  </si>
  <si>
    <t xml:space="preserve"> Georgia[Note 15]</t>
  </si>
  <si>
    <t>69,700¬†km2 (26,900¬†sq¬†mi) (119th)</t>
  </si>
  <si>
    <t>3,718,200[a][5] (131st)</t>
  </si>
  <si>
    <t>$15.23 billion[7] (116th)</t>
  </si>
  <si>
    <t>$4,370[8] (112th)</t>
  </si>
  <si>
    <t xml:space="preserve"> Slovenia</t>
  </si>
  <si>
    <t>20,273¬†km2 (7,827¬†sq¬†mi) (151st)</t>
  </si>
  <si>
    <t>0.7[6]</t>
  </si>
  <si>
    <t>$56.933¬†billion[9]</t>
  </si>
  <si>
    <t>$27,535[9] (32nd)</t>
  </si>
  <si>
    <t xml:space="preserve"> Latvia</t>
  </si>
  <si>
    <t>64,589¬†km2 (24,938¬†sq¬†mi) (122nd)</t>
  </si>
  <si>
    <t>1.57% (1,014 km2)</t>
  </si>
  <si>
    <t>$30.176 billion[6]</t>
  </si>
  <si>
    <t>$18,472[6]</t>
  </si>
  <si>
    <t xml:space="preserve"> Kosovo[Note 17]</t>
  </si>
  <si>
    <t>10,908¬†km2 (4,212¬†sq¬†mi)</t>
  </si>
  <si>
    <t>1.0[2]</t>
  </si>
  <si>
    <t>$7.73 billion[4]</t>
  </si>
  <si>
    <t>$4,140[5]</t>
  </si>
  <si>
    <t xml:space="preserve"> Guinea-Bissau</t>
  </si>
  <si>
    <t>36,125¬†km2 (13,948¬†sq¬†mi) (134th)</t>
  </si>
  <si>
    <t>$1.295 billion[3]</t>
  </si>
  <si>
    <t>$761[3]</t>
  </si>
  <si>
    <t>Original</t>
  </si>
  <si>
    <t>B= number of data items for  which format is tested for efficient operation (total number of records expected to be numbers i.e int or float or date)</t>
  </si>
  <si>
    <t>original</t>
  </si>
  <si>
    <t>ORIGINAL</t>
  </si>
  <si>
    <t xml:space="preserve">File Name </t>
  </si>
  <si>
    <t>Dataset.csv</t>
  </si>
  <si>
    <t>The original wikidataset</t>
  </si>
  <si>
    <t>IMDb ratings.csv</t>
  </si>
  <si>
    <t>Original imbd dataset</t>
  </si>
  <si>
    <t>Comparison matrix.xlsx</t>
  </si>
  <si>
    <t>Excel file with all the tables found in the thesis</t>
  </si>
  <si>
    <t>Dataset selected.xlsx</t>
  </si>
  <si>
    <t>A subsection of the wiki dataset which was used for the testing of the tools.</t>
  </si>
  <si>
    <t>Dataset selected.xlsx_Sheet cleaned with trifacta.csv</t>
  </si>
  <si>
    <t>Final version of the wiki dataset processed with Trifacta</t>
  </si>
  <si>
    <t>Imbd code1.ipynb</t>
  </si>
  <si>
    <t>Here all tables and code found in chapter 3 of the thesis are found.</t>
  </si>
  <si>
    <t>Imbd subsection.xlsx</t>
  </si>
  <si>
    <t>Subsection of the imbd dataset, originally from kaggle https://www.kaggle.com/stefanoleone992/imdb-extensive-dataset/download</t>
  </si>
  <si>
    <t>python analysis.ipynb</t>
  </si>
  <si>
    <t>Notebook with the python analysis used to identify problems in the dataset.</t>
  </si>
  <si>
    <t>reg_ostelli_2017.csv</t>
  </si>
  <si>
    <t>Original torino hostel dataset.</t>
  </si>
  <si>
    <t>torino hostels adresses only.csv</t>
  </si>
  <si>
    <t>Dataset manually created with accurate zip codes for the addresses found in the torino hostels data. For matching or reconciliation.</t>
  </si>
  <si>
    <t>torino hostels cleaned with trifacta.csv</t>
  </si>
  <si>
    <t>Final version of torino hostels dataset cleaned with Trifacta.</t>
  </si>
  <si>
    <t>torino-hostels-xlsx cleaned with open refine.xls</t>
  </si>
  <si>
    <t>Results of torino hostels dataset cleaned with OpenRefine.</t>
  </si>
  <si>
    <t>university selected.xlsx</t>
  </si>
  <si>
    <t>Subsection of the university dataset used to test the tools.</t>
  </si>
  <si>
    <t>university selected.xlsx cleaned with trifacta.csv</t>
  </si>
  <si>
    <t>Result of processing the University dataset with Trifacta</t>
  </si>
  <si>
    <t>university-selected-xlsx cleaned with open refine.xls</t>
  </si>
  <si>
    <t>Result of processing the University dataset with OpenRefine</t>
  </si>
  <si>
    <t>universityData.csv</t>
  </si>
  <si>
    <t>Original university dataset</t>
  </si>
  <si>
    <t>wikidataset cleaned with openrefine.xls</t>
  </si>
  <si>
    <t>Result of processing the wikidataset dataset with OpenRefine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</si>
</sst>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7" x14ac:knownFonts="1">
    <font>
      <sz val="12"/>
      <color theme="1"/>
      <name val="Calibri"/>
      <family val="2"/>
      <scheme val="minor"/>
    </font>
    <font>
      <sz val="14"/>
      <color theme="1"/>
      <name val="Calibri"/>
      <family val="2"/>
      <scheme val="minor"/>
    </font>
    <font>
      <sz val="16"/>
      <color theme="1"/>
      <name val="Calibri"/>
      <family val="2"/>
      <scheme val="minor"/>
    </font>
    <font>
      <sz val="14"/>
      <color theme="1"/>
      <name val="Times New Roman"/>
      <family val="1"/>
    </font>
    <font>
      <sz val="18"/>
      <color theme="1"/>
      <name val="Calibri"/>
      <family val="2"/>
      <scheme val="minor"/>
    </font>
    <font>
      <b/>
      <sz val="16"/>
      <color theme="1"/>
      <name val="Calibri"/>
      <family val="2"/>
      <scheme val="minor"/>
    </font>
    <font>
      <sz val="28"/>
      <color theme="1"/>
      <name val="Times New Roman"/>
      <family val="1"/>
    </font>
    <font>
      <sz val="12"/>
      <color theme="1"/>
      <name val="Times New Roman"/>
      <family val="1"/>
    </font>
    <font>
      <sz val="12"/>
      <color rgb="FF000000"/>
      <name val="Calibri"/>
      <family val="2"/>
      <scheme val="minor"/>
    </font>
    <font>
      <b/>
      <sz val="16"/>
      <color theme="1"/>
      <name val="Times New Roman"/>
      <family val="1"/>
    </font>
    <font>
      <sz val="12"/>
      <color theme="1"/>
      <name val="Calibri (Body)"/>
    </font>
    <font>
      <sz val="12"/>
      <color rgb="FF333333"/>
      <name val="Calibri"/>
      <family val="2"/>
      <scheme val="minor"/>
    </font>
    <font>
      <b/>
      <sz val="20"/>
      <color theme="1"/>
      <name val="Times New Roman"/>
      <family val="1"/>
    </font>
    <font>
      <b/>
      <sz val="20"/>
      <color theme="1"/>
      <name val="Calibri"/>
      <family val="2"/>
      <scheme val="minor"/>
    </font>
    <font>
      <b/>
      <sz val="20"/>
      <color rgb="FF202020"/>
      <name val="Times New Roman"/>
      <family val="1"/>
    </font>
    <font>
      <b/>
      <sz val="20"/>
      <color rgb="FF111111"/>
      <name val="Times New Roman"/>
      <family val="1"/>
    </font>
    <font>
      <b/>
      <sz val="16.5"/>
      <color theme="1"/>
      <name val="Times New Roman"/>
      <family val="1"/>
    </font>
    <font>
      <b/>
      <sz val="14"/>
      <color theme="1"/>
      <name val="Times New Roman"/>
      <family val="1"/>
    </font>
    <font>
      <b/>
      <sz val="12"/>
      <color theme="1"/>
      <name val="Times New Roman"/>
      <family val="1"/>
    </font>
    <font>
      <b/>
      <sz val="15"/>
      <color theme="1"/>
      <name val="Times New Roman"/>
      <family val="1"/>
    </font>
    <font>
      <b/>
      <sz val="15"/>
      <color rgb="FF000000"/>
      <name val="Lucida Grande"/>
      <family val="2"/>
    </font>
    <font>
      <b/>
      <sz val="16"/>
      <color rgb="FF000000"/>
      <name val="Times New Roman"/>
      <family val="1"/>
    </font>
    <font>
      <sz val="18"/>
      <color theme="1"/>
      <name val="Calibri (Body)"/>
    </font>
    <font>
      <b/>
      <sz val="20"/>
      <color rgb="FF000000"/>
      <name val="Times New Roman"/>
      <family val="1"/>
    </font>
    <font>
      <sz val="20"/>
      <color theme="1"/>
      <name val="Calibri"/>
      <family val="2"/>
      <scheme val="minor"/>
    </font>
    <font>
      <sz val="20"/>
      <color theme="1"/>
      <name val="Times New Roman"/>
      <family val="1"/>
    </font>
    <font>
      <sz val="20"/>
      <color theme="1"/>
      <name val="Arial"/>
      <family val="2"/>
    </font>
    <font>
      <sz val="20"/>
      <color rgb="FFFF0000"/>
      <name val="Calibri"/>
      <family val="2"/>
      <scheme val="minor"/>
    </font>
    <font>
      <sz val="20"/>
      <color rgb="FFFF7963"/>
      <name val="Calibri"/>
      <family val="2"/>
      <scheme val="minor"/>
    </font>
    <font>
      <b/>
      <sz val="22"/>
      <color theme="1"/>
      <name val="Calibri"/>
      <family val="2"/>
      <scheme val="minor"/>
    </font>
    <font>
      <b/>
      <sz val="12"/>
      <color theme="1"/>
      <name val="Calibri"/>
      <family val="2"/>
      <scheme val="minor"/>
    </font>
    <font>
      <sz val="14"/>
      <color rgb="FF000000"/>
      <name val="Calibri"/>
      <family val="2"/>
      <scheme val="minor"/>
    </font>
    <font>
      <sz val="22"/>
      <color theme="1"/>
      <name val="Calibri"/>
      <family val="2"/>
      <scheme val="minor"/>
    </font>
    <font>
      <b/>
      <sz val="22"/>
      <color rgb="FF000000"/>
      <name val="Times New Roman"/>
      <family val="1"/>
    </font>
    <font>
      <sz val="20"/>
      <color rgb="FF000000"/>
      <name val="Calibri"/>
      <family val="2"/>
      <scheme val="minor"/>
    </font>
    <font>
      <b/>
      <sz val="22"/>
      <color theme="1"/>
      <name val="Times New Roman"/>
      <family val="1"/>
    </font>
    <font>
      <b/>
      <sz val="22"/>
      <color rgb="FF000000"/>
      <name val="Lucida Grande"/>
      <family val="2"/>
    </font>
    <font>
      <sz val="24"/>
      <color theme="1"/>
      <name val="Calibri"/>
      <family val="2"/>
      <scheme val="minor"/>
    </font>
    <font>
      <b/>
      <sz val="24"/>
      <color theme="1"/>
      <name val="Calibri"/>
      <family val="2"/>
      <scheme val="minor"/>
    </font>
    <font>
      <b/>
      <sz val="24"/>
      <color theme="1"/>
      <name val="Times New Roman"/>
      <family val="1"/>
    </font>
    <font>
      <b/>
      <sz val="24"/>
      <color rgb="FF202020"/>
      <name val="Times New Roman"/>
      <family val="1"/>
    </font>
    <font>
      <b/>
      <sz val="24"/>
      <color rgb="FF111111"/>
      <name val="Times New Roman"/>
      <family val="1"/>
    </font>
    <font>
      <b/>
      <sz val="24"/>
      <color rgb="FF000000"/>
      <name val="Times New Roman"/>
      <family val="1"/>
    </font>
    <font>
      <b/>
      <sz val="22"/>
      <color theme="4" tint="-0.249977111117893"/>
      <name val="Calibri"/>
      <family val="2"/>
      <scheme val="minor"/>
    </font>
    <font>
      <sz val="15"/>
      <color theme="1"/>
      <name val="Calibri"/>
      <family val="2"/>
      <scheme val="minor"/>
    </font>
    <font>
      <sz val="15"/>
      <color rgb="FFFF0000"/>
      <name val="Calibri"/>
      <family val="2"/>
      <scheme val="minor"/>
    </font>
    <font>
      <sz val="12"/>
      <color theme="1"/>
      <name val="Calibri"/>
      <family val="2"/>
    </font>
    <font>
      <u/>
      <sz val="12"/>
      <color theme="10"/>
      <name val="Calibri"/>
      <family val="2"/>
      <scheme val="minor"/>
    </font>
    <font>
      <sz val="16"/>
      <color theme="1"/>
      <name val="Times New Roman"/>
      <family val="1"/>
    </font>
    <font>
      <sz val="15"/>
      <color theme="1"/>
      <name val="Times New Roman"/>
      <family val="1"/>
    </font>
    <font>
      <sz val="14"/>
      <color rgb="FF000000"/>
      <name val="Times New Roman"/>
      <family val="1"/>
    </font>
    <font>
      <sz val="15"/>
      <color rgb="FF000000"/>
      <name val="Times New Roman"/>
      <family val="1"/>
    </font>
    <font>
      <sz val="18"/>
      <color theme="1"/>
      <name val="Times New Roman"/>
      <family val="1"/>
    </font>
    <font>
      <sz val="18"/>
      <color rgb="FF000000"/>
      <name val="Times New Roman"/>
      <family val="1"/>
    </font>
    <font>
      <b/>
      <sz val="18"/>
      <color theme="1"/>
      <name val="Times New Roman"/>
      <family val="1"/>
    </font>
    <font>
      <sz val="16"/>
      <color rgb="FF000000"/>
      <name val="Calibri"/>
      <family val="2"/>
      <scheme val="minor"/>
    </font>
    <font>
      <sz val="14"/>
      <color rgb="FF24292E"/>
      <name val="Times New Roman"/>
      <family val="1"/>
    </font>
  </fonts>
  <fills count="12">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8DB3E2"/>
        <bgColor indexed="64"/>
      </patternFill>
    </fill>
    <fill>
      <patternFill patternType="solid">
        <fgColor rgb="FFF79646"/>
        <bgColor indexed="64"/>
      </patternFill>
    </fill>
    <fill>
      <patternFill patternType="solid">
        <fgColor rgb="FFBDD7EE"/>
        <bgColor indexed="64"/>
      </patternFill>
    </fill>
    <fill>
      <patternFill patternType="solid">
        <fgColor rgb="FFF8CBAD"/>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00"/>
        <bgColor rgb="FF000000"/>
      </patternFill>
    </fill>
    <fill>
      <patternFill patternType="solid">
        <fgColor rgb="FFA9D08E"/>
        <bgColor rgb="FF000000"/>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rgb="FF000000"/>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rgb="FF000000"/>
      </top>
      <bottom style="medium">
        <color rgb="FF000000"/>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rgb="FF000000"/>
      </top>
      <bottom/>
      <diagonal/>
    </border>
    <border>
      <left style="medium">
        <color indexed="64"/>
      </left>
      <right style="medium">
        <color indexed="64"/>
      </right>
      <top style="medium">
        <color rgb="FF000000"/>
      </top>
      <bottom style="medium">
        <color indexed="64"/>
      </bottom>
      <diagonal/>
    </border>
  </borders>
  <cellStyleXfs count="2">
    <xf numFmtId="0" fontId="0" fillId="0" borderId="0"/>
    <xf numFmtId="0" fontId="47" fillId="0" borderId="0" applyNumberFormat="0" applyFill="0" applyBorder="0" applyAlignment="0" applyProtection="0"/>
  </cellStyleXfs>
  <cellXfs count="534">
    <xf numFmtId="0" fontId="0" fillId="0" borderId="0" xfId="0"/>
    <xf numFmtId="0" fontId="2" fillId="0" borderId="0" xfId="0" applyFont="1"/>
    <xf numFmtId="0" fontId="0" fillId="0" borderId="0" xfId="0" applyAlignment="1">
      <alignment wrapText="1"/>
    </xf>
    <xf numFmtId="0" fontId="0" fillId="0" borderId="0" xfId="0" applyAlignment="1">
      <alignment horizontal="center"/>
    </xf>
    <xf numFmtId="0" fontId="5" fillId="0" borderId="0" xfId="0" applyFont="1" applyAlignment="1">
      <alignment vertical="center"/>
    </xf>
    <xf numFmtId="0" fontId="0" fillId="0" borderId="1" xfId="0" applyBorder="1"/>
    <xf numFmtId="0" fontId="0" fillId="3" borderId="0" xfId="0" applyFill="1"/>
    <xf numFmtId="0" fontId="0" fillId="0" borderId="1" xfId="0" applyFill="1" applyBorder="1"/>
    <xf numFmtId="0" fontId="0" fillId="0" borderId="0" xfId="0" applyFill="1"/>
    <xf numFmtId="0" fontId="0" fillId="0" borderId="8" xfId="0" applyBorder="1"/>
    <xf numFmtId="0" fontId="0" fillId="0" borderId="8" xfId="0" applyFill="1" applyBorder="1"/>
    <xf numFmtId="0" fontId="24" fillId="0" borderId="0" xfId="0" applyFont="1"/>
    <xf numFmtId="0" fontId="23" fillId="4" borderId="19" xfId="0" applyFont="1" applyFill="1" applyBorder="1" applyAlignment="1">
      <alignment horizontal="center" vertical="center" wrapText="1"/>
    </xf>
    <xf numFmtId="0" fontId="23" fillId="5" borderId="20" xfId="0" applyFont="1" applyFill="1" applyBorder="1" applyAlignment="1">
      <alignment horizontal="center" vertical="center" wrapText="1"/>
    </xf>
    <xf numFmtId="0" fontId="23" fillId="6" borderId="19" xfId="0" applyFont="1" applyFill="1" applyBorder="1" applyAlignment="1">
      <alignment horizontal="center" vertical="center" wrapText="1"/>
    </xf>
    <xf numFmtId="0" fontId="25" fillId="7" borderId="19" xfId="0" applyFont="1" applyFill="1" applyBorder="1" applyAlignment="1">
      <alignment vertical="center" wrapText="1"/>
    </xf>
    <xf numFmtId="0" fontId="26" fillId="7" borderId="19" xfId="0" applyFont="1" applyFill="1" applyBorder="1" applyAlignment="1">
      <alignment wrapText="1"/>
    </xf>
    <xf numFmtId="0" fontId="27" fillId="0" borderId="0" xfId="0" applyFont="1"/>
    <xf numFmtId="0" fontId="23" fillId="7" borderId="19" xfId="0" applyFont="1" applyFill="1" applyBorder="1" applyAlignment="1">
      <alignment horizontal="center" vertical="center" wrapText="1"/>
    </xf>
    <xf numFmtId="0" fontId="28" fillId="0" borderId="0" xfId="0" applyFont="1"/>
    <xf numFmtId="0" fontId="26" fillId="6" borderId="19" xfId="0" applyFont="1" applyFill="1" applyBorder="1" applyAlignment="1">
      <alignment wrapText="1"/>
    </xf>
    <xf numFmtId="0" fontId="19" fillId="2" borderId="0" xfId="0" applyFont="1" applyFill="1" applyBorder="1" applyAlignment="1">
      <alignment vertical="center" wrapText="1"/>
    </xf>
    <xf numFmtId="0" fontId="6" fillId="2" borderId="0"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0" xfId="0" applyFont="1" applyFill="1" applyAlignment="1">
      <alignment wrapText="1"/>
    </xf>
    <xf numFmtId="0" fontId="3" fillId="2" borderId="0" xfId="0" applyFont="1" applyFill="1" applyAlignment="1">
      <alignment wrapText="1"/>
    </xf>
    <xf numFmtId="0" fontId="3" fillId="2" borderId="0" xfId="0" applyFont="1" applyFill="1" applyBorder="1" applyAlignment="1">
      <alignment horizontal="center" vertical="center" wrapText="1"/>
    </xf>
    <xf numFmtId="0" fontId="13" fillId="2" borderId="16" xfId="0" applyFont="1" applyFill="1" applyBorder="1" applyAlignment="1">
      <alignment horizontal="center" textRotation="90" wrapText="1"/>
    </xf>
    <xf numFmtId="0" fontId="12" fillId="2" borderId="16" xfId="0" applyFont="1" applyFill="1" applyBorder="1" applyAlignment="1">
      <alignment horizontal="center" textRotation="90" wrapText="1"/>
    </xf>
    <xf numFmtId="0" fontId="14" fillId="2" borderId="16" xfId="0" applyFont="1" applyFill="1" applyBorder="1" applyAlignment="1">
      <alignment horizontal="center" textRotation="90" wrapText="1"/>
    </xf>
    <xf numFmtId="0" fontId="15" fillId="2" borderId="16" xfId="0" applyFont="1" applyFill="1" applyBorder="1" applyAlignment="1">
      <alignment horizontal="center" textRotation="90" wrapText="1"/>
    </xf>
    <xf numFmtId="0" fontId="12" fillId="2" borderId="17" xfId="0" applyFont="1" applyFill="1" applyBorder="1" applyAlignment="1">
      <alignment horizontal="center" textRotation="90" wrapText="1"/>
    </xf>
    <xf numFmtId="0" fontId="9" fillId="2" borderId="1" xfId="0" applyFont="1" applyFill="1" applyBorder="1" applyAlignment="1">
      <alignment horizontal="center" textRotation="90" wrapText="1"/>
    </xf>
    <xf numFmtId="0" fontId="20" fillId="2" borderId="0" xfId="0" applyFont="1" applyFill="1" applyBorder="1" applyAlignment="1">
      <alignment vertical="center"/>
    </xf>
    <xf numFmtId="0" fontId="19" fillId="2" borderId="13" xfId="0" applyFont="1" applyFill="1" applyBorder="1" applyAlignment="1">
      <alignment vertical="center" wrapText="1"/>
    </xf>
    <xf numFmtId="0" fontId="6" fillId="2" borderId="1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19" fillId="2" borderId="0" xfId="0" applyFont="1" applyFill="1" applyBorder="1" applyAlignment="1">
      <alignment vertical="top" wrapText="1"/>
    </xf>
    <xf numFmtId="0" fontId="6" fillId="2" borderId="0"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0" xfId="0" applyFont="1" applyFill="1" applyAlignment="1">
      <alignment vertical="center" wrapText="1"/>
    </xf>
    <xf numFmtId="0" fontId="3" fillId="2" borderId="0" xfId="0" applyFont="1" applyFill="1" applyAlignment="1">
      <alignment vertical="center" wrapText="1"/>
    </xf>
    <xf numFmtId="0" fontId="19" fillId="2" borderId="13" xfId="0" applyFont="1" applyFill="1" applyBorder="1" applyAlignment="1">
      <alignment vertical="top" wrapText="1"/>
    </xf>
    <xf numFmtId="0" fontId="6" fillId="2" borderId="13" xfId="0" applyFont="1" applyFill="1" applyBorder="1" applyAlignment="1">
      <alignment horizontal="center" vertical="top" wrapText="1"/>
    </xf>
    <xf numFmtId="0" fontId="6" fillId="2" borderId="7" xfId="0" applyFont="1" applyFill="1" applyBorder="1" applyAlignment="1">
      <alignment horizontal="center" vertical="top" wrapText="1"/>
    </xf>
    <xf numFmtId="0" fontId="6" fillId="2" borderId="13" xfId="0" applyFont="1" applyFill="1" applyBorder="1" applyAlignment="1">
      <alignment wrapText="1"/>
    </xf>
    <xf numFmtId="0" fontId="3" fillId="2" borderId="13" xfId="0" applyFont="1" applyFill="1" applyBorder="1" applyAlignment="1">
      <alignment wrapText="1"/>
    </xf>
    <xf numFmtId="0" fontId="17" fillId="2" borderId="0" xfId="0" applyFont="1" applyFill="1" applyAlignment="1">
      <alignment vertical="center" wrapText="1"/>
    </xf>
    <xf numFmtId="0" fontId="6" fillId="2" borderId="0" xfId="0" applyFont="1" applyFill="1" applyAlignment="1">
      <alignment horizontal="center" vertical="center" wrapText="1"/>
    </xf>
    <xf numFmtId="0" fontId="6" fillId="2" borderId="9" xfId="0" applyFont="1" applyFill="1" applyBorder="1" applyAlignment="1">
      <alignment horizontal="center" vertical="center" wrapText="1"/>
    </xf>
    <xf numFmtId="0" fontId="18" fillId="2" borderId="0" xfId="0" applyFont="1" applyFill="1" applyAlignment="1">
      <alignment vertical="center" wrapText="1"/>
    </xf>
    <xf numFmtId="0" fontId="7" fillId="2" borderId="0" xfId="0" applyFont="1" applyFill="1" applyAlignment="1">
      <alignment vertical="center" wrapText="1"/>
    </xf>
    <xf numFmtId="0" fontId="7" fillId="2" borderId="0" xfId="0" applyFont="1" applyFill="1" applyAlignment="1">
      <alignment wrapText="1"/>
    </xf>
    <xf numFmtId="0" fontId="6" fillId="2" borderId="9" xfId="0" applyFont="1" applyFill="1" applyBorder="1" applyAlignment="1">
      <alignment vertical="center" wrapText="1"/>
    </xf>
    <xf numFmtId="0" fontId="9" fillId="0" borderId="8" xfId="0" applyFont="1" applyFill="1" applyBorder="1" applyAlignment="1">
      <alignment horizontal="center" textRotation="90" wrapText="1"/>
    </xf>
    <xf numFmtId="0" fontId="6" fillId="0" borderId="0" xfId="0" applyFont="1" applyFill="1" applyAlignment="1">
      <alignment wrapText="1"/>
    </xf>
    <xf numFmtId="0" fontId="6" fillId="0" borderId="0" xfId="0" applyFont="1" applyFill="1" applyAlignment="1">
      <alignment vertical="center" wrapText="1"/>
    </xf>
    <xf numFmtId="0" fontId="6" fillId="0" borderId="13" xfId="0" applyFont="1" applyFill="1" applyBorder="1" applyAlignment="1">
      <alignment wrapText="1"/>
    </xf>
    <xf numFmtId="0" fontId="7" fillId="0" borderId="0" xfId="0" applyFont="1" applyFill="1" applyAlignment="1">
      <alignment wrapText="1"/>
    </xf>
    <xf numFmtId="0" fontId="19" fillId="8" borderId="0" xfId="0" applyFont="1" applyFill="1" applyBorder="1" applyAlignment="1">
      <alignment vertical="center" wrapText="1"/>
    </xf>
    <xf numFmtId="0" fontId="6" fillId="8" borderId="0"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0" xfId="0" applyFont="1" applyFill="1" applyAlignment="1">
      <alignment wrapText="1"/>
    </xf>
    <xf numFmtId="0" fontId="3" fillId="8" borderId="0" xfId="0" applyFont="1" applyFill="1" applyAlignment="1">
      <alignment wrapText="1"/>
    </xf>
    <xf numFmtId="0" fontId="19" fillId="8" borderId="0" xfId="0" applyFont="1" applyFill="1" applyBorder="1" applyAlignment="1">
      <alignment vertical="top" wrapText="1"/>
    </xf>
    <xf numFmtId="0" fontId="6" fillId="8" borderId="0" xfId="0" applyFont="1" applyFill="1" applyBorder="1" applyAlignment="1">
      <alignment horizontal="center" vertical="top" wrapText="1"/>
    </xf>
    <xf numFmtId="0" fontId="6" fillId="8" borderId="5" xfId="0" applyFont="1" applyFill="1" applyBorder="1" applyAlignment="1">
      <alignment horizontal="center" vertical="top" wrapText="1"/>
    </xf>
    <xf numFmtId="0" fontId="6" fillId="8" borderId="0" xfId="0" applyFont="1" applyFill="1" applyAlignment="1">
      <alignment vertical="center" wrapText="1"/>
    </xf>
    <xf numFmtId="0" fontId="3" fillId="8" borderId="0" xfId="0" applyFont="1" applyFill="1" applyAlignment="1">
      <alignment vertical="center" wrapText="1"/>
    </xf>
    <xf numFmtId="0" fontId="0" fillId="8" borderId="0" xfId="0" applyFill="1"/>
    <xf numFmtId="0" fontId="0" fillId="8" borderId="8" xfId="0" applyFill="1" applyBorder="1"/>
    <xf numFmtId="0" fontId="0" fillId="8" borderId="1" xfId="0" applyFill="1" applyBorder="1"/>
    <xf numFmtId="0" fontId="0" fillId="2" borderId="0" xfId="0" applyFill="1"/>
    <xf numFmtId="0" fontId="0" fillId="2" borderId="0" xfId="0" applyFill="1" applyBorder="1"/>
    <xf numFmtId="0" fontId="0" fillId="0" borderId="0" xfId="0" applyBorder="1"/>
    <xf numFmtId="0" fontId="1" fillId="0" borderId="2" xfId="0" applyFont="1" applyBorder="1"/>
    <xf numFmtId="0" fontId="1" fillId="0" borderId="3" xfId="0" applyFont="1" applyBorder="1"/>
    <xf numFmtId="0" fontId="1" fillId="0" borderId="4" xfId="0" applyFont="1" applyBorder="1"/>
    <xf numFmtId="0" fontId="1" fillId="0" borderId="0" xfId="0" applyFont="1" applyBorder="1"/>
    <xf numFmtId="0" fontId="1" fillId="0" borderId="5" xfId="0" applyFont="1" applyBorder="1"/>
    <xf numFmtId="0" fontId="1" fillId="0" borderId="27"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10" xfId="0" applyFont="1" applyBorder="1"/>
    <xf numFmtId="0" fontId="1" fillId="0" borderId="11" xfId="0" applyFont="1" applyBorder="1"/>
    <xf numFmtId="0" fontId="1" fillId="0" borderId="12" xfId="0" applyFont="1" applyBorder="1"/>
    <xf numFmtId="0" fontId="2" fillId="0" borderId="0" xfId="0" applyFont="1" applyBorder="1"/>
    <xf numFmtId="0" fontId="2" fillId="0" borderId="13" xfId="0" applyFont="1" applyBorder="1"/>
    <xf numFmtId="0" fontId="2" fillId="0" borderId="6" xfId="0" applyFont="1" applyBorder="1"/>
    <xf numFmtId="0" fontId="2" fillId="2" borderId="0" xfId="0" applyFont="1" applyFill="1" applyBorder="1"/>
    <xf numFmtId="0" fontId="24" fillId="0" borderId="0" xfId="0" applyFont="1" applyAlignment="1">
      <alignment horizontal="center"/>
    </xf>
    <xf numFmtId="0" fontId="24" fillId="0" borderId="0" xfId="0" applyFont="1" applyBorder="1" applyAlignment="1">
      <alignment horizontal="center"/>
    </xf>
    <xf numFmtId="0" fontId="32" fillId="0" borderId="0" xfId="0" applyFont="1" applyAlignment="1">
      <alignment horizontal="center"/>
    </xf>
    <xf numFmtId="0" fontId="32" fillId="2" borderId="0" xfId="0" applyFont="1" applyFill="1" applyAlignment="1">
      <alignment horizontal="center"/>
    </xf>
    <xf numFmtId="0" fontId="32" fillId="0" borderId="0" xfId="0" applyFont="1" applyBorder="1" applyAlignment="1">
      <alignment horizontal="center"/>
    </xf>
    <xf numFmtId="0" fontId="24" fillId="2" borderId="0" xfId="0" applyFont="1" applyFill="1" applyBorder="1"/>
    <xf numFmtId="0" fontId="13" fillId="0" borderId="0" xfId="0" applyFont="1" applyAlignment="1">
      <alignment vertical="center"/>
    </xf>
    <xf numFmtId="0" fontId="12" fillId="0" borderId="37" xfId="0" applyFont="1" applyBorder="1" applyAlignment="1">
      <alignment horizontal="center" vertical="center" textRotation="90" wrapText="1"/>
    </xf>
    <xf numFmtId="0" fontId="13" fillId="0" borderId="31" xfId="0" applyFont="1" applyBorder="1" applyAlignment="1">
      <alignment horizontal="center" textRotation="90" wrapText="1"/>
    </xf>
    <xf numFmtId="0" fontId="12" fillId="0" borderId="31" xfId="0" applyFont="1" applyBorder="1" applyAlignment="1">
      <alignment horizontal="center" textRotation="90" wrapText="1"/>
    </xf>
    <xf numFmtId="0" fontId="14" fillId="0" borderId="31" xfId="0" applyFont="1" applyBorder="1" applyAlignment="1">
      <alignment horizontal="center" textRotation="90" wrapText="1"/>
    </xf>
    <xf numFmtId="0" fontId="15" fillId="0" borderId="31" xfId="0" applyFont="1" applyBorder="1" applyAlignment="1">
      <alignment horizontal="center" textRotation="90" wrapText="1"/>
    </xf>
    <xf numFmtId="0" fontId="12" fillId="0" borderId="32" xfId="0" applyFont="1" applyBorder="1" applyAlignment="1">
      <alignment horizontal="center" textRotation="90" wrapText="1"/>
    </xf>
    <xf numFmtId="0" fontId="24" fillId="8" borderId="27" xfId="0" applyFont="1" applyFill="1" applyBorder="1" applyAlignment="1">
      <alignment horizontal="center"/>
    </xf>
    <xf numFmtId="0" fontId="34" fillId="8" borderId="27" xfId="0" applyFont="1" applyFill="1" applyBorder="1" applyAlignment="1">
      <alignment horizontal="center"/>
    </xf>
    <xf numFmtId="0" fontId="24" fillId="8" borderId="3" xfId="0" applyFont="1" applyFill="1" applyBorder="1" applyAlignment="1">
      <alignment horizontal="center"/>
    </xf>
    <xf numFmtId="0" fontId="34" fillId="0" borderId="0" xfId="0" applyFont="1" applyBorder="1" applyAlignment="1">
      <alignment horizontal="center"/>
    </xf>
    <xf numFmtId="0" fontId="24" fillId="0" borderId="5" xfId="0" applyFont="1" applyBorder="1" applyAlignment="1">
      <alignment horizontal="center"/>
    </xf>
    <xf numFmtId="0" fontId="24" fillId="8" borderId="0" xfId="0" applyFont="1" applyFill="1" applyBorder="1" applyAlignment="1">
      <alignment horizontal="center"/>
    </xf>
    <xf numFmtId="0" fontId="34" fillId="8" borderId="0" xfId="0" applyFont="1" applyFill="1" applyBorder="1" applyAlignment="1">
      <alignment horizontal="center"/>
    </xf>
    <xf numFmtId="0" fontId="24" fillId="8" borderId="5" xfId="0" applyFont="1" applyFill="1" applyBorder="1" applyAlignment="1">
      <alignment horizontal="center"/>
    </xf>
    <xf numFmtId="0" fontId="34" fillId="0" borderId="0" xfId="0" applyFont="1" applyFill="1" applyBorder="1" applyAlignment="1">
      <alignment horizontal="center"/>
    </xf>
    <xf numFmtId="0" fontId="24" fillId="0" borderId="0" xfId="0" applyFont="1" applyFill="1" applyBorder="1" applyAlignment="1">
      <alignment horizontal="center"/>
    </xf>
    <xf numFmtId="0" fontId="24" fillId="0" borderId="5" xfId="0" applyFont="1" applyFill="1" applyBorder="1" applyAlignment="1">
      <alignment horizontal="center"/>
    </xf>
    <xf numFmtId="0" fontId="34" fillId="0" borderId="13" xfId="0" applyFont="1" applyBorder="1" applyAlignment="1">
      <alignment horizontal="center"/>
    </xf>
    <xf numFmtId="0" fontId="24" fillId="0" borderId="13" xfId="0" applyFont="1" applyBorder="1" applyAlignment="1">
      <alignment horizontal="center"/>
    </xf>
    <xf numFmtId="0" fontId="24" fillId="0" borderId="13" xfId="0" applyFont="1" applyFill="1" applyBorder="1" applyAlignment="1">
      <alignment horizontal="center"/>
    </xf>
    <xf numFmtId="0" fontId="24" fillId="0" borderId="7" xfId="0" applyFont="1" applyBorder="1" applyAlignment="1">
      <alignment horizontal="center"/>
    </xf>
    <xf numFmtId="0" fontId="24" fillId="8" borderId="14" xfId="0" applyFont="1" applyFill="1" applyBorder="1" applyAlignment="1">
      <alignment horizontal="center"/>
    </xf>
    <xf numFmtId="0" fontId="24" fillId="8" borderId="33" xfId="0" applyFont="1" applyFill="1" applyBorder="1" applyAlignment="1">
      <alignment horizontal="center"/>
    </xf>
    <xf numFmtId="0" fontId="24" fillId="8" borderId="35" xfId="0" applyFont="1" applyFill="1" applyBorder="1" applyAlignment="1">
      <alignment horizontal="center"/>
    </xf>
    <xf numFmtId="0" fontId="0" fillId="2" borderId="0" xfId="0" applyFill="1" applyAlignment="1">
      <alignment horizontal="center"/>
    </xf>
    <xf numFmtId="0" fontId="5" fillId="0" borderId="0" xfId="0" applyFont="1" applyBorder="1" applyAlignment="1">
      <alignment horizontal="center" vertical="center"/>
    </xf>
    <xf numFmtId="0" fontId="5" fillId="0" borderId="0" xfId="0" applyFont="1" applyAlignment="1">
      <alignment horizontal="center" vertical="center"/>
    </xf>
    <xf numFmtId="0" fontId="34" fillId="8" borderId="0" xfId="0" applyFont="1" applyFill="1" applyBorder="1" applyAlignment="1">
      <alignment horizontal="center" wrapText="1"/>
    </xf>
    <xf numFmtId="0" fontId="24" fillId="8" borderId="0" xfId="0" applyFont="1" applyFill="1" applyBorder="1" applyAlignment="1">
      <alignment horizontal="center" wrapText="1"/>
    </xf>
    <xf numFmtId="0" fontId="24" fillId="8" borderId="5" xfId="0" applyFont="1" applyFill="1" applyBorder="1" applyAlignment="1">
      <alignment horizontal="center" wrapText="1"/>
    </xf>
    <xf numFmtId="0" fontId="34" fillId="0" borderId="0" xfId="0" applyFont="1" applyBorder="1" applyAlignment="1">
      <alignment horizontal="center" wrapText="1"/>
    </xf>
    <xf numFmtId="0" fontId="24" fillId="0" borderId="0" xfId="0" applyFont="1" applyFill="1" applyBorder="1" applyAlignment="1">
      <alignment horizontal="center" wrapText="1"/>
    </xf>
    <xf numFmtId="0" fontId="24" fillId="0" borderId="0" xfId="0" applyFont="1" applyBorder="1" applyAlignment="1">
      <alignment horizontal="center" wrapText="1"/>
    </xf>
    <xf numFmtId="0" fontId="24" fillId="0" borderId="5" xfId="0" applyFont="1" applyBorder="1" applyAlignment="1">
      <alignment horizontal="center" wrapText="1"/>
    </xf>
    <xf numFmtId="0" fontId="24" fillId="0" borderId="36" xfId="0" applyFont="1" applyBorder="1" applyAlignment="1">
      <alignment horizontal="center"/>
    </xf>
    <xf numFmtId="0" fontId="24" fillId="0" borderId="38" xfId="0" applyFont="1" applyBorder="1" applyAlignment="1">
      <alignment horizontal="center"/>
    </xf>
    <xf numFmtId="0" fontId="24" fillId="0" borderId="39" xfId="0" applyFont="1" applyBorder="1" applyAlignment="1">
      <alignment horizontal="center"/>
    </xf>
    <xf numFmtId="0" fontId="24" fillId="0" borderId="40" xfId="0" applyFont="1" applyFill="1" applyBorder="1" applyAlignment="1">
      <alignment horizontal="center"/>
    </xf>
    <xf numFmtId="0" fontId="24" fillId="0" borderId="38" xfId="0" applyFont="1" applyFill="1" applyBorder="1" applyAlignment="1">
      <alignment horizontal="center"/>
    </xf>
    <xf numFmtId="0" fontId="24" fillId="0" borderId="39" xfId="0" applyFont="1" applyFill="1" applyBorder="1" applyAlignment="1">
      <alignment horizontal="center"/>
    </xf>
    <xf numFmtId="0" fontId="24" fillId="0" borderId="36" xfId="0" applyFont="1" applyFill="1" applyBorder="1" applyAlignment="1">
      <alignment horizontal="center"/>
    </xf>
    <xf numFmtId="0" fontId="24" fillId="0" borderId="28" xfId="0" applyFont="1" applyFill="1" applyBorder="1" applyAlignment="1">
      <alignment horizontal="center"/>
    </xf>
    <xf numFmtId="0" fontId="24" fillId="8" borderId="40" xfId="0" applyFont="1" applyFill="1" applyBorder="1" applyAlignment="1">
      <alignment horizontal="center"/>
    </xf>
    <xf numFmtId="0" fontId="24" fillId="8" borderId="38" xfId="0" applyFont="1" applyFill="1" applyBorder="1" applyAlignment="1">
      <alignment horizontal="center"/>
    </xf>
    <xf numFmtId="0" fontId="24" fillId="8" borderId="39" xfId="0" applyFont="1" applyFill="1" applyBorder="1" applyAlignment="1">
      <alignment horizontal="center"/>
    </xf>
    <xf numFmtId="0" fontId="24" fillId="8" borderId="40" xfId="0" applyFont="1" applyFill="1" applyBorder="1" applyAlignment="1">
      <alignment horizontal="center" wrapText="1"/>
    </xf>
    <xf numFmtId="0" fontId="24" fillId="8" borderId="38" xfId="0" applyFont="1" applyFill="1" applyBorder="1" applyAlignment="1">
      <alignment horizontal="center" wrapText="1"/>
    </xf>
    <xf numFmtId="0" fontId="24" fillId="8" borderId="39" xfId="0" applyFont="1" applyFill="1" applyBorder="1" applyAlignment="1">
      <alignment horizontal="center" wrapText="1"/>
    </xf>
    <xf numFmtId="0" fontId="24" fillId="0" borderId="40" xfId="0" applyFont="1" applyBorder="1" applyAlignment="1">
      <alignment horizontal="center"/>
    </xf>
    <xf numFmtId="0" fontId="32" fillId="0" borderId="0" xfId="0" applyFont="1" applyFill="1" applyAlignment="1">
      <alignment vertical="center" wrapText="1"/>
    </xf>
    <xf numFmtId="0" fontId="35" fillId="8" borderId="10" xfId="0" applyFont="1" applyFill="1" applyBorder="1" applyAlignment="1">
      <alignment vertical="center" wrapText="1"/>
    </xf>
    <xf numFmtId="0" fontId="35" fillId="0" borderId="11" xfId="0" applyFont="1" applyFill="1" applyBorder="1" applyAlignment="1">
      <alignment vertical="center" wrapText="1"/>
    </xf>
    <xf numFmtId="0" fontId="35" fillId="8" borderId="11" xfId="0" applyFont="1" applyFill="1" applyBorder="1" applyAlignment="1">
      <alignment vertical="center" wrapText="1"/>
    </xf>
    <xf numFmtId="0" fontId="35" fillId="2" borderId="21" xfId="0" applyFont="1" applyFill="1" applyBorder="1" applyAlignment="1">
      <alignment vertical="center" wrapText="1"/>
    </xf>
    <xf numFmtId="0" fontId="35" fillId="8" borderId="5" xfId="0" applyFont="1" applyFill="1" applyBorder="1" applyAlignment="1">
      <alignment vertical="center" wrapText="1"/>
    </xf>
    <xf numFmtId="0" fontId="35" fillId="0" borderId="5" xfId="0" applyFont="1" applyFill="1" applyBorder="1" applyAlignment="1">
      <alignment vertical="center" wrapText="1"/>
    </xf>
    <xf numFmtId="0" fontId="35" fillId="8" borderId="21" xfId="0" applyFont="1" applyFill="1" applyBorder="1" applyAlignment="1">
      <alignment vertical="center" wrapText="1"/>
    </xf>
    <xf numFmtId="0" fontId="35" fillId="0" borderId="10" xfId="0" applyFont="1" applyFill="1" applyBorder="1" applyAlignment="1">
      <alignment vertical="center" wrapText="1"/>
    </xf>
    <xf numFmtId="0" fontId="35" fillId="8" borderId="12" xfId="0" applyFont="1" applyFill="1" applyBorder="1" applyAlignment="1">
      <alignment vertical="center" wrapText="1"/>
    </xf>
    <xf numFmtId="0" fontId="35" fillId="8" borderId="3" xfId="0" applyFont="1" applyFill="1" applyBorder="1" applyAlignment="1">
      <alignment vertical="center" wrapText="1"/>
    </xf>
    <xf numFmtId="0" fontId="35" fillId="0" borderId="27" xfId="0" applyFont="1" applyFill="1" applyBorder="1" applyAlignment="1">
      <alignment vertical="center" wrapText="1"/>
    </xf>
    <xf numFmtId="0" fontId="35" fillId="0" borderId="0" xfId="0" applyFont="1" applyFill="1" applyBorder="1" applyAlignment="1">
      <alignment vertical="center" wrapText="1"/>
    </xf>
    <xf numFmtId="0" fontId="35" fillId="8" borderId="0" xfId="0" applyFont="1" applyFill="1" applyBorder="1" applyAlignment="1">
      <alignment vertical="center" wrapText="1"/>
    </xf>
    <xf numFmtId="0" fontId="36" fillId="8" borderId="11" xfId="0" applyFont="1" applyFill="1" applyBorder="1" applyAlignment="1">
      <alignment vertical="center" wrapText="1"/>
    </xf>
    <xf numFmtId="0" fontId="35" fillId="0" borderId="21" xfId="0" applyFont="1" applyFill="1" applyBorder="1" applyAlignment="1">
      <alignment vertical="center" wrapText="1"/>
    </xf>
    <xf numFmtId="0" fontId="33" fillId="0" borderId="0" xfId="0" applyFont="1" applyFill="1" applyBorder="1" applyAlignment="1">
      <alignment vertical="center" wrapText="1"/>
    </xf>
    <xf numFmtId="0" fontId="32" fillId="0" borderId="0" xfId="0" applyFont="1" applyFill="1" applyBorder="1" applyAlignment="1">
      <alignment vertical="center" wrapText="1"/>
    </xf>
    <xf numFmtId="0" fontId="32" fillId="0" borderId="0" xfId="0" applyFont="1" applyFill="1" applyAlignment="1">
      <alignment horizontal="center" vertical="center" wrapText="1"/>
    </xf>
    <xf numFmtId="0" fontId="38" fillId="0" borderId="31" xfId="0" applyFont="1" applyBorder="1" applyAlignment="1">
      <alignment horizontal="center" vertical="center" textRotation="90" wrapText="1"/>
    </xf>
    <xf numFmtId="0" fontId="39" fillId="0" borderId="31" xfId="0" applyFont="1" applyBorder="1" applyAlignment="1">
      <alignment horizontal="center" vertical="center" textRotation="90" wrapText="1"/>
    </xf>
    <xf numFmtId="0" fontId="40" fillId="0" borderId="31" xfId="0" applyFont="1" applyBorder="1" applyAlignment="1">
      <alignment horizontal="center" vertical="center" textRotation="90" wrapText="1"/>
    </xf>
    <xf numFmtId="0" fontId="41" fillId="0" borderId="31" xfId="0" applyFont="1" applyBorder="1" applyAlignment="1">
      <alignment horizontal="center" vertical="center" textRotation="90" wrapText="1"/>
    </xf>
    <xf numFmtId="0" fontId="39" fillId="0" borderId="32" xfId="0" applyFont="1" applyBorder="1" applyAlignment="1">
      <alignment horizontal="center" vertical="center" textRotation="90" wrapText="1"/>
    </xf>
    <xf numFmtId="0" fontId="37" fillId="8" borderId="15" xfId="0" applyFont="1" applyFill="1" applyBorder="1" applyAlignment="1">
      <alignment vertical="center"/>
    </xf>
    <xf numFmtId="0" fontId="37" fillId="8" borderId="16" xfId="0" applyFont="1" applyFill="1" applyBorder="1" applyAlignment="1">
      <alignment horizontal="center" vertical="center"/>
    </xf>
    <xf numFmtId="0" fontId="37" fillId="8" borderId="17" xfId="0" applyFont="1" applyFill="1" applyBorder="1" applyAlignment="1">
      <alignment horizontal="center" vertical="center"/>
    </xf>
    <xf numFmtId="0" fontId="37" fillId="0" borderId="22" xfId="0" applyFont="1" applyBorder="1" applyAlignment="1">
      <alignment vertical="center"/>
    </xf>
    <xf numFmtId="0" fontId="37" fillId="0" borderId="1" xfId="0" applyFont="1" applyBorder="1" applyAlignment="1">
      <alignment horizontal="center" vertical="center"/>
    </xf>
    <xf numFmtId="0" fontId="37" fillId="0" borderId="23" xfId="0" applyFont="1" applyBorder="1" applyAlignment="1">
      <alignment horizontal="center" vertical="center"/>
    </xf>
    <xf numFmtId="0" fontId="37" fillId="8" borderId="22" xfId="0" applyFont="1" applyFill="1" applyBorder="1" applyAlignment="1">
      <alignment vertical="center" wrapText="1"/>
    </xf>
    <xf numFmtId="0" fontId="37" fillId="8" borderId="1" xfId="0" applyFont="1" applyFill="1" applyBorder="1" applyAlignment="1">
      <alignment horizontal="center" vertical="center"/>
    </xf>
    <xf numFmtId="0" fontId="37" fillId="8" borderId="23" xfId="0" applyFont="1" applyFill="1" applyBorder="1" applyAlignment="1">
      <alignment horizontal="center" vertical="center"/>
    </xf>
    <xf numFmtId="0" fontId="37" fillId="0" borderId="22" xfId="0" applyFont="1" applyBorder="1" applyAlignment="1">
      <alignment vertical="center" wrapText="1"/>
    </xf>
    <xf numFmtId="0" fontId="37" fillId="8" borderId="22" xfId="0" applyFont="1" applyFill="1" applyBorder="1" applyAlignment="1">
      <alignment vertical="center"/>
    </xf>
    <xf numFmtId="0" fontId="37" fillId="8" borderId="24" xfId="0" applyFont="1" applyFill="1" applyBorder="1" applyAlignment="1">
      <alignment vertical="center"/>
    </xf>
    <xf numFmtId="0" fontId="37" fillId="8" borderId="26" xfId="0" applyFont="1" applyFill="1" applyBorder="1" applyAlignment="1">
      <alignment horizontal="center" vertical="center"/>
    </xf>
    <xf numFmtId="0" fontId="37" fillId="8" borderId="25" xfId="0" applyFont="1" applyFill="1" applyBorder="1" applyAlignment="1">
      <alignment horizontal="center" vertical="center"/>
    </xf>
    <xf numFmtId="0" fontId="38" fillId="0" borderId="30" xfId="0" applyFont="1" applyBorder="1" applyAlignment="1">
      <alignment vertical="center"/>
    </xf>
    <xf numFmtId="0" fontId="38" fillId="0" borderId="30" xfId="0" applyFont="1" applyBorder="1" applyAlignment="1">
      <alignment horizontal="center" vertical="center"/>
    </xf>
    <xf numFmtId="0" fontId="38" fillId="0" borderId="28" xfId="0" applyFont="1" applyBorder="1" applyAlignment="1">
      <alignment horizontal="center" vertical="center"/>
    </xf>
    <xf numFmtId="0" fontId="37" fillId="0" borderId="2" xfId="0" applyFont="1" applyFill="1" applyBorder="1" applyAlignment="1">
      <alignment horizontal="center" vertical="top"/>
    </xf>
    <xf numFmtId="0" fontId="42" fillId="8" borderId="2" xfId="0" applyFont="1" applyFill="1" applyBorder="1" applyAlignment="1">
      <alignment vertical="top"/>
    </xf>
    <xf numFmtId="0" fontId="42" fillId="0" borderId="2" xfId="0" applyFont="1" applyFill="1" applyBorder="1" applyAlignment="1">
      <alignment vertical="top"/>
    </xf>
    <xf numFmtId="0" fontId="42" fillId="0" borderId="29" xfId="0" applyFont="1" applyFill="1" applyBorder="1" applyAlignment="1">
      <alignment horizontal="left" vertical="top"/>
    </xf>
    <xf numFmtId="0" fontId="42" fillId="8" borderId="29" xfId="0" applyFont="1" applyFill="1" applyBorder="1" applyAlignment="1">
      <alignment horizontal="left" vertical="top"/>
    </xf>
    <xf numFmtId="0" fontId="42" fillId="8" borderId="4" xfId="0" applyFont="1" applyFill="1" applyBorder="1" applyAlignment="1">
      <alignment horizontal="left" vertical="top"/>
    </xf>
    <xf numFmtId="0" fontId="42" fillId="0" borderId="21" xfId="0" applyFont="1" applyFill="1" applyBorder="1" applyAlignment="1">
      <alignment vertical="top"/>
    </xf>
    <xf numFmtId="0" fontId="23" fillId="0" borderId="34" xfId="0" applyFont="1" applyBorder="1" applyAlignment="1">
      <alignment vertical="center" wrapText="1"/>
    </xf>
    <xf numFmtId="0" fontId="23" fillId="0" borderId="12" xfId="0" applyFont="1" applyBorder="1" applyAlignment="1">
      <alignment vertical="center" wrapText="1"/>
    </xf>
    <xf numFmtId="0" fontId="29" fillId="0" borderId="0" xfId="0" applyFont="1" applyBorder="1" applyAlignment="1">
      <alignment horizontal="center"/>
    </xf>
    <xf numFmtId="0" fontId="23" fillId="0" borderId="0" xfId="0" applyFont="1" applyBorder="1" applyAlignment="1">
      <alignment vertical="center" wrapText="1"/>
    </xf>
    <xf numFmtId="0" fontId="43" fillId="0" borderId="29" xfId="0" applyFont="1" applyBorder="1"/>
    <xf numFmtId="0" fontId="43" fillId="0" borderId="30" xfId="0" applyFont="1" applyBorder="1"/>
    <xf numFmtId="0" fontId="43" fillId="0" borderId="28" xfId="0" applyFont="1" applyBorder="1"/>
    <xf numFmtId="0" fontId="37" fillId="0" borderId="0" xfId="0" applyFont="1" applyFill="1" applyBorder="1" applyAlignment="1">
      <alignment horizontal="center" vertical="top"/>
    </xf>
    <xf numFmtId="0" fontId="38" fillId="0" borderId="0" xfId="0" applyFont="1" applyBorder="1" applyAlignment="1">
      <alignment horizontal="center" vertical="center" textRotation="90" wrapText="1"/>
    </xf>
    <xf numFmtId="0" fontId="39" fillId="0" borderId="0" xfId="0" applyFont="1" applyBorder="1" applyAlignment="1">
      <alignment horizontal="center" vertical="center" textRotation="90" wrapText="1"/>
    </xf>
    <xf numFmtId="0" fontId="40" fillId="0" borderId="0" xfId="0" applyFont="1" applyBorder="1" applyAlignment="1">
      <alignment horizontal="center" vertical="center" textRotation="90" wrapText="1"/>
    </xf>
    <xf numFmtId="0" fontId="41" fillId="0" borderId="0" xfId="0" applyFont="1" applyBorder="1" applyAlignment="1">
      <alignment horizontal="center" vertical="center" textRotation="90" wrapText="1"/>
    </xf>
    <xf numFmtId="0" fontId="42" fillId="8" borderId="0" xfId="0" applyFont="1" applyFill="1" applyBorder="1" applyAlignment="1">
      <alignment vertical="top"/>
    </xf>
    <xf numFmtId="0" fontId="37" fillId="8" borderId="0" xfId="0" applyFont="1" applyFill="1" applyBorder="1" applyAlignment="1">
      <alignment vertical="center"/>
    </xf>
    <xf numFmtId="0" fontId="37" fillId="8" borderId="0" xfId="0" applyFont="1" applyFill="1" applyBorder="1" applyAlignment="1">
      <alignment horizontal="center" vertical="center"/>
    </xf>
    <xf numFmtId="0" fontId="42" fillId="0" borderId="0" xfId="0" applyFont="1" applyFill="1" applyBorder="1" applyAlignment="1">
      <alignment vertical="top"/>
    </xf>
    <xf numFmtId="0" fontId="37" fillId="0" borderId="0" xfId="0" applyFont="1" applyBorder="1" applyAlignment="1">
      <alignment vertical="center"/>
    </xf>
    <xf numFmtId="0" fontId="37" fillId="0" borderId="0" xfId="0" applyFont="1" applyBorder="1" applyAlignment="1">
      <alignment horizontal="center" vertical="center"/>
    </xf>
    <xf numFmtId="0" fontId="37" fillId="8" borderId="0" xfId="0" applyFont="1" applyFill="1" applyBorder="1" applyAlignment="1">
      <alignment vertical="center" wrapText="1"/>
    </xf>
    <xf numFmtId="0" fontId="37" fillId="0" borderId="0" xfId="0" applyFont="1" applyBorder="1" applyAlignment="1">
      <alignment vertical="center" wrapText="1"/>
    </xf>
    <xf numFmtId="0" fontId="42" fillId="0" borderId="0" xfId="0" applyFont="1" applyFill="1" applyBorder="1" applyAlignment="1">
      <alignment horizontal="left" vertical="top"/>
    </xf>
    <xf numFmtId="0" fontId="42" fillId="8" borderId="0" xfId="0" applyFont="1" applyFill="1" applyBorder="1" applyAlignment="1">
      <alignment horizontal="left" vertical="top"/>
    </xf>
    <xf numFmtId="0" fontId="38" fillId="0" borderId="0" xfId="0" applyFont="1" applyBorder="1" applyAlignment="1">
      <alignment vertical="center"/>
    </xf>
    <xf numFmtId="0" fontId="38" fillId="0" borderId="0" xfId="0" applyFont="1" applyBorder="1" applyAlignment="1">
      <alignment horizontal="center" vertical="center"/>
    </xf>
    <xf numFmtId="0" fontId="0" fillId="0" borderId="13" xfId="0" applyBorder="1"/>
    <xf numFmtId="0" fontId="0" fillId="0" borderId="7" xfId="0" applyBorder="1"/>
    <xf numFmtId="0" fontId="0" fillId="0" borderId="0" xfId="0" applyAlignment="1"/>
    <xf numFmtId="0" fontId="0" fillId="0" borderId="0" xfId="0" applyBorder="1" applyAlignment="1"/>
    <xf numFmtId="0" fontId="2" fillId="0" borderId="0" xfId="0" applyFont="1" applyAlignment="1">
      <alignment horizontal="center" vertical="center"/>
    </xf>
    <xf numFmtId="0" fontId="30" fillId="0" borderId="0" xfId="0" applyFont="1" applyBorder="1"/>
    <xf numFmtId="0" fontId="30" fillId="0" borderId="0" xfId="0" applyFont="1"/>
    <xf numFmtId="0" fontId="1" fillId="0" borderId="0" xfId="0" applyFont="1" applyBorder="1" applyAlignment="1">
      <alignment vertical="center"/>
    </xf>
    <xf numFmtId="0" fontId="0" fillId="0" borderId="0" xfId="0" applyBorder="1" applyAlignment="1">
      <alignment horizontal="center"/>
    </xf>
    <xf numFmtId="0" fontId="0" fillId="0" borderId="0" xfId="0" applyBorder="1" applyAlignment="1">
      <alignment horizontal="center" vertical="center"/>
    </xf>
    <xf numFmtId="0" fontId="2" fillId="0" borderId="0" xfId="0" applyFont="1" applyBorder="1" applyAlignment="1">
      <alignment vertical="center"/>
    </xf>
    <xf numFmtId="0" fontId="0" fillId="0" borderId="0" xfId="0" applyFont="1" applyBorder="1"/>
    <xf numFmtId="0" fontId="0" fillId="0" borderId="0" xfId="0" applyFont="1"/>
    <xf numFmtId="0" fontId="0" fillId="0" borderId="6" xfId="0" applyBorder="1"/>
    <xf numFmtId="0" fontId="2" fillId="0" borderId="0" xfId="0" applyFont="1" applyBorder="1" applyAlignment="1"/>
    <xf numFmtId="0" fontId="31" fillId="0" borderId="0" xfId="0" applyFont="1" applyBorder="1"/>
    <xf numFmtId="0" fontId="31" fillId="0" borderId="11" xfId="0" applyFont="1" applyBorder="1"/>
    <xf numFmtId="0" fontId="0" fillId="0" borderId="11" xfId="0" applyBorder="1"/>
    <xf numFmtId="0" fontId="4" fillId="0" borderId="28" xfId="0" applyFont="1" applyBorder="1"/>
    <xf numFmtId="0" fontId="44" fillId="0" borderId="0" xfId="0" applyFont="1" applyBorder="1" applyAlignment="1">
      <alignment wrapText="1"/>
    </xf>
    <xf numFmtId="0" fontId="44" fillId="0" borderId="13" xfId="0" applyFont="1" applyBorder="1" applyAlignment="1">
      <alignment wrapText="1"/>
    </xf>
    <xf numFmtId="0" fontId="44" fillId="0" borderId="27" xfId="0" applyFont="1" applyBorder="1" applyAlignment="1">
      <alignment vertical="top" wrapText="1"/>
    </xf>
    <xf numFmtId="0" fontId="44" fillId="0" borderId="0" xfId="0" applyFont="1" applyAlignment="1">
      <alignment vertical="top" wrapText="1"/>
    </xf>
    <xf numFmtId="0" fontId="44" fillId="0" borderId="3" xfId="0" applyFont="1" applyBorder="1" applyAlignment="1">
      <alignment wrapText="1"/>
    </xf>
    <xf numFmtId="0" fontId="44" fillId="0" borderId="5" xfId="0" applyFont="1" applyBorder="1" applyAlignment="1">
      <alignment wrapText="1"/>
    </xf>
    <xf numFmtId="0" fontId="44" fillId="0" borderId="7" xfId="0" applyFont="1" applyBorder="1" applyAlignment="1">
      <alignment wrapText="1"/>
    </xf>
    <xf numFmtId="0" fontId="2" fillId="0" borderId="0" xfId="0" applyFont="1" applyAlignment="1">
      <alignment horizontal="left"/>
    </xf>
    <xf numFmtId="0" fontId="0" fillId="0" borderId="0" xfId="0" applyAlignment="1">
      <alignment horizontal="left"/>
    </xf>
    <xf numFmtId="0" fontId="4" fillId="0" borderId="30" xfId="0" applyFont="1" applyBorder="1" applyAlignment="1">
      <alignment horizontal="left"/>
    </xf>
    <xf numFmtId="0" fontId="44" fillId="0" borderId="0" xfId="0" applyFont="1" applyBorder="1" applyAlignment="1">
      <alignment horizontal="left"/>
    </xf>
    <xf numFmtId="0" fontId="44" fillId="0" borderId="13" xfId="0" applyFont="1" applyBorder="1" applyAlignment="1">
      <alignment horizontal="left"/>
    </xf>
    <xf numFmtId="0" fontId="44" fillId="0" borderId="27" xfId="0" applyFont="1" applyBorder="1" applyAlignment="1">
      <alignment horizontal="left" vertical="top"/>
    </xf>
    <xf numFmtId="0" fontId="44" fillId="0" borderId="2" xfId="0" applyFont="1" applyBorder="1" applyAlignment="1">
      <alignment horizontal="left"/>
    </xf>
    <xf numFmtId="0" fontId="44" fillId="0" borderId="4" xfId="0" applyFont="1" applyBorder="1" applyAlignment="1">
      <alignment horizontal="left"/>
    </xf>
    <xf numFmtId="0" fontId="44" fillId="0" borderId="6" xfId="0" applyFont="1" applyBorder="1" applyAlignment="1">
      <alignment horizontal="left"/>
    </xf>
    <xf numFmtId="0" fontId="45" fillId="0" borderId="2" xfId="0" applyFont="1" applyBorder="1" applyAlignment="1">
      <alignment horizontal="left"/>
    </xf>
    <xf numFmtId="0" fontId="2" fillId="0" borderId="42" xfId="0" applyFont="1" applyBorder="1"/>
    <xf numFmtId="0" fontId="2" fillId="0" borderId="44" xfId="0" applyFont="1" applyBorder="1"/>
    <xf numFmtId="0" fontId="2" fillId="0" borderId="43" xfId="0" applyFont="1" applyBorder="1" applyAlignment="1">
      <alignment vertical="top" wrapText="1"/>
    </xf>
    <xf numFmtId="0" fontId="2" fillId="0" borderId="22" xfId="0" applyFont="1" applyBorder="1" applyAlignment="1">
      <alignment vertical="top" wrapText="1"/>
    </xf>
    <xf numFmtId="0" fontId="2" fillId="0" borderId="0" xfId="0" applyFont="1" applyAlignment="1">
      <alignment horizontal="left" vertical="center"/>
    </xf>
    <xf numFmtId="0" fontId="0" fillId="0" borderId="0" xfId="0"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2" fillId="0" borderId="27" xfId="0" applyFont="1" applyBorder="1" applyAlignment="1"/>
    <xf numFmtId="0" fontId="2" fillId="0" borderId="2" xfId="0" applyFont="1" applyBorder="1" applyAlignment="1"/>
    <xf numFmtId="0" fontId="2" fillId="0" borderId="3" xfId="0" applyFont="1" applyBorder="1" applyAlignment="1"/>
    <xf numFmtId="0" fontId="2" fillId="0" borderId="4" xfId="0" applyFont="1" applyBorder="1" applyAlignment="1"/>
    <xf numFmtId="0" fontId="2" fillId="0" borderId="5" xfId="0" applyFont="1" applyBorder="1" applyAlignment="1"/>
    <xf numFmtId="0" fontId="44" fillId="0" borderId="5" xfId="0" applyFont="1" applyBorder="1" applyAlignment="1">
      <alignment vertical="top" wrapText="1"/>
    </xf>
    <xf numFmtId="0" fontId="0" fillId="0" borderId="0" xfId="0" applyAlignment="1">
      <alignment horizontal="center"/>
    </xf>
    <xf numFmtId="0" fontId="12" fillId="2" borderId="15" xfId="0" applyFont="1" applyFill="1" applyBorder="1" applyAlignment="1">
      <alignment horizontal="center" textRotation="90" wrapText="1"/>
    </xf>
    <xf numFmtId="0" fontId="12" fillId="2" borderId="16" xfId="0" applyFont="1" applyFill="1" applyBorder="1" applyAlignment="1">
      <alignment horizontal="center" textRotation="90" wrapText="1"/>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0" fillId="2" borderId="0" xfId="0" applyFont="1" applyFill="1" applyAlignment="1">
      <alignment horizontal="center" vertical="center" wrapText="1"/>
    </xf>
    <xf numFmtId="0" fontId="17" fillId="2" borderId="11"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18" fillId="2" borderId="0" xfId="0" applyFont="1" applyFill="1" applyAlignment="1">
      <alignment horizontal="center" vertical="center" wrapText="1"/>
    </xf>
    <xf numFmtId="0" fontId="0" fillId="2" borderId="0" xfId="0" applyFont="1" applyFill="1" applyAlignment="1">
      <alignment horizontal="center" vertical="center" wrapText="1"/>
    </xf>
    <xf numFmtId="0" fontId="8" fillId="2" borderId="0" xfId="0" applyFont="1" applyFill="1" applyAlignment="1">
      <alignment horizontal="center" vertical="center" wrapText="1"/>
    </xf>
    <xf numFmtId="0" fontId="7" fillId="2" borderId="0" xfId="0" applyFont="1" applyFill="1" applyAlignment="1">
      <alignment horizontal="center" vertical="center" wrapText="1"/>
    </xf>
    <xf numFmtId="0" fontId="11" fillId="2" borderId="0" xfId="0" applyFont="1" applyFill="1" applyAlignment="1">
      <alignment horizontal="center" vertical="center" wrapText="1"/>
    </xf>
    <xf numFmtId="0" fontId="7" fillId="2" borderId="9" xfId="0" applyFont="1" applyFill="1" applyBorder="1" applyAlignment="1">
      <alignment horizontal="center" vertical="center" wrapText="1"/>
    </xf>
    <xf numFmtId="0" fontId="29" fillId="0" borderId="0" xfId="0" applyFont="1" applyBorder="1" applyAlignment="1">
      <alignment horizontal="center"/>
    </xf>
    <xf numFmtId="0" fontId="0" fillId="0" borderId="0" xfId="0" applyAlignment="1">
      <alignment horizontal="center"/>
    </xf>
    <xf numFmtId="0" fontId="23" fillId="0" borderId="10" xfId="0" applyFont="1" applyBorder="1" applyAlignment="1">
      <alignment horizontal="center" vertical="center" wrapText="1"/>
    </xf>
    <xf numFmtId="0" fontId="23" fillId="0" borderId="34" xfId="0" applyFont="1" applyBorder="1" applyAlignment="1">
      <alignment horizontal="center" vertical="center" wrapText="1"/>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23" fillId="2" borderId="10"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12" fillId="0" borderId="41" xfId="0" applyFont="1" applyBorder="1" applyAlignment="1">
      <alignment horizontal="center" vertical="center" wrapText="1"/>
    </xf>
    <xf numFmtId="0" fontId="12" fillId="0" borderId="18" xfId="0" applyFont="1" applyBorder="1" applyAlignment="1">
      <alignment horizontal="center" vertical="center" wrapText="1"/>
    </xf>
    <xf numFmtId="0" fontId="33" fillId="0" borderId="10"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33" fillId="0" borderId="10" xfId="0" applyFont="1" applyBorder="1" applyAlignment="1">
      <alignment horizontal="center" vertical="center" wrapText="1"/>
    </xf>
    <xf numFmtId="0" fontId="33" fillId="0" borderId="11" xfId="0" applyFont="1" applyBorder="1" applyAlignment="1">
      <alignment horizontal="center" vertical="center" wrapText="1"/>
    </xf>
    <xf numFmtId="0" fontId="33" fillId="0" borderId="12" xfId="0" applyFont="1" applyBorder="1" applyAlignment="1">
      <alignment horizontal="center" vertical="center" wrapText="1"/>
    </xf>
    <xf numFmtId="0" fontId="13" fillId="0" borderId="0" xfId="0" applyFont="1" applyAlignment="1">
      <alignment horizontal="center" vertical="center"/>
    </xf>
    <xf numFmtId="0" fontId="22" fillId="0" borderId="0" xfId="0" applyFont="1" applyAlignment="1">
      <alignment horizontal="center" vertical="top" wrapText="1"/>
    </xf>
    <xf numFmtId="0" fontId="0" fillId="0" borderId="0" xfId="0" applyAlignment="1">
      <alignment horizontal="center" vertical="top" wrapText="1"/>
    </xf>
    <xf numFmtId="0" fontId="29" fillId="0" borderId="29" xfId="0" applyFont="1" applyFill="1" applyBorder="1" applyAlignment="1">
      <alignment horizontal="center" textRotation="90" wrapText="1"/>
    </xf>
    <xf numFmtId="0" fontId="29" fillId="0" borderId="28" xfId="0" applyFont="1" applyFill="1" applyBorder="1" applyAlignment="1">
      <alignment horizontal="center" textRotation="90" wrapText="1"/>
    </xf>
    <xf numFmtId="0" fontId="33" fillId="0" borderId="2" xfId="0" applyFont="1" applyBorder="1" applyAlignment="1">
      <alignment horizontal="center" vertical="center" wrapText="1"/>
    </xf>
    <xf numFmtId="0" fontId="33" fillId="0" borderId="4" xfId="0" applyFont="1" applyBorder="1" applyAlignment="1">
      <alignment horizontal="center" vertical="center" wrapText="1"/>
    </xf>
    <xf numFmtId="0" fontId="33" fillId="0" borderId="6" xfId="0" applyFont="1" applyBorder="1" applyAlignment="1">
      <alignment horizontal="center" vertical="center" wrapText="1"/>
    </xf>
    <xf numFmtId="0" fontId="23" fillId="2" borderId="3"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23" fillId="2" borderId="7"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33" fillId="2" borderId="10" xfId="0" applyFont="1" applyFill="1" applyBorder="1" applyAlignment="1">
      <alignment horizontal="center" vertical="center" wrapText="1"/>
    </xf>
    <xf numFmtId="0" fontId="33" fillId="2" borderId="12" xfId="0" applyFont="1" applyFill="1" applyBorder="1" applyAlignment="1">
      <alignment horizontal="center" vertical="center" wrapText="1"/>
    </xf>
    <xf numFmtId="0" fontId="13" fillId="2" borderId="10" xfId="0" applyFont="1" applyFill="1" applyBorder="1" applyAlignment="1">
      <alignment horizontal="center" vertical="center"/>
    </xf>
    <xf numFmtId="0" fontId="13" fillId="2" borderId="12" xfId="0" applyFont="1" applyFill="1" applyBorder="1" applyAlignment="1">
      <alignment horizontal="center" vertical="center"/>
    </xf>
    <xf numFmtId="0" fontId="13" fillId="2" borderId="11" xfId="0" applyFont="1" applyFill="1" applyBorder="1" applyAlignment="1">
      <alignment horizontal="center" vertical="center"/>
    </xf>
    <xf numFmtId="0" fontId="2" fillId="0" borderId="0" xfId="0" applyFont="1" applyBorder="1" applyAlignment="1">
      <alignment horizontal="center"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6" xfId="0" applyFont="1" applyBorder="1" applyAlignment="1">
      <alignment horizontal="left" vertical="center"/>
    </xf>
    <xf numFmtId="0" fontId="4" fillId="0" borderId="10" xfId="0" applyFont="1" applyBorder="1" applyAlignment="1">
      <alignment horizontal="left"/>
    </xf>
    <xf numFmtId="0" fontId="4" fillId="0" borderId="12" xfId="0" applyFont="1" applyBorder="1" applyAlignment="1">
      <alignment horizontal="left"/>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0" xfId="0" applyFont="1" applyBorder="1" applyAlignment="1">
      <alignment horizontal="center"/>
    </xf>
    <xf numFmtId="0" fontId="2" fillId="0" borderId="12" xfId="0" applyFont="1" applyBorder="1" applyAlignment="1">
      <alignment horizontal="center"/>
    </xf>
    <xf numFmtId="0" fontId="4" fillId="0" borderId="10" xfId="0" applyFont="1" applyBorder="1" applyAlignment="1">
      <alignment horizontal="center"/>
    </xf>
    <xf numFmtId="0" fontId="4" fillId="0" borderId="12" xfId="0" applyFont="1" applyBorder="1" applyAlignment="1">
      <alignment horizontal="center"/>
    </xf>
    <xf numFmtId="0" fontId="24" fillId="0" borderId="2" xfId="0" applyFont="1" applyBorder="1" applyAlignment="1">
      <alignment horizontal="center"/>
    </xf>
    <xf numFmtId="0" fontId="24" fillId="0" borderId="27" xfId="0" applyFont="1" applyBorder="1" applyAlignment="1">
      <alignment horizontal="center"/>
    </xf>
    <xf numFmtId="0" fontId="24" fillId="0" borderId="3" xfId="0" applyFont="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28" xfId="0" applyBorder="1" applyAlignment="1">
      <alignment horizontal="center"/>
    </xf>
    <xf numFmtId="0" fontId="21" fillId="0" borderId="10" xfId="0" applyFont="1" applyBorder="1" applyAlignment="1">
      <alignment horizontal="left" vertical="center" wrapText="1"/>
    </xf>
    <xf numFmtId="0" fontId="21" fillId="0" borderId="11" xfId="0" applyFont="1" applyBorder="1" applyAlignment="1">
      <alignment horizontal="left" vertical="center" wrapText="1"/>
    </xf>
    <xf numFmtId="0" fontId="21" fillId="0" borderId="12" xfId="0" applyFont="1" applyBorder="1" applyAlignment="1">
      <alignment horizontal="left" vertical="center" wrapText="1"/>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0" xfId="0" applyFont="1" applyBorder="1" applyAlignment="1">
      <alignment vertical="center" wrapText="1"/>
    </xf>
    <xf numFmtId="0" fontId="21" fillId="0" borderId="12"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46" xfId="0" applyFont="1" applyBorder="1" applyAlignment="1">
      <alignment horizontal="center" vertical="center" wrapText="1"/>
    </xf>
    <xf numFmtId="0" fontId="0" fillId="0" borderId="10" xfId="0" applyBorder="1"/>
    <xf numFmtId="0" fontId="44" fillId="0" borderId="10" xfId="0" applyFont="1" applyBorder="1"/>
    <xf numFmtId="0" fontId="44" fillId="0" borderId="11" xfId="0" applyFont="1" applyBorder="1"/>
    <xf numFmtId="0" fontId="44" fillId="0" borderId="12" xfId="0" applyFont="1" applyBorder="1"/>
    <xf numFmtId="0" fontId="0" fillId="0" borderId="3" xfId="0" applyBorder="1"/>
    <xf numFmtId="0" fontId="2" fillId="0" borderId="3" xfId="0" applyFont="1" applyBorder="1"/>
    <xf numFmtId="0" fontId="2" fillId="0" borderId="4" xfId="0" applyFont="1" applyBorder="1"/>
    <xf numFmtId="0" fontId="2" fillId="0" borderId="5" xfId="0" applyFont="1" applyBorder="1"/>
    <xf numFmtId="0" fontId="21" fillId="0" borderId="47" xfId="0" applyFont="1" applyBorder="1" applyAlignment="1">
      <alignment horizontal="center" vertical="center" wrapText="1"/>
    </xf>
    <xf numFmtId="0" fontId="2" fillId="0" borderId="0" xfId="0" applyFont="1" applyAlignment="1">
      <alignment horizontal="center"/>
    </xf>
    <xf numFmtId="0" fontId="44" fillId="0" borderId="29" xfId="0" applyFont="1" applyBorder="1" applyAlignment="1">
      <alignment horizontal="center"/>
    </xf>
    <xf numFmtId="0" fontId="44" fillId="0" borderId="30" xfId="0" applyFont="1" applyBorder="1" applyAlignment="1">
      <alignment horizontal="center"/>
    </xf>
    <xf numFmtId="0" fontId="44" fillId="0" borderId="28" xfId="0" applyFont="1" applyBorder="1" applyAlignment="1">
      <alignment horizontal="center"/>
    </xf>
    <xf numFmtId="0" fontId="2" fillId="0" borderId="3" xfId="0" applyFont="1" applyBorder="1" applyAlignment="1">
      <alignment horizontal="center"/>
    </xf>
    <xf numFmtId="0" fontId="2" fillId="0" borderId="7" xfId="0" applyFont="1" applyBorder="1" applyAlignment="1">
      <alignment horizontal="center"/>
    </xf>
    <xf numFmtId="0" fontId="2" fillId="0" borderId="5" xfId="0" applyFont="1" applyBorder="1" applyAlignment="1">
      <alignment horizontal="center"/>
    </xf>
    <xf numFmtId="2" fontId="2" fillId="0" borderId="2" xfId="0" applyNumberFormat="1" applyFont="1" applyBorder="1" applyAlignment="1">
      <alignment horizontal="center"/>
    </xf>
    <xf numFmtId="2" fontId="2" fillId="0" borderId="27" xfId="0" applyNumberFormat="1" applyFont="1" applyBorder="1" applyAlignment="1">
      <alignment horizontal="center"/>
    </xf>
    <xf numFmtId="2" fontId="2" fillId="0" borderId="6" xfId="0" applyNumberFormat="1" applyFont="1" applyBorder="1" applyAlignment="1">
      <alignment horizontal="center"/>
    </xf>
    <xf numFmtId="2" fontId="2" fillId="0" borderId="13" xfId="0" applyNumberFormat="1" applyFont="1" applyBorder="1" applyAlignment="1">
      <alignment horizontal="center"/>
    </xf>
    <xf numFmtId="2" fontId="2" fillId="0" borderId="4" xfId="0" applyNumberFormat="1" applyFont="1" applyBorder="1" applyAlignment="1">
      <alignment horizontal="center"/>
    </xf>
    <xf numFmtId="2" fontId="2" fillId="0" borderId="0" xfId="0" applyNumberFormat="1" applyFont="1" applyBorder="1" applyAlignment="1">
      <alignment horizontal="center"/>
    </xf>
    <xf numFmtId="0" fontId="35" fillId="0" borderId="11" xfId="0" applyFont="1" applyFill="1" applyBorder="1" applyAlignment="1">
      <alignment vertical="top" wrapText="1"/>
    </xf>
    <xf numFmtId="0" fontId="46" fillId="0" borderId="0" xfId="0" applyFont="1"/>
    <xf numFmtId="0" fontId="48" fillId="0" borderId="0" xfId="0" applyFont="1"/>
    <xf numFmtId="0" fontId="44" fillId="0" borderId="0" xfId="0" applyFont="1"/>
    <xf numFmtId="0" fontId="3" fillId="0" borderId="27" xfId="0" applyFont="1" applyBorder="1"/>
    <xf numFmtId="0" fontId="3" fillId="0" borderId="3" xfId="0" applyFont="1" applyBorder="1"/>
    <xf numFmtId="0" fontId="48" fillId="0" borderId="4" xfId="0" applyFont="1" applyBorder="1"/>
    <xf numFmtId="0" fontId="48" fillId="0" borderId="0" xfId="0" applyFont="1" applyBorder="1"/>
    <xf numFmtId="0" fontId="48" fillId="9" borderId="0" xfId="0" applyFont="1" applyFill="1" applyBorder="1"/>
    <xf numFmtId="0" fontId="48" fillId="0" borderId="5" xfId="0" applyFont="1" applyBorder="1"/>
    <xf numFmtId="0" fontId="48" fillId="9" borderId="5" xfId="0" applyFont="1" applyFill="1" applyBorder="1"/>
    <xf numFmtId="0" fontId="48" fillId="0" borderId="6" xfId="0" applyFont="1" applyBorder="1"/>
    <xf numFmtId="0" fontId="48" fillId="0" borderId="13" xfId="0" applyFont="1" applyBorder="1"/>
    <xf numFmtId="0" fontId="48" fillId="9" borderId="13" xfId="0" applyFont="1" applyFill="1" applyBorder="1"/>
    <xf numFmtId="0" fontId="48" fillId="0" borderId="7" xfId="0" applyFont="1" applyBorder="1"/>
    <xf numFmtId="0" fontId="48" fillId="10" borderId="0" xfId="0" applyFont="1" applyFill="1"/>
    <xf numFmtId="0" fontId="48" fillId="11" borderId="0" xfId="0" applyFont="1" applyFill="1"/>
    <xf numFmtId="11" fontId="48" fillId="10" borderId="0" xfId="0" applyNumberFormat="1" applyFont="1" applyFill="1"/>
    <xf numFmtId="14" fontId="48" fillId="10" borderId="0" xfId="0" applyNumberFormat="1" applyFont="1" applyFill="1"/>
    <xf numFmtId="14" fontId="48" fillId="0" borderId="0" xfId="0" applyNumberFormat="1" applyFont="1"/>
    <xf numFmtId="14" fontId="48" fillId="11" borderId="0" xfId="0" applyNumberFormat="1" applyFont="1" applyFill="1"/>
    <xf numFmtId="3" fontId="48" fillId="0" borderId="0" xfId="0" applyNumberFormat="1" applyFont="1"/>
    <xf numFmtId="11" fontId="48" fillId="11" borderId="0" xfId="0" applyNumberFormat="1" applyFont="1" applyFill="1"/>
    <xf numFmtId="0" fontId="51" fillId="0" borderId="0" xfId="0" applyFont="1"/>
    <xf numFmtId="0" fontId="49" fillId="10" borderId="0" xfId="0" applyFont="1" applyFill="1"/>
    <xf numFmtId="0" fontId="49" fillId="11" borderId="0" xfId="0" applyFont="1" applyFill="1"/>
    <xf numFmtId="0" fontId="48" fillId="0" borderId="2" xfId="0" applyFont="1" applyBorder="1"/>
    <xf numFmtId="0" fontId="48" fillId="0" borderId="27" xfId="0" applyFont="1" applyBorder="1"/>
    <xf numFmtId="0" fontId="48" fillId="0" borderId="3" xfId="0" applyFont="1" applyBorder="1"/>
    <xf numFmtId="0" fontId="49" fillId="0" borderId="2" xfId="0" applyFont="1" applyBorder="1"/>
    <xf numFmtId="0" fontId="49" fillId="0" borderId="27" xfId="0" applyFont="1" applyBorder="1"/>
    <xf numFmtId="0" fontId="49" fillId="0" borderId="27" xfId="0" applyFont="1" applyBorder="1" applyAlignment="1">
      <alignment horizontal="right"/>
    </xf>
    <xf numFmtId="0" fontId="48" fillId="9" borderId="4" xfId="0" applyFont="1" applyFill="1" applyBorder="1"/>
    <xf numFmtId="3" fontId="48" fillId="0" borderId="0" xfId="0" applyNumberFormat="1" applyFont="1" applyBorder="1"/>
    <xf numFmtId="10" fontId="48" fillId="9" borderId="0" xfId="0" applyNumberFormat="1" applyFont="1" applyFill="1" applyBorder="1"/>
    <xf numFmtId="3" fontId="48" fillId="0" borderId="13" xfId="0" applyNumberFormat="1" applyFont="1" applyBorder="1"/>
    <xf numFmtId="10" fontId="48" fillId="9" borderId="13" xfId="0" applyNumberFormat="1" applyFont="1" applyFill="1" applyBorder="1"/>
    <xf numFmtId="0" fontId="48" fillId="9" borderId="7" xfId="0" applyFont="1" applyFill="1" applyBorder="1"/>
    <xf numFmtId="0" fontId="49" fillId="0" borderId="0" xfId="0" applyFont="1" applyBorder="1"/>
    <xf numFmtId="0" fontId="49" fillId="0" borderId="4" xfId="0" applyFont="1" applyBorder="1"/>
    <xf numFmtId="0" fontId="49" fillId="0" borderId="6" xfId="0" applyFont="1" applyBorder="1"/>
    <xf numFmtId="0" fontId="49" fillId="0" borderId="13" xfId="0" applyFont="1" applyBorder="1"/>
    <xf numFmtId="0" fontId="52" fillId="0" borderId="29" xfId="0" applyFont="1" applyBorder="1" applyAlignment="1">
      <alignment horizontal="center" vertical="center"/>
    </xf>
    <xf numFmtId="0" fontId="52" fillId="0" borderId="30" xfId="0" applyFont="1" applyBorder="1" applyAlignment="1">
      <alignment horizontal="center" vertical="center"/>
    </xf>
    <xf numFmtId="0" fontId="52" fillId="0" borderId="28" xfId="0" applyFont="1" applyBorder="1" applyAlignment="1">
      <alignment horizontal="center" vertical="center"/>
    </xf>
    <xf numFmtId="0" fontId="52" fillId="0" borderId="12" xfId="0" applyFont="1" applyBorder="1" applyAlignment="1">
      <alignment horizontal="left" vertical="center"/>
    </xf>
    <xf numFmtId="0" fontId="52" fillId="0" borderId="13" xfId="0" applyFont="1" applyBorder="1" applyAlignment="1">
      <alignment horizontal="left"/>
    </xf>
    <xf numFmtId="0" fontId="52" fillId="0" borderId="0" xfId="0" applyFont="1" applyBorder="1" applyAlignment="1">
      <alignment horizontal="left" wrapText="1"/>
    </xf>
    <xf numFmtId="0" fontId="52" fillId="0" borderId="0" xfId="0" applyFont="1" applyBorder="1" applyAlignment="1">
      <alignment horizontal="left"/>
    </xf>
    <xf numFmtId="0" fontId="52" fillId="0" borderId="5" xfId="0" applyFont="1" applyBorder="1" applyAlignment="1">
      <alignment horizontal="left"/>
    </xf>
    <xf numFmtId="0" fontId="52" fillId="0" borderId="10" xfId="0" applyFont="1" applyBorder="1" applyAlignment="1">
      <alignment horizontal="left" vertical="center"/>
    </xf>
    <xf numFmtId="0" fontId="52" fillId="0" borderId="0" xfId="0" applyFont="1" applyBorder="1" applyAlignment="1">
      <alignment horizontal="left" vertical="top"/>
    </xf>
    <xf numFmtId="0" fontId="52" fillId="0" borderId="27" xfId="0" applyFont="1" applyBorder="1" applyAlignment="1">
      <alignment horizontal="left" vertical="top"/>
    </xf>
    <xf numFmtId="0" fontId="52" fillId="0" borderId="3" xfId="0" applyFont="1" applyBorder="1" applyAlignment="1">
      <alignment horizontal="left" vertical="top"/>
    </xf>
    <xf numFmtId="0" fontId="52" fillId="0" borderId="11" xfId="0" applyFont="1" applyBorder="1" applyAlignment="1">
      <alignment horizontal="left" vertical="center"/>
    </xf>
    <xf numFmtId="0" fontId="52" fillId="0" borderId="5" xfId="0" applyFont="1" applyBorder="1" applyAlignment="1">
      <alignment horizontal="left" vertical="top"/>
    </xf>
    <xf numFmtId="0" fontId="52" fillId="0" borderId="12" xfId="0" applyFont="1" applyBorder="1" applyAlignment="1">
      <alignment horizontal="left" vertical="center"/>
    </xf>
    <xf numFmtId="0" fontId="52" fillId="0" borderId="6" xfId="0" applyFont="1" applyBorder="1" applyAlignment="1">
      <alignment horizontal="left" vertical="top"/>
    </xf>
    <xf numFmtId="0" fontId="52" fillId="0" borderId="13" xfId="0" applyFont="1" applyBorder="1" applyAlignment="1">
      <alignment horizontal="left" vertical="top"/>
    </xf>
    <xf numFmtId="0" fontId="52" fillId="0" borderId="0" xfId="0" applyFont="1" applyFill="1" applyBorder="1" applyAlignment="1">
      <alignment horizontal="left" vertical="top"/>
    </xf>
    <xf numFmtId="0" fontId="52" fillId="0" borderId="5" xfId="0" applyFont="1" applyFill="1" applyBorder="1" applyAlignment="1">
      <alignment horizontal="left" vertical="top"/>
    </xf>
    <xf numFmtId="0" fontId="52" fillId="0" borderId="2" xfId="0" applyFont="1" applyBorder="1" applyAlignment="1">
      <alignment horizontal="left" vertical="top"/>
    </xf>
    <xf numFmtId="0" fontId="52" fillId="0" borderId="4" xfId="0" applyFont="1" applyBorder="1" applyAlignment="1">
      <alignment horizontal="left" vertical="top"/>
    </xf>
    <xf numFmtId="0" fontId="53" fillId="0" borderId="0" xfId="0" applyFont="1" applyBorder="1" applyAlignment="1">
      <alignment horizontal="left" vertical="top"/>
    </xf>
    <xf numFmtId="0" fontId="52" fillId="0" borderId="6" xfId="0" applyFont="1" applyBorder="1" applyAlignment="1">
      <alignment horizontal="left" vertical="top"/>
    </xf>
    <xf numFmtId="0" fontId="52" fillId="0" borderId="29" xfId="0" applyFont="1" applyBorder="1" applyAlignment="1">
      <alignment horizontal="left" vertical="top"/>
    </xf>
    <xf numFmtId="0" fontId="52" fillId="0" borderId="30" xfId="0" applyFont="1" applyBorder="1" applyAlignment="1">
      <alignment horizontal="left" vertical="top"/>
    </xf>
    <xf numFmtId="0" fontId="52" fillId="0" borderId="28" xfId="0" applyFont="1" applyBorder="1" applyAlignment="1">
      <alignment horizontal="left" vertical="top"/>
    </xf>
    <xf numFmtId="0" fontId="52" fillId="0" borderId="0" xfId="0" applyFont="1" applyBorder="1" applyAlignment="1">
      <alignment horizontal="left" vertical="top" wrapText="1"/>
    </xf>
    <xf numFmtId="0" fontId="52" fillId="0" borderId="30" xfId="0" applyFont="1" applyBorder="1" applyAlignment="1">
      <alignment horizontal="left" wrapText="1"/>
    </xf>
    <xf numFmtId="0" fontId="52" fillId="0" borderId="30" xfId="0" applyFont="1" applyBorder="1" applyAlignment="1">
      <alignment horizontal="left"/>
    </xf>
    <xf numFmtId="0" fontId="52" fillId="0" borderId="28" xfId="0" applyFont="1" applyBorder="1" applyAlignment="1">
      <alignment horizontal="left"/>
    </xf>
    <xf numFmtId="0" fontId="52" fillId="0" borderId="11" xfId="0" applyFont="1" applyBorder="1" applyAlignment="1">
      <alignment horizontal="center" vertical="center"/>
    </xf>
    <xf numFmtId="0" fontId="52" fillId="0" borderId="0" xfId="0" applyFont="1" applyBorder="1"/>
    <xf numFmtId="0" fontId="54" fillId="0" borderId="0" xfId="0" applyFont="1" applyBorder="1"/>
    <xf numFmtId="0" fontId="52" fillId="0" borderId="0" xfId="0" applyFont="1" applyBorder="1" applyAlignment="1">
      <alignment horizontal="center"/>
    </xf>
    <xf numFmtId="0" fontId="52" fillId="0" borderId="5" xfId="0" applyFont="1" applyBorder="1" applyAlignment="1">
      <alignment horizontal="center"/>
    </xf>
    <xf numFmtId="0" fontId="52" fillId="0" borderId="12" xfId="0" applyFont="1" applyBorder="1" applyAlignment="1">
      <alignment horizontal="center" vertical="center"/>
    </xf>
    <xf numFmtId="0" fontId="52" fillId="0" borderId="13" xfId="0" applyFont="1" applyBorder="1"/>
    <xf numFmtId="0" fontId="54" fillId="0" borderId="13" xfId="0" applyFont="1" applyBorder="1"/>
    <xf numFmtId="0" fontId="52" fillId="0" borderId="13" xfId="0" applyFont="1" applyFill="1" applyBorder="1" applyAlignment="1">
      <alignment horizontal="center"/>
    </xf>
    <xf numFmtId="0" fontId="52" fillId="0" borderId="13" xfId="0" applyFont="1" applyBorder="1" applyAlignment="1">
      <alignment horizontal="center"/>
    </xf>
    <xf numFmtId="0" fontId="52" fillId="0" borderId="7" xfId="0" applyFont="1" applyBorder="1" applyAlignment="1">
      <alignment horizontal="center"/>
    </xf>
    <xf numFmtId="0" fontId="52" fillId="0" borderId="2" xfId="0" applyFont="1" applyBorder="1" applyAlignment="1">
      <alignment horizontal="center" vertical="center"/>
    </xf>
    <xf numFmtId="0" fontId="52" fillId="0" borderId="0" xfId="0" applyFont="1" applyFill="1" applyBorder="1" applyAlignment="1">
      <alignment horizontal="center"/>
    </xf>
    <xf numFmtId="0" fontId="52" fillId="0" borderId="4" xfId="0" applyFont="1" applyBorder="1" applyAlignment="1">
      <alignment horizontal="center" vertical="center"/>
    </xf>
    <xf numFmtId="0" fontId="52" fillId="0" borderId="29" xfId="0" applyFont="1" applyBorder="1" applyAlignment="1">
      <alignment horizontal="center"/>
    </xf>
    <xf numFmtId="0" fontId="52" fillId="0" borderId="21" xfId="0" applyFont="1" applyBorder="1" applyAlignment="1">
      <alignment horizontal="center"/>
    </xf>
    <xf numFmtId="0" fontId="52" fillId="0" borderId="10" xfId="0" applyFont="1" applyBorder="1" applyAlignment="1">
      <alignment horizontal="center" vertical="center"/>
    </xf>
    <xf numFmtId="0" fontId="52" fillId="0" borderId="27" xfId="0" applyFont="1" applyBorder="1" applyAlignment="1">
      <alignment horizontal="center" vertical="center"/>
    </xf>
    <xf numFmtId="0" fontId="52" fillId="0" borderId="27" xfId="0" applyFont="1" applyBorder="1"/>
    <xf numFmtId="0" fontId="52" fillId="0" borderId="27" xfId="0" applyFont="1" applyBorder="1" applyAlignment="1">
      <alignment horizontal="center"/>
    </xf>
    <xf numFmtId="0" fontId="52" fillId="0" borderId="3" xfId="0" applyFont="1" applyBorder="1" applyAlignment="1">
      <alignment horizontal="center"/>
    </xf>
    <xf numFmtId="0" fontId="52" fillId="0" borderId="0" xfId="0" applyFont="1" applyBorder="1" applyAlignment="1">
      <alignment horizontal="center" vertical="center"/>
    </xf>
    <xf numFmtId="0" fontId="52" fillId="0" borderId="13" xfId="0" applyFont="1" applyBorder="1" applyAlignment="1">
      <alignment horizontal="center" vertical="center"/>
    </xf>
    <xf numFmtId="0" fontId="53" fillId="0" borderId="0" xfId="0" applyFont="1" applyBorder="1" applyAlignment="1">
      <alignment vertical="top" wrapText="1"/>
    </xf>
    <xf numFmtId="0" fontId="52" fillId="0" borderId="0" xfId="0" applyFont="1" applyAlignment="1">
      <alignment horizontal="center" vertical="center"/>
    </xf>
    <xf numFmtId="0" fontId="52" fillId="0" borderId="0" xfId="0" applyFont="1" applyBorder="1" applyAlignment="1">
      <alignment vertical="center"/>
    </xf>
    <xf numFmtId="0" fontId="54" fillId="0" borderId="0" xfId="0" applyFont="1" applyAlignment="1">
      <alignment vertical="center"/>
    </xf>
    <xf numFmtId="0" fontId="52" fillId="0" borderId="0" xfId="0" applyFont="1" applyAlignment="1">
      <alignment vertical="center"/>
    </xf>
    <xf numFmtId="0" fontId="52" fillId="0" borderId="0" xfId="0" applyFont="1" applyAlignment="1">
      <alignment horizontal="center"/>
    </xf>
    <xf numFmtId="0" fontId="52" fillId="0" borderId="0" xfId="0" applyFont="1"/>
    <xf numFmtId="0" fontId="54" fillId="0" borderId="0" xfId="0" applyFont="1"/>
    <xf numFmtId="0" fontId="52" fillId="0" borderId="7" xfId="0" applyFont="1" applyBorder="1"/>
    <xf numFmtId="0" fontId="53" fillId="0" borderId="0" xfId="0" applyFont="1" applyBorder="1"/>
    <xf numFmtId="0" fontId="53" fillId="0" borderId="0" xfId="0" applyFont="1" applyBorder="1" applyAlignment="1">
      <alignment wrapText="1"/>
    </xf>
    <xf numFmtId="0" fontId="52" fillId="0" borderId="0" xfId="0" applyFont="1" applyBorder="1" applyAlignment="1">
      <alignment wrapText="1"/>
    </xf>
    <xf numFmtId="0" fontId="52" fillId="0" borderId="0" xfId="0" applyFont="1" applyFill="1" applyBorder="1"/>
    <xf numFmtId="0" fontId="52" fillId="0" borderId="2" xfId="0" applyFont="1" applyBorder="1" applyAlignment="1">
      <alignment horizontal="center"/>
    </xf>
    <xf numFmtId="0" fontId="52" fillId="0" borderId="10" xfId="0" applyFont="1" applyBorder="1" applyAlignment="1">
      <alignment horizontal="center"/>
    </xf>
    <xf numFmtId="0" fontId="52" fillId="0" borderId="27" xfId="0" applyFont="1" applyFill="1" applyBorder="1"/>
    <xf numFmtId="0" fontId="52" fillId="0" borderId="0" xfId="0" applyFont="1" applyFill="1" applyBorder="1" applyAlignment="1">
      <alignment wrapText="1"/>
    </xf>
    <xf numFmtId="164" fontId="1" fillId="0" borderId="29" xfId="0" applyNumberFormat="1" applyFont="1" applyBorder="1"/>
    <xf numFmtId="164" fontId="1" fillId="0" borderId="21" xfId="0" applyNumberFormat="1" applyFont="1" applyBorder="1"/>
    <xf numFmtId="0" fontId="31" fillId="0" borderId="5" xfId="0" applyFont="1" applyBorder="1"/>
    <xf numFmtId="0" fontId="2" fillId="0" borderId="11" xfId="0" applyFont="1" applyBorder="1"/>
    <xf numFmtId="0" fontId="55" fillId="0" borderId="5" xfId="0" applyFont="1" applyBorder="1"/>
    <xf numFmtId="0" fontId="2" fillId="0" borderId="12" xfId="0" applyFont="1" applyBorder="1"/>
    <xf numFmtId="164" fontId="2" fillId="0" borderId="29" xfId="0" applyNumberFormat="1" applyFont="1" applyBorder="1"/>
    <xf numFmtId="164" fontId="2" fillId="0" borderId="21" xfId="0" applyNumberFormat="1" applyFont="1" applyBorder="1"/>
    <xf numFmtId="0" fontId="2" fillId="0" borderId="2" xfId="0" applyFont="1" applyBorder="1" applyAlignment="1">
      <alignment vertical="top"/>
    </xf>
    <xf numFmtId="0" fontId="2" fillId="0" borderId="27" xfId="0" applyFont="1" applyBorder="1" applyAlignment="1">
      <alignment vertical="top"/>
    </xf>
    <xf numFmtId="0" fontId="2" fillId="0" borderId="3" xfId="0" applyFont="1" applyBorder="1" applyAlignment="1">
      <alignment vertical="top"/>
    </xf>
    <xf numFmtId="0" fontId="2" fillId="0" borderId="10" xfId="0" applyFont="1" applyBorder="1"/>
    <xf numFmtId="164" fontId="2" fillId="0" borderId="28" xfId="0" applyNumberFormat="1" applyFont="1" applyBorder="1"/>
    <xf numFmtId="164" fontId="2" fillId="0" borderId="29" xfId="0" applyNumberFormat="1" applyFont="1" applyBorder="1" applyAlignment="1"/>
    <xf numFmtId="164" fontId="2" fillId="0" borderId="30" xfId="0" applyNumberFormat="1" applyFont="1" applyBorder="1" applyAlignment="1"/>
    <xf numFmtId="164" fontId="2" fillId="0" borderId="28" xfId="0" applyNumberFormat="1" applyFont="1" applyBorder="1" applyAlignment="1"/>
    <xf numFmtId="0" fontId="24" fillId="0" borderId="29" xfId="0" applyFont="1" applyBorder="1" applyAlignment="1">
      <alignment horizontal="center"/>
    </xf>
    <xf numFmtId="0" fontId="24" fillId="0" borderId="30" xfId="0" applyFont="1" applyBorder="1" applyAlignment="1">
      <alignment horizontal="center"/>
    </xf>
    <xf numFmtId="0" fontId="24" fillId="0" borderId="28" xfId="0" applyFont="1" applyBorder="1" applyAlignment="1">
      <alignment horizontal="center"/>
    </xf>
    <xf numFmtId="0" fontId="2" fillId="0" borderId="42" xfId="0" applyFont="1" applyBorder="1" applyAlignment="1">
      <alignment wrapText="1"/>
    </xf>
    <xf numFmtId="0" fontId="44" fillId="0" borderId="2" xfId="0" applyFont="1" applyBorder="1" applyAlignment="1">
      <alignment horizontal="center"/>
    </xf>
    <xf numFmtId="0" fontId="44" fillId="0" borderId="27" xfId="0" applyFont="1" applyBorder="1" applyAlignment="1">
      <alignment horizontal="center"/>
    </xf>
    <xf numFmtId="0" fontId="44" fillId="0" borderId="3" xfId="0" applyFont="1" applyBorder="1" applyAlignment="1">
      <alignment horizontal="center"/>
    </xf>
    <xf numFmtId="164" fontId="1" fillId="0" borderId="28" xfId="0" applyNumberFormat="1" applyFont="1" applyBorder="1"/>
    <xf numFmtId="0" fontId="44" fillId="0" borderId="11" xfId="0" applyFont="1" applyFill="1" applyBorder="1"/>
    <xf numFmtId="0" fontId="44" fillId="0" borderId="12" xfId="0" applyFont="1" applyFill="1" applyBorder="1"/>
    <xf numFmtId="164" fontId="2" fillId="0" borderId="27" xfId="0" applyNumberFormat="1" applyFont="1" applyBorder="1" applyAlignment="1">
      <alignment horizontal="left" vertical="center"/>
    </xf>
    <xf numFmtId="164" fontId="2" fillId="0" borderId="3" xfId="0" applyNumberFormat="1" applyFont="1" applyBorder="1" applyAlignment="1">
      <alignment horizontal="left" vertical="center"/>
    </xf>
    <xf numFmtId="164" fontId="2" fillId="0" borderId="0" xfId="0" applyNumberFormat="1" applyFont="1" applyBorder="1" applyAlignment="1">
      <alignment horizontal="left" vertical="center"/>
    </xf>
    <xf numFmtId="164" fontId="2" fillId="0" borderId="5" xfId="0" applyNumberFormat="1" applyFont="1" applyBorder="1" applyAlignment="1">
      <alignment horizontal="left" vertical="center"/>
    </xf>
    <xf numFmtId="164" fontId="2" fillId="0" borderId="2" xfId="0" applyNumberFormat="1" applyFont="1" applyBorder="1" applyAlignment="1">
      <alignment horizontal="left" vertical="center"/>
    </xf>
    <xf numFmtId="164" fontId="2" fillId="0" borderId="4" xfId="0" applyNumberFormat="1" applyFont="1" applyBorder="1" applyAlignment="1">
      <alignment horizontal="left" vertical="center"/>
    </xf>
    <xf numFmtId="164" fontId="2" fillId="0" borderId="6" xfId="0" applyNumberFormat="1" applyFont="1" applyBorder="1" applyAlignment="1">
      <alignment horizontal="left" vertical="center"/>
    </xf>
    <xf numFmtId="164" fontId="2" fillId="0" borderId="13" xfId="0" applyNumberFormat="1" applyFont="1" applyBorder="1" applyAlignment="1">
      <alignment horizontal="left" vertical="center"/>
    </xf>
    <xf numFmtId="164" fontId="2" fillId="0" borderId="7" xfId="0" applyNumberFormat="1" applyFont="1" applyBorder="1" applyAlignment="1">
      <alignment horizontal="left" vertical="center"/>
    </xf>
    <xf numFmtId="0" fontId="47" fillId="0" borderId="12" xfId="1" applyBorder="1" applyAlignment="1">
      <alignment vertical="top" wrapText="1"/>
    </xf>
    <xf numFmtId="0" fontId="56" fillId="0" borderId="7" xfId="0" applyFont="1" applyBorder="1" applyAlignment="1">
      <alignment vertical="top" wrapText="1"/>
    </xf>
    <xf numFmtId="0" fontId="56" fillId="0" borderId="5" xfId="0" applyFont="1" applyBorder="1" applyAlignment="1">
      <alignment vertical="top" wrapText="1"/>
    </xf>
    <xf numFmtId="0" fontId="50" fillId="0" borderId="21" xfId="0" applyFont="1" applyBorder="1" applyAlignment="1">
      <alignment vertical="top" wrapText="1"/>
    </xf>
    <xf numFmtId="0" fontId="50" fillId="0" borderId="28" xfId="0" applyFont="1" applyBorder="1" applyAlignment="1">
      <alignment vertical="top" wrapText="1"/>
    </xf>
    <xf numFmtId="0" fontId="47" fillId="0" borderId="10" xfId="1" applyBorder="1" applyAlignment="1">
      <alignment vertical="top" wrapText="1"/>
    </xf>
    <xf numFmtId="0" fontId="47" fillId="0" borderId="48" xfId="1" applyBorder="1" applyAlignment="1">
      <alignment vertical="top" wrapText="1"/>
    </xf>
    <xf numFmtId="0" fontId="56" fillId="0" borderId="48" xfId="0" applyFont="1" applyBorder="1" applyAlignment="1">
      <alignment vertical="top" wrapText="1"/>
    </xf>
    <xf numFmtId="0" fontId="56" fillId="0" borderId="10" xfId="0" applyFont="1" applyBorder="1" applyAlignment="1">
      <alignment vertical="top" wrapText="1"/>
    </xf>
    <xf numFmtId="0" fontId="47" fillId="0" borderId="49" xfId="1" applyBorder="1" applyAlignment="1">
      <alignment vertical="top" wrapText="1"/>
    </xf>
    <xf numFmtId="0" fontId="56" fillId="0" borderId="49"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BFF41"/>
      <color rgb="FF6551B6"/>
      <color rgb="FFE9355E"/>
      <color rgb="FF74FFF9"/>
      <color rgb="FFFF7963"/>
      <color rgb="FFAB7942"/>
      <color rgb="FFE83048"/>
      <color rgb="FF680B2F"/>
      <color rgb="FFFF5320"/>
      <color rgb="FFC079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626869351837041E-2"/>
          <c:y val="8.1746438113192182E-2"/>
          <c:w val="0.96613074325934767"/>
          <c:h val="0.86772445037339396"/>
        </c:manualLayout>
      </c:layout>
      <c:lineChart>
        <c:grouping val="stacked"/>
        <c:varyColors val="0"/>
        <c:ser>
          <c:idx val="0"/>
          <c:order val="0"/>
          <c:tx>
            <c:strRef>
              <c:f>'comparison ratios'!$C$83</c:f>
              <c:strCache>
                <c:ptCount val="1"/>
                <c:pt idx="0">
                  <c:v>Accuracy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ratios'!$D$83:$X$83</c:f>
              <c:numCache>
                <c:formatCode>General</c:formatCode>
                <c:ptCount val="21"/>
                <c:pt idx="0">
                  <c:v>84.615384615384613</c:v>
                </c:pt>
                <c:pt idx="1">
                  <c:v>76.923076923076934</c:v>
                </c:pt>
                <c:pt idx="2">
                  <c:v>30.76923076923077</c:v>
                </c:pt>
                <c:pt idx="3">
                  <c:v>50</c:v>
                </c:pt>
                <c:pt idx="4">
                  <c:v>30.76923076923077</c:v>
                </c:pt>
                <c:pt idx="5">
                  <c:v>92.307692307692307</c:v>
                </c:pt>
                <c:pt idx="6">
                  <c:v>23.076923076923077</c:v>
                </c:pt>
                <c:pt idx="7">
                  <c:v>92.307692307692307</c:v>
                </c:pt>
                <c:pt idx="8">
                  <c:v>92.307692307692307</c:v>
                </c:pt>
                <c:pt idx="9">
                  <c:v>61.53846153846154</c:v>
                </c:pt>
                <c:pt idx="10">
                  <c:v>84.615384615384613</c:v>
                </c:pt>
                <c:pt idx="11">
                  <c:v>69.230769230769226</c:v>
                </c:pt>
                <c:pt idx="12">
                  <c:v>50</c:v>
                </c:pt>
                <c:pt idx="13">
                  <c:v>76.923076923076934</c:v>
                </c:pt>
                <c:pt idx="14">
                  <c:v>92.307692307692307</c:v>
                </c:pt>
                <c:pt idx="15">
                  <c:v>92.307692307692307</c:v>
                </c:pt>
                <c:pt idx="16">
                  <c:v>42.307692307692307</c:v>
                </c:pt>
                <c:pt idx="17">
                  <c:v>61.53846153846154</c:v>
                </c:pt>
                <c:pt idx="18">
                  <c:v>46.153846153846153</c:v>
                </c:pt>
                <c:pt idx="19">
                  <c:v>76.923076923076934</c:v>
                </c:pt>
                <c:pt idx="20">
                  <c:v>76.923076923076934</c:v>
                </c:pt>
              </c:numCache>
            </c:numRef>
          </c:val>
          <c:smooth val="0"/>
          <c:extLst>
            <c:ext xmlns:c16="http://schemas.microsoft.com/office/drawing/2014/chart" uri="{C3380CC4-5D6E-409C-BE32-E72D297353CC}">
              <c16:uniqueId val="{00000000-70F4-B84C-8B2C-C729539F0083}"/>
            </c:ext>
          </c:extLst>
        </c:ser>
        <c:ser>
          <c:idx val="1"/>
          <c:order val="1"/>
          <c:tx>
            <c:strRef>
              <c:f>'comparison ratios'!$C$84</c:f>
              <c:strCache>
                <c:ptCount val="1"/>
                <c:pt idx="0">
                  <c:v>Completeness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ratios'!$D$84:$X$84</c:f>
              <c:numCache>
                <c:formatCode>General</c:formatCode>
                <c:ptCount val="21"/>
                <c:pt idx="0">
                  <c:v>83.333333333333343</c:v>
                </c:pt>
                <c:pt idx="1">
                  <c:v>100</c:v>
                </c:pt>
                <c:pt idx="2">
                  <c:v>0</c:v>
                </c:pt>
                <c:pt idx="3">
                  <c:v>66.666666666666657</c:v>
                </c:pt>
                <c:pt idx="4">
                  <c:v>33.333333333333329</c:v>
                </c:pt>
                <c:pt idx="5">
                  <c:v>100</c:v>
                </c:pt>
                <c:pt idx="6">
                  <c:v>33.333333333333329</c:v>
                </c:pt>
                <c:pt idx="7">
                  <c:v>100</c:v>
                </c:pt>
                <c:pt idx="8">
                  <c:v>100</c:v>
                </c:pt>
                <c:pt idx="9">
                  <c:v>66.666666666666657</c:v>
                </c:pt>
                <c:pt idx="10">
                  <c:v>100</c:v>
                </c:pt>
                <c:pt idx="11">
                  <c:v>100</c:v>
                </c:pt>
                <c:pt idx="12">
                  <c:v>66.666666666666657</c:v>
                </c:pt>
                <c:pt idx="13">
                  <c:v>66.666666666666657</c:v>
                </c:pt>
                <c:pt idx="14">
                  <c:v>100</c:v>
                </c:pt>
                <c:pt idx="15">
                  <c:v>100</c:v>
                </c:pt>
                <c:pt idx="16">
                  <c:v>83.333333333333343</c:v>
                </c:pt>
                <c:pt idx="17">
                  <c:v>33.333333333333329</c:v>
                </c:pt>
                <c:pt idx="18">
                  <c:v>66.666666666666657</c:v>
                </c:pt>
                <c:pt idx="19">
                  <c:v>100</c:v>
                </c:pt>
                <c:pt idx="20">
                  <c:v>83.333333333333343</c:v>
                </c:pt>
              </c:numCache>
            </c:numRef>
          </c:val>
          <c:smooth val="0"/>
          <c:extLst>
            <c:ext xmlns:c16="http://schemas.microsoft.com/office/drawing/2014/chart" uri="{C3380CC4-5D6E-409C-BE32-E72D297353CC}">
              <c16:uniqueId val="{00000001-70F4-B84C-8B2C-C729539F0083}"/>
            </c:ext>
          </c:extLst>
        </c:ser>
        <c:ser>
          <c:idx val="2"/>
          <c:order val="2"/>
          <c:tx>
            <c:strRef>
              <c:f>'comparison ratios'!$C$85</c:f>
              <c:strCache>
                <c:ptCount val="1"/>
                <c:pt idx="0">
                  <c:v>Consistency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ratios'!$D$85:$X$85</c:f>
              <c:numCache>
                <c:formatCode>General</c:formatCode>
                <c:ptCount val="21"/>
                <c:pt idx="0">
                  <c:v>95.454545454545453</c:v>
                </c:pt>
                <c:pt idx="1">
                  <c:v>81.818181818181827</c:v>
                </c:pt>
                <c:pt idx="2">
                  <c:v>31.818181818181817</c:v>
                </c:pt>
                <c:pt idx="3">
                  <c:v>50</c:v>
                </c:pt>
                <c:pt idx="4">
                  <c:v>27.27272727272727</c:v>
                </c:pt>
                <c:pt idx="5">
                  <c:v>90.909090909090907</c:v>
                </c:pt>
                <c:pt idx="6">
                  <c:v>27.27272727272727</c:v>
                </c:pt>
                <c:pt idx="7">
                  <c:v>90.909090909090907</c:v>
                </c:pt>
                <c:pt idx="8">
                  <c:v>90.909090909090907</c:v>
                </c:pt>
                <c:pt idx="9">
                  <c:v>63.636363636363633</c:v>
                </c:pt>
                <c:pt idx="10">
                  <c:v>81.818181818181827</c:v>
                </c:pt>
                <c:pt idx="11">
                  <c:v>54.54545454545454</c:v>
                </c:pt>
                <c:pt idx="12">
                  <c:v>59.090909090909093</c:v>
                </c:pt>
                <c:pt idx="13">
                  <c:v>81.818181818181827</c:v>
                </c:pt>
                <c:pt idx="14">
                  <c:v>90.909090909090907</c:v>
                </c:pt>
                <c:pt idx="15">
                  <c:v>90.909090909090907</c:v>
                </c:pt>
                <c:pt idx="16">
                  <c:v>36.363636363636367</c:v>
                </c:pt>
                <c:pt idx="17">
                  <c:v>72.727272727272734</c:v>
                </c:pt>
                <c:pt idx="18">
                  <c:v>54.54545454545454</c:v>
                </c:pt>
                <c:pt idx="19">
                  <c:v>72.727272727272734</c:v>
                </c:pt>
                <c:pt idx="20">
                  <c:v>77.272727272727266</c:v>
                </c:pt>
              </c:numCache>
            </c:numRef>
          </c:val>
          <c:smooth val="0"/>
          <c:extLst>
            <c:ext xmlns:c16="http://schemas.microsoft.com/office/drawing/2014/chart" uri="{C3380CC4-5D6E-409C-BE32-E72D297353CC}">
              <c16:uniqueId val="{00000002-70F4-B84C-8B2C-C729539F0083}"/>
            </c:ext>
          </c:extLst>
        </c:ser>
        <c:ser>
          <c:idx val="3"/>
          <c:order val="3"/>
          <c:tx>
            <c:strRef>
              <c:f>'comparison ratios'!$C$86</c:f>
              <c:strCache>
                <c:ptCount val="1"/>
                <c:pt idx="0">
                  <c:v>Credibility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ratios'!$D$86:$X$86</c:f>
              <c:numCache>
                <c:formatCode>General</c:formatCode>
                <c:ptCount val="21"/>
                <c:pt idx="0">
                  <c:v>0</c:v>
                </c:pt>
                <c:pt idx="1">
                  <c:v>16.666666666666664</c:v>
                </c:pt>
                <c:pt idx="2">
                  <c:v>16.666666666666664</c:v>
                </c:pt>
                <c:pt idx="3">
                  <c:v>0</c:v>
                </c:pt>
                <c:pt idx="4">
                  <c:v>0</c:v>
                </c:pt>
                <c:pt idx="5">
                  <c:v>0</c:v>
                </c:pt>
                <c:pt idx="6">
                  <c:v>33.333333333333329</c:v>
                </c:pt>
                <c:pt idx="7">
                  <c:v>50</c:v>
                </c:pt>
                <c:pt idx="8">
                  <c:v>0</c:v>
                </c:pt>
                <c:pt idx="9">
                  <c:v>66.666666666666657</c:v>
                </c:pt>
                <c:pt idx="10">
                  <c:v>100</c:v>
                </c:pt>
                <c:pt idx="11">
                  <c:v>66.666666666666657</c:v>
                </c:pt>
                <c:pt idx="12">
                  <c:v>0</c:v>
                </c:pt>
                <c:pt idx="13">
                  <c:v>0</c:v>
                </c:pt>
                <c:pt idx="14">
                  <c:v>33.333333333333329</c:v>
                </c:pt>
                <c:pt idx="15">
                  <c:v>50</c:v>
                </c:pt>
                <c:pt idx="16">
                  <c:v>33.333333333333329</c:v>
                </c:pt>
                <c:pt idx="17">
                  <c:v>100</c:v>
                </c:pt>
                <c:pt idx="18">
                  <c:v>100</c:v>
                </c:pt>
                <c:pt idx="19">
                  <c:v>33.333333333333329</c:v>
                </c:pt>
                <c:pt idx="20">
                  <c:v>50</c:v>
                </c:pt>
              </c:numCache>
            </c:numRef>
          </c:val>
          <c:smooth val="0"/>
          <c:extLst>
            <c:ext xmlns:c16="http://schemas.microsoft.com/office/drawing/2014/chart" uri="{C3380CC4-5D6E-409C-BE32-E72D297353CC}">
              <c16:uniqueId val="{00000003-70F4-B84C-8B2C-C729539F0083}"/>
            </c:ext>
          </c:extLst>
        </c:ser>
        <c:ser>
          <c:idx val="4"/>
          <c:order val="4"/>
          <c:tx>
            <c:strRef>
              <c:f>'comparison ratios'!$C$87</c:f>
              <c:strCache>
                <c:ptCount val="1"/>
                <c:pt idx="0">
                  <c:v>Currentness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ratios'!$D$87:$X$87</c:f>
              <c:numCache>
                <c:formatCode>General</c:formatCode>
                <c:ptCount val="21"/>
                <c:pt idx="0">
                  <c:v>75</c:v>
                </c:pt>
                <c:pt idx="1">
                  <c:v>100</c:v>
                </c:pt>
                <c:pt idx="2">
                  <c:v>25</c:v>
                </c:pt>
                <c:pt idx="3">
                  <c:v>75</c:v>
                </c:pt>
                <c:pt idx="4">
                  <c:v>25</c:v>
                </c:pt>
                <c:pt idx="5">
                  <c:v>100</c:v>
                </c:pt>
                <c:pt idx="6">
                  <c:v>0</c:v>
                </c:pt>
                <c:pt idx="7">
                  <c:v>100</c:v>
                </c:pt>
                <c:pt idx="8">
                  <c:v>100</c:v>
                </c:pt>
                <c:pt idx="9">
                  <c:v>50</c:v>
                </c:pt>
                <c:pt idx="10">
                  <c:v>50</c:v>
                </c:pt>
                <c:pt idx="11">
                  <c:v>50</c:v>
                </c:pt>
                <c:pt idx="12">
                  <c:v>50</c:v>
                </c:pt>
                <c:pt idx="13">
                  <c:v>50</c:v>
                </c:pt>
                <c:pt idx="14">
                  <c:v>100</c:v>
                </c:pt>
                <c:pt idx="15">
                  <c:v>100</c:v>
                </c:pt>
                <c:pt idx="16">
                  <c:v>25</c:v>
                </c:pt>
                <c:pt idx="17">
                  <c:v>50</c:v>
                </c:pt>
                <c:pt idx="18">
                  <c:v>25</c:v>
                </c:pt>
                <c:pt idx="19">
                  <c:v>100</c:v>
                </c:pt>
                <c:pt idx="20">
                  <c:v>75</c:v>
                </c:pt>
              </c:numCache>
            </c:numRef>
          </c:val>
          <c:smooth val="0"/>
          <c:extLst>
            <c:ext xmlns:c16="http://schemas.microsoft.com/office/drawing/2014/chart" uri="{C3380CC4-5D6E-409C-BE32-E72D297353CC}">
              <c16:uniqueId val="{00000004-70F4-B84C-8B2C-C729539F0083}"/>
            </c:ext>
          </c:extLst>
        </c:ser>
        <c:ser>
          <c:idx val="5"/>
          <c:order val="5"/>
          <c:tx>
            <c:strRef>
              <c:f>'comparison ratios'!$C$88</c:f>
              <c:strCache>
                <c:ptCount val="1"/>
                <c:pt idx="0">
                  <c:v>Accessibility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ratios'!$D$88:$X$88</c:f>
              <c:numCache>
                <c:formatCode>General</c:formatCode>
                <c:ptCount val="21"/>
                <c:pt idx="0">
                  <c:v>0</c:v>
                </c:pt>
                <c:pt idx="1">
                  <c:v>0</c:v>
                </c:pt>
                <c:pt idx="2">
                  <c:v>0</c:v>
                </c:pt>
                <c:pt idx="3">
                  <c:v>0</c:v>
                </c:pt>
                <c:pt idx="4">
                  <c:v>0</c:v>
                </c:pt>
                <c:pt idx="5">
                  <c:v>100</c:v>
                </c:pt>
                <c:pt idx="6">
                  <c:v>100</c:v>
                </c:pt>
                <c:pt idx="7">
                  <c:v>100</c:v>
                </c:pt>
                <c:pt idx="8">
                  <c:v>100</c:v>
                </c:pt>
                <c:pt idx="9">
                  <c:v>100</c:v>
                </c:pt>
                <c:pt idx="10">
                  <c:v>100</c:v>
                </c:pt>
                <c:pt idx="11">
                  <c:v>100</c:v>
                </c:pt>
                <c:pt idx="12">
                  <c:v>100</c:v>
                </c:pt>
                <c:pt idx="13">
                  <c:v>100</c:v>
                </c:pt>
                <c:pt idx="14">
                  <c:v>100</c:v>
                </c:pt>
                <c:pt idx="15">
                  <c:v>100</c:v>
                </c:pt>
                <c:pt idx="16">
                  <c:v>100</c:v>
                </c:pt>
                <c:pt idx="17">
                  <c:v>0</c:v>
                </c:pt>
                <c:pt idx="18">
                  <c:v>100</c:v>
                </c:pt>
                <c:pt idx="19">
                  <c:v>50</c:v>
                </c:pt>
                <c:pt idx="20">
                  <c:v>100</c:v>
                </c:pt>
              </c:numCache>
            </c:numRef>
          </c:val>
          <c:smooth val="0"/>
          <c:extLst>
            <c:ext xmlns:c16="http://schemas.microsoft.com/office/drawing/2014/chart" uri="{C3380CC4-5D6E-409C-BE32-E72D297353CC}">
              <c16:uniqueId val="{00000005-70F4-B84C-8B2C-C729539F0083}"/>
            </c:ext>
          </c:extLst>
        </c:ser>
        <c:ser>
          <c:idx val="6"/>
          <c:order val="6"/>
          <c:tx>
            <c:strRef>
              <c:f>'comparison ratios'!$C$89</c:f>
              <c:strCache>
                <c:ptCount val="1"/>
                <c:pt idx="0">
                  <c:v>Compliance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ratios'!$D$89:$X$89</c:f>
              <c:numCache>
                <c:formatCode>General</c:formatCode>
                <c:ptCount val="21"/>
                <c:pt idx="0">
                  <c:v>100</c:v>
                </c:pt>
                <c:pt idx="1">
                  <c:v>0</c:v>
                </c:pt>
                <c:pt idx="2">
                  <c:v>0</c:v>
                </c:pt>
                <c:pt idx="3">
                  <c:v>0</c:v>
                </c:pt>
                <c:pt idx="4">
                  <c:v>0</c:v>
                </c:pt>
                <c:pt idx="5">
                  <c:v>100</c:v>
                </c:pt>
                <c:pt idx="6">
                  <c:v>100</c:v>
                </c:pt>
                <c:pt idx="7">
                  <c:v>100</c:v>
                </c:pt>
                <c:pt idx="8">
                  <c:v>100</c:v>
                </c:pt>
                <c:pt idx="9">
                  <c:v>100</c:v>
                </c:pt>
                <c:pt idx="10">
                  <c:v>0</c:v>
                </c:pt>
                <c:pt idx="11">
                  <c:v>100</c:v>
                </c:pt>
                <c:pt idx="12">
                  <c:v>100</c:v>
                </c:pt>
                <c:pt idx="13">
                  <c:v>100</c:v>
                </c:pt>
                <c:pt idx="14">
                  <c:v>100</c:v>
                </c:pt>
                <c:pt idx="15">
                  <c:v>100</c:v>
                </c:pt>
                <c:pt idx="16">
                  <c:v>100</c:v>
                </c:pt>
                <c:pt idx="17">
                  <c:v>0</c:v>
                </c:pt>
                <c:pt idx="18">
                  <c:v>100</c:v>
                </c:pt>
                <c:pt idx="19">
                  <c:v>0</c:v>
                </c:pt>
                <c:pt idx="20">
                  <c:v>100</c:v>
                </c:pt>
              </c:numCache>
            </c:numRef>
          </c:val>
          <c:smooth val="0"/>
          <c:extLst>
            <c:ext xmlns:c16="http://schemas.microsoft.com/office/drawing/2014/chart" uri="{C3380CC4-5D6E-409C-BE32-E72D297353CC}">
              <c16:uniqueId val="{00000006-70F4-B84C-8B2C-C729539F0083}"/>
            </c:ext>
          </c:extLst>
        </c:ser>
        <c:ser>
          <c:idx val="7"/>
          <c:order val="7"/>
          <c:tx>
            <c:strRef>
              <c:f>'comparison ratios'!$C$90</c:f>
              <c:strCache>
                <c:ptCount val="1"/>
                <c:pt idx="0">
                  <c:v>Confidentiality</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ratios'!$D$90:$X$90</c:f>
              <c:numCache>
                <c:formatCode>General</c:formatCode>
                <c:ptCount val="21"/>
                <c:pt idx="0">
                  <c:v>50</c:v>
                </c:pt>
                <c:pt idx="1">
                  <c:v>0</c:v>
                </c:pt>
                <c:pt idx="2">
                  <c:v>0</c:v>
                </c:pt>
                <c:pt idx="3">
                  <c:v>0</c:v>
                </c:pt>
                <c:pt idx="4">
                  <c:v>0</c:v>
                </c:pt>
                <c:pt idx="5">
                  <c:v>100</c:v>
                </c:pt>
                <c:pt idx="6">
                  <c:v>100</c:v>
                </c:pt>
                <c:pt idx="7">
                  <c:v>100</c:v>
                </c:pt>
                <c:pt idx="8">
                  <c:v>100</c:v>
                </c:pt>
                <c:pt idx="9">
                  <c:v>100</c:v>
                </c:pt>
                <c:pt idx="10">
                  <c:v>50</c:v>
                </c:pt>
                <c:pt idx="11">
                  <c:v>100</c:v>
                </c:pt>
                <c:pt idx="12">
                  <c:v>100</c:v>
                </c:pt>
                <c:pt idx="13">
                  <c:v>100</c:v>
                </c:pt>
                <c:pt idx="14">
                  <c:v>100</c:v>
                </c:pt>
                <c:pt idx="15">
                  <c:v>100</c:v>
                </c:pt>
                <c:pt idx="16">
                  <c:v>100</c:v>
                </c:pt>
                <c:pt idx="17">
                  <c:v>0</c:v>
                </c:pt>
                <c:pt idx="18">
                  <c:v>100</c:v>
                </c:pt>
                <c:pt idx="19">
                  <c:v>25</c:v>
                </c:pt>
                <c:pt idx="20">
                  <c:v>100</c:v>
                </c:pt>
              </c:numCache>
            </c:numRef>
          </c:val>
          <c:smooth val="0"/>
          <c:extLst>
            <c:ext xmlns:c16="http://schemas.microsoft.com/office/drawing/2014/chart" uri="{C3380CC4-5D6E-409C-BE32-E72D297353CC}">
              <c16:uniqueId val="{00000007-70F4-B84C-8B2C-C729539F0083}"/>
            </c:ext>
          </c:extLst>
        </c:ser>
        <c:ser>
          <c:idx val="8"/>
          <c:order val="8"/>
          <c:tx>
            <c:strRef>
              <c:f>'comparison ratios'!$C$91</c:f>
              <c:strCache>
                <c:ptCount val="1"/>
                <c:pt idx="0">
                  <c:v>Efficiency</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ratios'!$D$91:$X$91</c:f>
              <c:numCache>
                <c:formatCode>General</c:formatCode>
                <c:ptCount val="21"/>
                <c:pt idx="0">
                  <c:v>100</c:v>
                </c:pt>
                <c:pt idx="1">
                  <c:v>75</c:v>
                </c:pt>
                <c:pt idx="2">
                  <c:v>75</c:v>
                </c:pt>
                <c:pt idx="3">
                  <c:v>0</c:v>
                </c:pt>
                <c:pt idx="4">
                  <c:v>25</c:v>
                </c:pt>
                <c:pt idx="5">
                  <c:v>100</c:v>
                </c:pt>
                <c:pt idx="6">
                  <c:v>25</c:v>
                </c:pt>
                <c:pt idx="7">
                  <c:v>100</c:v>
                </c:pt>
                <c:pt idx="8">
                  <c:v>100</c:v>
                </c:pt>
                <c:pt idx="9">
                  <c:v>75</c:v>
                </c:pt>
                <c:pt idx="10">
                  <c:v>100</c:v>
                </c:pt>
                <c:pt idx="11">
                  <c:v>75</c:v>
                </c:pt>
                <c:pt idx="12">
                  <c:v>62.5</c:v>
                </c:pt>
                <c:pt idx="13">
                  <c:v>100</c:v>
                </c:pt>
                <c:pt idx="14">
                  <c:v>100</c:v>
                </c:pt>
                <c:pt idx="15">
                  <c:v>100</c:v>
                </c:pt>
                <c:pt idx="16">
                  <c:v>50</c:v>
                </c:pt>
                <c:pt idx="17">
                  <c:v>75</c:v>
                </c:pt>
                <c:pt idx="18">
                  <c:v>62.5</c:v>
                </c:pt>
                <c:pt idx="19">
                  <c:v>50</c:v>
                </c:pt>
                <c:pt idx="20">
                  <c:v>75</c:v>
                </c:pt>
              </c:numCache>
            </c:numRef>
          </c:val>
          <c:smooth val="0"/>
          <c:extLst>
            <c:ext xmlns:c16="http://schemas.microsoft.com/office/drawing/2014/chart" uri="{C3380CC4-5D6E-409C-BE32-E72D297353CC}">
              <c16:uniqueId val="{00000008-70F4-B84C-8B2C-C729539F0083}"/>
            </c:ext>
          </c:extLst>
        </c:ser>
        <c:ser>
          <c:idx val="9"/>
          <c:order val="9"/>
          <c:tx>
            <c:strRef>
              <c:f>'comparison ratios'!$C$92</c:f>
              <c:strCache>
                <c:ptCount val="1"/>
                <c:pt idx="0">
                  <c:v>Precision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ratios'!$D$92:$X$92</c:f>
              <c:numCache>
                <c:formatCode>General</c:formatCode>
                <c:ptCount val="21"/>
                <c:pt idx="0">
                  <c:v>0</c:v>
                </c:pt>
                <c:pt idx="1">
                  <c:v>0</c:v>
                </c:pt>
                <c:pt idx="2">
                  <c:v>100</c:v>
                </c:pt>
                <c:pt idx="3">
                  <c:v>100</c:v>
                </c:pt>
                <c:pt idx="4">
                  <c:v>0</c:v>
                </c:pt>
                <c:pt idx="5">
                  <c:v>100</c:v>
                </c:pt>
                <c:pt idx="6">
                  <c:v>0</c:v>
                </c:pt>
                <c:pt idx="7">
                  <c:v>100</c:v>
                </c:pt>
                <c:pt idx="8">
                  <c:v>100</c:v>
                </c:pt>
                <c:pt idx="9">
                  <c:v>0</c:v>
                </c:pt>
                <c:pt idx="10">
                  <c:v>0</c:v>
                </c:pt>
                <c:pt idx="11">
                  <c:v>0</c:v>
                </c:pt>
                <c:pt idx="12">
                  <c:v>0</c:v>
                </c:pt>
                <c:pt idx="13">
                  <c:v>100</c:v>
                </c:pt>
                <c:pt idx="14">
                  <c:v>100</c:v>
                </c:pt>
                <c:pt idx="15">
                  <c:v>0</c:v>
                </c:pt>
                <c:pt idx="16">
                  <c:v>100</c:v>
                </c:pt>
                <c:pt idx="17">
                  <c:v>0</c:v>
                </c:pt>
                <c:pt idx="18">
                  <c:v>0</c:v>
                </c:pt>
                <c:pt idx="19">
                  <c:v>0</c:v>
                </c:pt>
                <c:pt idx="20">
                  <c:v>100</c:v>
                </c:pt>
              </c:numCache>
            </c:numRef>
          </c:val>
          <c:smooth val="0"/>
          <c:extLst>
            <c:ext xmlns:c16="http://schemas.microsoft.com/office/drawing/2014/chart" uri="{C3380CC4-5D6E-409C-BE32-E72D297353CC}">
              <c16:uniqueId val="{00000009-70F4-B84C-8B2C-C729539F0083}"/>
            </c:ext>
          </c:extLst>
        </c:ser>
        <c:ser>
          <c:idx val="10"/>
          <c:order val="10"/>
          <c:tx>
            <c:strRef>
              <c:f>'comparison ratios'!$C$93</c:f>
              <c:strCache>
                <c:ptCount val="1"/>
                <c:pt idx="0">
                  <c:v>Traceability</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ratios'!$D$93:$X$93</c:f>
              <c:numCache>
                <c:formatCode>General</c:formatCode>
                <c:ptCount val="21"/>
                <c:pt idx="0">
                  <c:v>66.666666666666657</c:v>
                </c:pt>
                <c:pt idx="1">
                  <c:v>66.666666666666657</c:v>
                </c:pt>
                <c:pt idx="2">
                  <c:v>66.666666666666657</c:v>
                </c:pt>
                <c:pt idx="3">
                  <c:v>100</c:v>
                </c:pt>
                <c:pt idx="4">
                  <c:v>0</c:v>
                </c:pt>
                <c:pt idx="5">
                  <c:v>100</c:v>
                </c:pt>
                <c:pt idx="6">
                  <c:v>33.333333333333329</c:v>
                </c:pt>
                <c:pt idx="7">
                  <c:v>66.666666666666657</c:v>
                </c:pt>
                <c:pt idx="8">
                  <c:v>100</c:v>
                </c:pt>
                <c:pt idx="9">
                  <c:v>33.333333333333329</c:v>
                </c:pt>
                <c:pt idx="10">
                  <c:v>66.666666666666657</c:v>
                </c:pt>
                <c:pt idx="11">
                  <c:v>100</c:v>
                </c:pt>
                <c:pt idx="12">
                  <c:v>66.666666666666657</c:v>
                </c:pt>
                <c:pt idx="13">
                  <c:v>100</c:v>
                </c:pt>
                <c:pt idx="14">
                  <c:v>100</c:v>
                </c:pt>
                <c:pt idx="15">
                  <c:v>100</c:v>
                </c:pt>
                <c:pt idx="16">
                  <c:v>100</c:v>
                </c:pt>
                <c:pt idx="17">
                  <c:v>0</c:v>
                </c:pt>
                <c:pt idx="18">
                  <c:v>100</c:v>
                </c:pt>
                <c:pt idx="19">
                  <c:v>50</c:v>
                </c:pt>
                <c:pt idx="20">
                  <c:v>100</c:v>
                </c:pt>
              </c:numCache>
            </c:numRef>
          </c:val>
          <c:smooth val="0"/>
          <c:extLst>
            <c:ext xmlns:c16="http://schemas.microsoft.com/office/drawing/2014/chart" uri="{C3380CC4-5D6E-409C-BE32-E72D297353CC}">
              <c16:uniqueId val="{0000000A-70F4-B84C-8B2C-C729539F0083}"/>
            </c:ext>
          </c:extLst>
        </c:ser>
        <c:ser>
          <c:idx val="11"/>
          <c:order val="11"/>
          <c:tx>
            <c:strRef>
              <c:f>'comparison ratios'!$C$94</c:f>
              <c:strCache>
                <c:ptCount val="1"/>
                <c:pt idx="0">
                  <c:v>Understandability</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ratios'!$D$94:$X$94</c:f>
              <c:numCache>
                <c:formatCode>General</c:formatCode>
                <c:ptCount val="21"/>
                <c:pt idx="0">
                  <c:v>100</c:v>
                </c:pt>
                <c:pt idx="1">
                  <c:v>100</c:v>
                </c:pt>
                <c:pt idx="2">
                  <c:v>50</c:v>
                </c:pt>
                <c:pt idx="3">
                  <c:v>100</c:v>
                </c:pt>
                <c:pt idx="4">
                  <c:v>0</c:v>
                </c:pt>
                <c:pt idx="5">
                  <c:v>100</c:v>
                </c:pt>
                <c:pt idx="6">
                  <c:v>0</c:v>
                </c:pt>
                <c:pt idx="7">
                  <c:v>100</c:v>
                </c:pt>
                <c:pt idx="8">
                  <c:v>100</c:v>
                </c:pt>
                <c:pt idx="9">
                  <c:v>0</c:v>
                </c:pt>
                <c:pt idx="10">
                  <c:v>50</c:v>
                </c:pt>
                <c:pt idx="11">
                  <c:v>100</c:v>
                </c:pt>
                <c:pt idx="12">
                  <c:v>100</c:v>
                </c:pt>
                <c:pt idx="13">
                  <c:v>100</c:v>
                </c:pt>
                <c:pt idx="14">
                  <c:v>100</c:v>
                </c:pt>
                <c:pt idx="15">
                  <c:v>100</c:v>
                </c:pt>
                <c:pt idx="16">
                  <c:v>100</c:v>
                </c:pt>
                <c:pt idx="17">
                  <c:v>0</c:v>
                </c:pt>
                <c:pt idx="18">
                  <c:v>100</c:v>
                </c:pt>
                <c:pt idx="19">
                  <c:v>100</c:v>
                </c:pt>
                <c:pt idx="20">
                  <c:v>100</c:v>
                </c:pt>
              </c:numCache>
            </c:numRef>
          </c:val>
          <c:smooth val="0"/>
          <c:extLst>
            <c:ext xmlns:c16="http://schemas.microsoft.com/office/drawing/2014/chart" uri="{C3380CC4-5D6E-409C-BE32-E72D297353CC}">
              <c16:uniqueId val="{0000000B-70F4-B84C-8B2C-C729539F0083}"/>
            </c:ext>
          </c:extLst>
        </c:ser>
        <c:ser>
          <c:idx val="12"/>
          <c:order val="12"/>
          <c:tx>
            <c:strRef>
              <c:f>'comparison ratios'!$C$95</c:f>
              <c:strCache>
                <c:ptCount val="1"/>
                <c:pt idx="0">
                  <c:v>Availability</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ratios'!$D$95:$X$95</c:f>
              <c:numCache>
                <c:formatCode>General</c:formatCode>
                <c:ptCount val="21"/>
                <c:pt idx="0">
                  <c:v>0</c:v>
                </c:pt>
                <c:pt idx="1">
                  <c:v>0</c:v>
                </c:pt>
                <c:pt idx="2">
                  <c:v>0</c:v>
                </c:pt>
                <c:pt idx="3">
                  <c:v>0</c:v>
                </c:pt>
                <c:pt idx="4">
                  <c:v>0</c:v>
                </c:pt>
                <c:pt idx="5">
                  <c:v>100</c:v>
                </c:pt>
                <c:pt idx="6">
                  <c:v>100</c:v>
                </c:pt>
                <c:pt idx="7">
                  <c:v>100</c:v>
                </c:pt>
                <c:pt idx="8">
                  <c:v>100</c:v>
                </c:pt>
                <c:pt idx="9">
                  <c:v>100</c:v>
                </c:pt>
                <c:pt idx="10">
                  <c:v>100</c:v>
                </c:pt>
                <c:pt idx="11">
                  <c:v>100</c:v>
                </c:pt>
                <c:pt idx="12">
                  <c:v>100</c:v>
                </c:pt>
                <c:pt idx="13">
                  <c:v>100</c:v>
                </c:pt>
                <c:pt idx="14">
                  <c:v>100</c:v>
                </c:pt>
                <c:pt idx="15">
                  <c:v>100</c:v>
                </c:pt>
                <c:pt idx="16">
                  <c:v>100</c:v>
                </c:pt>
                <c:pt idx="17">
                  <c:v>0</c:v>
                </c:pt>
                <c:pt idx="18">
                  <c:v>100</c:v>
                </c:pt>
                <c:pt idx="19">
                  <c:v>50</c:v>
                </c:pt>
                <c:pt idx="20">
                  <c:v>100</c:v>
                </c:pt>
              </c:numCache>
            </c:numRef>
          </c:val>
          <c:smooth val="0"/>
          <c:extLst>
            <c:ext xmlns:c16="http://schemas.microsoft.com/office/drawing/2014/chart" uri="{C3380CC4-5D6E-409C-BE32-E72D297353CC}">
              <c16:uniqueId val="{0000000C-70F4-B84C-8B2C-C729539F0083}"/>
            </c:ext>
          </c:extLst>
        </c:ser>
        <c:ser>
          <c:idx val="13"/>
          <c:order val="13"/>
          <c:tx>
            <c:strRef>
              <c:f>'comparison ratios'!$C$96</c:f>
              <c:strCache>
                <c:ptCount val="1"/>
                <c:pt idx="0">
                  <c:v>Portability</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ratios'!$D$96:$X$96</c:f>
              <c:numCache>
                <c:formatCode>General</c:formatCode>
                <c:ptCount val="21"/>
                <c:pt idx="0">
                  <c:v>66.666666666666657</c:v>
                </c:pt>
                <c:pt idx="1">
                  <c:v>75</c:v>
                </c:pt>
                <c:pt idx="2">
                  <c:v>33.333333333333329</c:v>
                </c:pt>
                <c:pt idx="3">
                  <c:v>58.333333333333336</c:v>
                </c:pt>
                <c:pt idx="4">
                  <c:v>41.666666666666671</c:v>
                </c:pt>
                <c:pt idx="5">
                  <c:v>91.666666666666657</c:v>
                </c:pt>
                <c:pt idx="6">
                  <c:v>16.666666666666664</c:v>
                </c:pt>
                <c:pt idx="7">
                  <c:v>25</c:v>
                </c:pt>
                <c:pt idx="8">
                  <c:v>91.666666666666657</c:v>
                </c:pt>
                <c:pt idx="9">
                  <c:v>66.666666666666657</c:v>
                </c:pt>
                <c:pt idx="10">
                  <c:v>95.833333333333343</c:v>
                </c:pt>
                <c:pt idx="11">
                  <c:v>25</c:v>
                </c:pt>
                <c:pt idx="12">
                  <c:v>66.666666666666657</c:v>
                </c:pt>
                <c:pt idx="13">
                  <c:v>58.333333333333336</c:v>
                </c:pt>
                <c:pt idx="14">
                  <c:v>91.666666666666657</c:v>
                </c:pt>
                <c:pt idx="15">
                  <c:v>66.666666666666657</c:v>
                </c:pt>
                <c:pt idx="16">
                  <c:v>83.333333333333343</c:v>
                </c:pt>
                <c:pt idx="17">
                  <c:v>58.333333333333336</c:v>
                </c:pt>
                <c:pt idx="18">
                  <c:v>66.666666666666657</c:v>
                </c:pt>
                <c:pt idx="19">
                  <c:v>66.666666666666657</c:v>
                </c:pt>
                <c:pt idx="20">
                  <c:v>66.666666666666657</c:v>
                </c:pt>
              </c:numCache>
            </c:numRef>
          </c:val>
          <c:smooth val="0"/>
          <c:extLst>
            <c:ext xmlns:c16="http://schemas.microsoft.com/office/drawing/2014/chart" uri="{C3380CC4-5D6E-409C-BE32-E72D297353CC}">
              <c16:uniqueId val="{0000000D-70F4-B84C-8B2C-C729539F0083}"/>
            </c:ext>
          </c:extLst>
        </c:ser>
        <c:ser>
          <c:idx val="14"/>
          <c:order val="14"/>
          <c:tx>
            <c:strRef>
              <c:f>'comparison ratios'!$C$97</c:f>
              <c:strCache>
                <c:ptCount val="1"/>
                <c:pt idx="0">
                  <c:v>Recoverability</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ratios'!$D$97:$X$97</c:f>
              <c:numCache>
                <c:formatCode>General</c:formatCode>
                <c:ptCount val="21"/>
                <c:pt idx="0">
                  <c:v>100</c:v>
                </c:pt>
                <c:pt idx="1">
                  <c:v>100</c:v>
                </c:pt>
                <c:pt idx="2">
                  <c:v>100</c:v>
                </c:pt>
                <c:pt idx="3">
                  <c:v>100</c:v>
                </c:pt>
                <c:pt idx="4">
                  <c:v>0</c:v>
                </c:pt>
                <c:pt idx="5">
                  <c:v>100</c:v>
                </c:pt>
                <c:pt idx="6">
                  <c:v>100</c:v>
                </c:pt>
                <c:pt idx="7">
                  <c:v>100</c:v>
                </c:pt>
                <c:pt idx="8">
                  <c:v>100</c:v>
                </c:pt>
                <c:pt idx="9">
                  <c:v>100</c:v>
                </c:pt>
                <c:pt idx="10">
                  <c:v>100</c:v>
                </c:pt>
                <c:pt idx="11">
                  <c:v>100</c:v>
                </c:pt>
                <c:pt idx="12">
                  <c:v>100</c:v>
                </c:pt>
                <c:pt idx="13">
                  <c:v>100</c:v>
                </c:pt>
                <c:pt idx="14">
                  <c:v>100</c:v>
                </c:pt>
                <c:pt idx="15">
                  <c:v>100</c:v>
                </c:pt>
                <c:pt idx="16">
                  <c:v>100</c:v>
                </c:pt>
                <c:pt idx="17">
                  <c:v>0</c:v>
                </c:pt>
                <c:pt idx="18">
                  <c:v>100</c:v>
                </c:pt>
                <c:pt idx="19">
                  <c:v>0</c:v>
                </c:pt>
                <c:pt idx="20">
                  <c:v>100</c:v>
                </c:pt>
              </c:numCache>
            </c:numRef>
          </c:val>
          <c:smooth val="0"/>
          <c:extLst>
            <c:ext xmlns:c16="http://schemas.microsoft.com/office/drawing/2014/chart" uri="{C3380CC4-5D6E-409C-BE32-E72D297353CC}">
              <c16:uniqueId val="{0000000E-70F4-B84C-8B2C-C729539F0083}"/>
            </c:ext>
          </c:extLst>
        </c:ser>
        <c:dLbls>
          <c:showLegendKey val="0"/>
          <c:showVal val="0"/>
          <c:showCatName val="0"/>
          <c:showSerName val="0"/>
          <c:showPercent val="0"/>
          <c:showBubbleSize val="0"/>
        </c:dLbls>
        <c:marker val="1"/>
        <c:smooth val="0"/>
        <c:axId val="1081914367"/>
        <c:axId val="1081777711"/>
      </c:lineChart>
      <c:catAx>
        <c:axId val="108191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777711"/>
        <c:crosses val="autoZero"/>
        <c:auto val="1"/>
        <c:lblAlgn val="ctr"/>
        <c:lblOffset val="100"/>
        <c:noMultiLvlLbl val="0"/>
      </c:catAx>
      <c:valAx>
        <c:axId val="108177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1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'comparison ratios'!$C$98</c:f>
              <c:strCache>
                <c:ptCount val="1"/>
                <c:pt idx="0">
                  <c:v>Total average</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5246-4547-9B39-FAE1CFDE695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246-4547-9B39-FAE1CFDE695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5246-4547-9B39-FAE1CFDE695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5246-4547-9B39-FAE1CFDE695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6-5246-4547-9B39-FAE1CFDE695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7-5246-4547-9B39-FAE1CFDE695C}"/>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8-5246-4547-9B39-FAE1CFDE695C}"/>
              </c:ext>
            </c:extLst>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09-5246-4547-9B39-FAE1CFDE695C}"/>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0A-5246-4547-9B39-FAE1CFDE695C}"/>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0B-5246-4547-9B39-FAE1CFDE695C}"/>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0C-5246-4547-9B39-FAE1CFDE695C}"/>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0D-5246-4547-9B39-FAE1CFDE695C}"/>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0E-5246-4547-9B39-FAE1CFDE695C}"/>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0F-5246-4547-9B39-FAE1CFDE695C}"/>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0-5246-4547-9B39-FAE1CFDE695C}"/>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11-5246-4547-9B39-FAE1CFDE695C}"/>
              </c:ext>
            </c:extLst>
          </c:dPt>
          <c:dPt>
            <c:idx val="17"/>
            <c:invertIfNegative val="0"/>
            <c:bubble3D val="0"/>
            <c:spPr>
              <a:solidFill>
                <a:schemeClr val="accent6">
                  <a:lumMod val="80000"/>
                  <a:lumOff val="20000"/>
                </a:schemeClr>
              </a:solidFill>
              <a:ln>
                <a:noFill/>
              </a:ln>
              <a:effectLst/>
            </c:spPr>
          </c:dPt>
          <c:dPt>
            <c:idx val="18"/>
            <c:invertIfNegative val="0"/>
            <c:bubble3D val="0"/>
            <c:spPr>
              <a:solidFill>
                <a:schemeClr val="accent1">
                  <a:lumMod val="80000"/>
                </a:schemeClr>
              </a:solidFill>
              <a:ln>
                <a:noFill/>
              </a:ln>
              <a:effectLst/>
            </c:spPr>
          </c:dPt>
          <c:dPt>
            <c:idx val="19"/>
            <c:invertIfNegative val="0"/>
            <c:bubble3D val="0"/>
            <c:spPr>
              <a:solidFill>
                <a:schemeClr val="accent2">
                  <a:lumMod val="80000"/>
                </a:schemeClr>
              </a:solidFill>
              <a:ln>
                <a:noFill/>
              </a:ln>
              <a:effectLst/>
            </c:spPr>
          </c:dPt>
          <c:dPt>
            <c:idx val="20"/>
            <c:invertIfNegative val="0"/>
            <c:bubble3D val="0"/>
            <c:spPr>
              <a:solidFill>
                <a:schemeClr val="accent3">
                  <a:lumMod val="80000"/>
                </a:schemeClr>
              </a:solidFill>
              <a:ln>
                <a:noFill/>
              </a:ln>
              <a:effectLst/>
            </c:spPr>
          </c:dPt>
          <c:cat>
            <c:strRef>
              <c:f>'comparison ratios'!$D$82:$X$82</c:f>
              <c:strCache>
                <c:ptCount val="21"/>
                <c:pt idx="0">
                  <c:v>Open Refine</c:v>
                </c:pt>
                <c:pt idx="1">
                  <c:v>DataCleaner</c:v>
                </c:pt>
                <c:pt idx="2">
                  <c:v>SQL Power Dqguru</c:v>
                </c:pt>
                <c:pt idx="3">
                  <c:v>SQL Power Architect</c:v>
                </c:pt>
                <c:pt idx="4">
                  <c:v>CSVkit</c:v>
                </c:pt>
                <c:pt idx="5">
                  <c:v>Trifacta</c:v>
                </c:pt>
                <c:pt idx="6">
                  <c:v>Cloudingo</c:v>
                </c:pt>
                <c:pt idx="7">
                  <c:v>Microsoft DQS-data quality services</c:v>
                </c:pt>
                <c:pt idx="8">
                  <c:v>Talend Open Studio</c:v>
                </c:pt>
                <c:pt idx="9">
                  <c:v>Data Ladder</c:v>
                </c:pt>
                <c:pt idx="10">
                  <c:v>TIBCO Clarity</c:v>
                </c:pt>
                <c:pt idx="11">
                  <c:v>Validity DemandTools</c:v>
                </c:pt>
                <c:pt idx="12">
                  <c:v>Ataccama DQ ANALYZER</c:v>
                </c:pt>
                <c:pt idx="13">
                  <c:v>DATAMEER</c:v>
                </c:pt>
                <c:pt idx="14">
                  <c:v> Informatica Data Explorer</c:v>
                </c:pt>
                <c:pt idx="15">
                  <c:v>Sas data management</c:v>
                </c:pt>
                <c:pt idx="16">
                  <c:v>Pentaho Data Integration</c:v>
                </c:pt>
                <c:pt idx="17">
                  <c:v>WINpure</c:v>
                </c:pt>
                <c:pt idx="18">
                  <c:v>Experian data quality</c:v>
                </c:pt>
                <c:pt idx="19">
                  <c:v>Aggregate Profiler /  osDQ</c:v>
                </c:pt>
                <c:pt idx="20">
                  <c:v>Semarchy xdm</c:v>
                </c:pt>
              </c:strCache>
            </c:strRef>
          </c:cat>
          <c:val>
            <c:numRef>
              <c:f>'comparison ratios'!$D$98:$X$98</c:f>
              <c:numCache>
                <c:formatCode>General</c:formatCode>
                <c:ptCount val="21"/>
                <c:pt idx="0">
                  <c:v>61.449106449106445</c:v>
                </c:pt>
                <c:pt idx="1">
                  <c:v>52.804972804972813</c:v>
                </c:pt>
                <c:pt idx="2">
                  <c:v>35.283605283605283</c:v>
                </c:pt>
                <c:pt idx="3">
                  <c:v>46.666666666666664</c:v>
                </c:pt>
                <c:pt idx="4">
                  <c:v>12.202797202797202</c:v>
                </c:pt>
                <c:pt idx="5">
                  <c:v>91.65889665889668</c:v>
                </c:pt>
                <c:pt idx="6">
                  <c:v>46.134421134421132</c:v>
                </c:pt>
                <c:pt idx="7">
                  <c:v>88.325563325563323</c:v>
                </c:pt>
                <c:pt idx="8">
                  <c:v>91.65889665889668</c:v>
                </c:pt>
                <c:pt idx="9">
                  <c:v>65.567210567210566</c:v>
                </c:pt>
                <c:pt idx="10">
                  <c:v>71.928904428904431</c:v>
                </c:pt>
                <c:pt idx="11">
                  <c:v>76.029526029526039</c:v>
                </c:pt>
                <c:pt idx="12">
                  <c:v>68.106060606060595</c:v>
                </c:pt>
                <c:pt idx="13">
                  <c:v>82.249417249417249</c:v>
                </c:pt>
                <c:pt idx="14">
                  <c:v>93.881118881118894</c:v>
                </c:pt>
                <c:pt idx="15">
                  <c:v>86.65889665889668</c:v>
                </c:pt>
                <c:pt idx="16">
                  <c:v>76.911421911421911</c:v>
                </c:pt>
                <c:pt idx="17">
                  <c:v>30.062160062160061</c:v>
                </c:pt>
                <c:pt idx="18">
                  <c:v>74.768842268842263</c:v>
                </c:pt>
                <c:pt idx="19">
                  <c:v>51.643356643356633</c:v>
                </c:pt>
                <c:pt idx="20">
                  <c:v>86.946386946386966</c:v>
                </c:pt>
              </c:numCache>
            </c:numRef>
          </c:val>
          <c:extLst>
            <c:ext xmlns:c16="http://schemas.microsoft.com/office/drawing/2014/chart" uri="{C3380CC4-5D6E-409C-BE32-E72D297353CC}">
              <c16:uniqueId val="{00000000-5246-4547-9B39-FAE1CFDE695C}"/>
            </c:ext>
          </c:extLst>
        </c:ser>
        <c:dLbls>
          <c:showLegendKey val="0"/>
          <c:showVal val="0"/>
          <c:showCatName val="0"/>
          <c:showSerName val="0"/>
          <c:showPercent val="0"/>
          <c:showBubbleSize val="0"/>
        </c:dLbls>
        <c:gapWidth val="219"/>
        <c:overlap val="-27"/>
        <c:axId val="1121883311"/>
        <c:axId val="1117602447"/>
      </c:barChart>
      <c:catAx>
        <c:axId val="112188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602447"/>
        <c:crosses val="autoZero"/>
        <c:auto val="1"/>
        <c:lblAlgn val="ctr"/>
        <c:lblOffset val="100"/>
        <c:noMultiLvlLbl val="0"/>
      </c:catAx>
      <c:valAx>
        <c:axId val="111760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88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ANALYSIS</a:t>
            </a:r>
            <a:r>
              <a:rPr lang="en-US" baseline="0"/>
              <a:t> RESULT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results (2)'!$AH$3</c:f>
              <c:strCache>
                <c:ptCount val="1"/>
                <c:pt idx="0">
                  <c:v>UNIVERSITY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'analysis results (2)'!$AF$4:$AG$11</c:f>
              <c:multiLvlStrCache>
                <c:ptCount val="8"/>
                <c:lvl>
                  <c:pt idx="0">
                    <c:v>OPENREFINE</c:v>
                  </c:pt>
                  <c:pt idx="1">
                    <c:v>TRIFACTA</c:v>
                  </c:pt>
                  <c:pt idx="2">
                    <c:v>OPENREFINE</c:v>
                  </c:pt>
                  <c:pt idx="3">
                    <c:v>TRIFACTA</c:v>
                  </c:pt>
                  <c:pt idx="4">
                    <c:v>OPENREFINE</c:v>
                  </c:pt>
                  <c:pt idx="5">
                    <c:v>TRIFACTA</c:v>
                  </c:pt>
                  <c:pt idx="6">
                    <c:v>OPENREFINE</c:v>
                  </c:pt>
                  <c:pt idx="7">
                    <c:v>TRIFACTA</c:v>
                  </c:pt>
                </c:lvl>
                <c:lvl>
                  <c:pt idx="0">
                    <c:v>Accuracy</c:v>
                  </c:pt>
                  <c:pt idx="2">
                    <c:v>Completeness</c:v>
                  </c:pt>
                  <c:pt idx="4">
                    <c:v>Consistency</c:v>
                  </c:pt>
                  <c:pt idx="6">
                    <c:v>Efficiency</c:v>
                  </c:pt>
                </c:lvl>
              </c:multiLvlStrCache>
            </c:multiLvlStrRef>
          </c:cat>
          <c:val>
            <c:numRef>
              <c:f>'analysis results (2)'!$AH$4:$AH$11</c:f>
              <c:numCache>
                <c:formatCode>0.00</c:formatCode>
                <c:ptCount val="8"/>
                <c:pt idx="0">
                  <c:v>79.444444444444443</c:v>
                </c:pt>
                <c:pt idx="1">
                  <c:v>77.5</c:v>
                </c:pt>
                <c:pt idx="2">
                  <c:v>80.555555555555557</c:v>
                </c:pt>
                <c:pt idx="3">
                  <c:v>80.277777777777771</c:v>
                </c:pt>
                <c:pt idx="4">
                  <c:v>74.722222222222214</c:v>
                </c:pt>
                <c:pt idx="5">
                  <c:v>73.333333333333329</c:v>
                </c:pt>
                <c:pt idx="6">
                  <c:v>97.979797979797979</c:v>
                </c:pt>
                <c:pt idx="7">
                  <c:v>96.969696969696969</c:v>
                </c:pt>
              </c:numCache>
            </c:numRef>
          </c:val>
          <c:extLst>
            <c:ext xmlns:c16="http://schemas.microsoft.com/office/drawing/2014/chart" uri="{C3380CC4-5D6E-409C-BE32-E72D297353CC}">
              <c16:uniqueId val="{00000000-326A-7E4F-9B42-C86099B18D96}"/>
            </c:ext>
          </c:extLst>
        </c:ser>
        <c:ser>
          <c:idx val="1"/>
          <c:order val="1"/>
          <c:tx>
            <c:strRef>
              <c:f>'analysis results (2)'!$AI$3</c:f>
              <c:strCache>
                <c:ptCount val="1"/>
                <c:pt idx="0">
                  <c:v>HOSTEL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'analysis results (2)'!$AF$4:$AG$11</c:f>
              <c:multiLvlStrCache>
                <c:ptCount val="8"/>
                <c:lvl>
                  <c:pt idx="0">
                    <c:v>OPENREFINE</c:v>
                  </c:pt>
                  <c:pt idx="1">
                    <c:v>TRIFACTA</c:v>
                  </c:pt>
                  <c:pt idx="2">
                    <c:v>OPENREFINE</c:v>
                  </c:pt>
                  <c:pt idx="3">
                    <c:v>TRIFACTA</c:v>
                  </c:pt>
                  <c:pt idx="4">
                    <c:v>OPENREFINE</c:v>
                  </c:pt>
                  <c:pt idx="5">
                    <c:v>TRIFACTA</c:v>
                  </c:pt>
                  <c:pt idx="6">
                    <c:v>OPENREFINE</c:v>
                  </c:pt>
                  <c:pt idx="7">
                    <c:v>TRIFACTA</c:v>
                  </c:pt>
                </c:lvl>
                <c:lvl>
                  <c:pt idx="0">
                    <c:v>Accuracy</c:v>
                  </c:pt>
                  <c:pt idx="2">
                    <c:v>Completeness</c:v>
                  </c:pt>
                  <c:pt idx="4">
                    <c:v>Consistency</c:v>
                  </c:pt>
                  <c:pt idx="6">
                    <c:v>Efficiency</c:v>
                  </c:pt>
                </c:lvl>
              </c:multiLvlStrCache>
            </c:multiLvlStrRef>
          </c:cat>
          <c:val>
            <c:numRef>
              <c:f>'analysis results (2)'!$AI$4:$AI$11</c:f>
              <c:numCache>
                <c:formatCode>0.00</c:formatCode>
                <c:ptCount val="8"/>
                <c:pt idx="0">
                  <c:v>91.692307692307693</c:v>
                </c:pt>
                <c:pt idx="1">
                  <c:v>90.307692307692307</c:v>
                </c:pt>
                <c:pt idx="2">
                  <c:v>91.84615384615384</c:v>
                </c:pt>
                <c:pt idx="3">
                  <c:v>91.84615384615384</c:v>
                </c:pt>
                <c:pt idx="4">
                  <c:v>91.84615384615384</c:v>
                </c:pt>
                <c:pt idx="5">
                  <c:v>91.84615384615384</c:v>
                </c:pt>
                <c:pt idx="6">
                  <c:v>97.260273972602747</c:v>
                </c:pt>
                <c:pt idx="7">
                  <c:v>97.260273972602747</c:v>
                </c:pt>
              </c:numCache>
            </c:numRef>
          </c:val>
          <c:extLst>
            <c:ext xmlns:c16="http://schemas.microsoft.com/office/drawing/2014/chart" uri="{C3380CC4-5D6E-409C-BE32-E72D297353CC}">
              <c16:uniqueId val="{00000001-326A-7E4F-9B42-C86099B18D96}"/>
            </c:ext>
          </c:extLst>
        </c:ser>
        <c:ser>
          <c:idx val="2"/>
          <c:order val="2"/>
          <c:tx>
            <c:strRef>
              <c:f>'analysis results (2)'!$AJ$3</c:f>
              <c:strCache>
                <c:ptCount val="1"/>
                <c:pt idx="0">
                  <c:v>WIKIDATASET %</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'analysis results (2)'!$AF$4:$AG$11</c:f>
              <c:multiLvlStrCache>
                <c:ptCount val="8"/>
                <c:lvl>
                  <c:pt idx="0">
                    <c:v>OPENREFINE</c:v>
                  </c:pt>
                  <c:pt idx="1">
                    <c:v>TRIFACTA</c:v>
                  </c:pt>
                  <c:pt idx="2">
                    <c:v>OPENREFINE</c:v>
                  </c:pt>
                  <c:pt idx="3">
                    <c:v>TRIFACTA</c:v>
                  </c:pt>
                  <c:pt idx="4">
                    <c:v>OPENREFINE</c:v>
                  </c:pt>
                  <c:pt idx="5">
                    <c:v>TRIFACTA</c:v>
                  </c:pt>
                  <c:pt idx="6">
                    <c:v>OPENREFINE</c:v>
                  </c:pt>
                  <c:pt idx="7">
                    <c:v>TRIFACTA</c:v>
                  </c:pt>
                </c:lvl>
                <c:lvl>
                  <c:pt idx="0">
                    <c:v>Accuracy</c:v>
                  </c:pt>
                  <c:pt idx="2">
                    <c:v>Completeness</c:v>
                  </c:pt>
                  <c:pt idx="4">
                    <c:v>Consistency</c:v>
                  </c:pt>
                  <c:pt idx="6">
                    <c:v>Efficiency</c:v>
                  </c:pt>
                </c:lvl>
              </c:multiLvlStrCache>
            </c:multiLvlStrRef>
          </c:cat>
          <c:val>
            <c:numRef>
              <c:f>'analysis results (2)'!$AJ$4:$AJ$11</c:f>
              <c:numCache>
                <c:formatCode>General</c:formatCode>
                <c:ptCount val="8"/>
                <c:pt idx="0">
                  <c:v>100</c:v>
                </c:pt>
                <c:pt idx="1">
                  <c:v>100</c:v>
                </c:pt>
                <c:pt idx="2">
                  <c:v>100</c:v>
                </c:pt>
                <c:pt idx="3">
                  <c:v>100</c:v>
                </c:pt>
                <c:pt idx="4">
                  <c:v>100</c:v>
                </c:pt>
                <c:pt idx="5">
                  <c:v>100</c:v>
                </c:pt>
                <c:pt idx="6">
                  <c:v>100</c:v>
                </c:pt>
                <c:pt idx="7">
                  <c:v>100</c:v>
                </c:pt>
              </c:numCache>
            </c:numRef>
          </c:val>
          <c:extLst>
            <c:ext xmlns:c16="http://schemas.microsoft.com/office/drawing/2014/chart" uri="{C3380CC4-5D6E-409C-BE32-E72D297353CC}">
              <c16:uniqueId val="{00000002-326A-7E4F-9B42-C86099B18D96}"/>
            </c:ext>
          </c:extLst>
        </c:ser>
        <c:dLbls>
          <c:dLblPos val="inEnd"/>
          <c:showLegendKey val="0"/>
          <c:showVal val="1"/>
          <c:showCatName val="0"/>
          <c:showSerName val="0"/>
          <c:showPercent val="0"/>
          <c:showBubbleSize val="0"/>
        </c:dLbls>
        <c:gapWidth val="65"/>
        <c:axId val="1120470991"/>
        <c:axId val="1128204303"/>
      </c:barChart>
      <c:catAx>
        <c:axId val="11204709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alpha val="99000"/>
                  </a:schemeClr>
                </a:solidFill>
                <a:latin typeface="+mn-lt"/>
                <a:ea typeface="+mn-ea"/>
                <a:cs typeface="+mn-cs"/>
              </a:defRPr>
            </a:pPr>
            <a:endParaRPr lang="en-US"/>
          </a:p>
        </c:txPr>
        <c:crossAx val="1128204303"/>
        <c:crosses val="autoZero"/>
        <c:auto val="1"/>
        <c:lblAlgn val="ctr"/>
        <c:lblOffset val="100"/>
        <c:noMultiLvlLbl val="0"/>
      </c:catAx>
      <c:valAx>
        <c:axId val="11282043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12047099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ANALYSIS</a:t>
            </a:r>
            <a:r>
              <a:rPr lang="en-US" baseline="0"/>
              <a:t> RESULTS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results (2)'!$AP$3</c:f>
              <c:strCache>
                <c:ptCount val="1"/>
                <c:pt idx="0">
                  <c:v>UNIVERSITY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'analysis results (2)'!$AN$4:$AO$15</c:f>
              <c:multiLvlStrCache>
                <c:ptCount val="12"/>
                <c:lvl>
                  <c:pt idx="0">
                    <c:v>OPENREFINE</c:v>
                  </c:pt>
                  <c:pt idx="1">
                    <c:v>TRIFACTA</c:v>
                  </c:pt>
                  <c:pt idx="2">
                    <c:v>ORIGINAL</c:v>
                  </c:pt>
                  <c:pt idx="3">
                    <c:v>OPENREFINE</c:v>
                  </c:pt>
                  <c:pt idx="4">
                    <c:v>TRIFACTA</c:v>
                  </c:pt>
                  <c:pt idx="5">
                    <c:v>ORIGINAL</c:v>
                  </c:pt>
                  <c:pt idx="6">
                    <c:v>OPENREFINE</c:v>
                  </c:pt>
                  <c:pt idx="7">
                    <c:v>TRIFACTA</c:v>
                  </c:pt>
                  <c:pt idx="8">
                    <c:v>ORIGINAL</c:v>
                  </c:pt>
                  <c:pt idx="9">
                    <c:v>OPENREFINE</c:v>
                  </c:pt>
                  <c:pt idx="10">
                    <c:v>TRIFACTA</c:v>
                  </c:pt>
                  <c:pt idx="11">
                    <c:v>ORIGINAL</c:v>
                  </c:pt>
                </c:lvl>
                <c:lvl>
                  <c:pt idx="0">
                    <c:v>Accuracy</c:v>
                  </c:pt>
                  <c:pt idx="3">
                    <c:v>Completeness</c:v>
                  </c:pt>
                  <c:pt idx="6">
                    <c:v>Consistency</c:v>
                  </c:pt>
                  <c:pt idx="9">
                    <c:v>Efficiency</c:v>
                  </c:pt>
                </c:lvl>
              </c:multiLvlStrCache>
            </c:multiLvlStrRef>
          </c:cat>
          <c:val>
            <c:numRef>
              <c:f>'analysis results (2)'!$AP$4:$AP$15</c:f>
              <c:numCache>
                <c:formatCode>0.0</c:formatCode>
                <c:ptCount val="12"/>
                <c:pt idx="0">
                  <c:v>79.444444444444443</c:v>
                </c:pt>
                <c:pt idx="1">
                  <c:v>77.5</c:v>
                </c:pt>
                <c:pt idx="2">
                  <c:v>63.611111111111107</c:v>
                </c:pt>
                <c:pt idx="3">
                  <c:v>80.555555555555557</c:v>
                </c:pt>
                <c:pt idx="4">
                  <c:v>80.277777777777771</c:v>
                </c:pt>
                <c:pt idx="5">
                  <c:v>77.777777777777771</c:v>
                </c:pt>
                <c:pt idx="6">
                  <c:v>74.722222222222214</c:v>
                </c:pt>
                <c:pt idx="7">
                  <c:v>73.333333333333329</c:v>
                </c:pt>
                <c:pt idx="8">
                  <c:v>60.277777777777779</c:v>
                </c:pt>
                <c:pt idx="9">
                  <c:v>97.979797979797979</c:v>
                </c:pt>
                <c:pt idx="10">
                  <c:v>96.969696969696969</c:v>
                </c:pt>
                <c:pt idx="11">
                  <c:v>81.818181818181813</c:v>
                </c:pt>
              </c:numCache>
            </c:numRef>
          </c:val>
          <c:extLst>
            <c:ext xmlns:c16="http://schemas.microsoft.com/office/drawing/2014/chart" uri="{C3380CC4-5D6E-409C-BE32-E72D297353CC}">
              <c16:uniqueId val="{00000000-D502-5C4C-A317-94BA309E5B7F}"/>
            </c:ext>
          </c:extLst>
        </c:ser>
        <c:ser>
          <c:idx val="1"/>
          <c:order val="1"/>
          <c:tx>
            <c:strRef>
              <c:f>'analysis results (2)'!$AQ$3</c:f>
              <c:strCache>
                <c:ptCount val="1"/>
                <c:pt idx="0">
                  <c:v>HOSTEL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'analysis results (2)'!$AN$4:$AO$15</c:f>
              <c:multiLvlStrCache>
                <c:ptCount val="12"/>
                <c:lvl>
                  <c:pt idx="0">
                    <c:v>OPENREFINE</c:v>
                  </c:pt>
                  <c:pt idx="1">
                    <c:v>TRIFACTA</c:v>
                  </c:pt>
                  <c:pt idx="2">
                    <c:v>ORIGINAL</c:v>
                  </c:pt>
                  <c:pt idx="3">
                    <c:v>OPENREFINE</c:v>
                  </c:pt>
                  <c:pt idx="4">
                    <c:v>TRIFACTA</c:v>
                  </c:pt>
                  <c:pt idx="5">
                    <c:v>ORIGINAL</c:v>
                  </c:pt>
                  <c:pt idx="6">
                    <c:v>OPENREFINE</c:v>
                  </c:pt>
                  <c:pt idx="7">
                    <c:v>TRIFACTA</c:v>
                  </c:pt>
                  <c:pt idx="8">
                    <c:v>ORIGINAL</c:v>
                  </c:pt>
                  <c:pt idx="9">
                    <c:v>OPENREFINE</c:v>
                  </c:pt>
                  <c:pt idx="10">
                    <c:v>TRIFACTA</c:v>
                  </c:pt>
                  <c:pt idx="11">
                    <c:v>ORIGINAL</c:v>
                  </c:pt>
                </c:lvl>
                <c:lvl>
                  <c:pt idx="0">
                    <c:v>Accuracy</c:v>
                  </c:pt>
                  <c:pt idx="3">
                    <c:v>Completeness</c:v>
                  </c:pt>
                  <c:pt idx="6">
                    <c:v>Consistency</c:v>
                  </c:pt>
                  <c:pt idx="9">
                    <c:v>Efficiency</c:v>
                  </c:pt>
                </c:lvl>
              </c:multiLvlStrCache>
            </c:multiLvlStrRef>
          </c:cat>
          <c:val>
            <c:numRef>
              <c:f>'analysis results (2)'!$AQ$4:$AQ$15</c:f>
              <c:numCache>
                <c:formatCode>0.0</c:formatCode>
                <c:ptCount val="12"/>
                <c:pt idx="0">
                  <c:v>91.692307692307693</c:v>
                </c:pt>
                <c:pt idx="1">
                  <c:v>90.307692307692307</c:v>
                </c:pt>
                <c:pt idx="2">
                  <c:v>67.538461538461533</c:v>
                </c:pt>
                <c:pt idx="3">
                  <c:v>91.84615384615384</c:v>
                </c:pt>
                <c:pt idx="4">
                  <c:v>91.84615384615384</c:v>
                </c:pt>
                <c:pt idx="5">
                  <c:v>91.84615384615384</c:v>
                </c:pt>
                <c:pt idx="6">
                  <c:v>91.84615384615384</c:v>
                </c:pt>
                <c:pt idx="7">
                  <c:v>91.84615384615384</c:v>
                </c:pt>
                <c:pt idx="8">
                  <c:v>81.384615384615387</c:v>
                </c:pt>
                <c:pt idx="9">
                  <c:v>97.260273972602747</c:v>
                </c:pt>
                <c:pt idx="10">
                  <c:v>97.260273972602747</c:v>
                </c:pt>
                <c:pt idx="11">
                  <c:v>40.639269406392692</c:v>
                </c:pt>
              </c:numCache>
            </c:numRef>
          </c:val>
          <c:extLst>
            <c:ext xmlns:c16="http://schemas.microsoft.com/office/drawing/2014/chart" uri="{C3380CC4-5D6E-409C-BE32-E72D297353CC}">
              <c16:uniqueId val="{00000001-D502-5C4C-A317-94BA309E5B7F}"/>
            </c:ext>
          </c:extLst>
        </c:ser>
        <c:ser>
          <c:idx val="2"/>
          <c:order val="2"/>
          <c:tx>
            <c:strRef>
              <c:f>'analysis results (2)'!$AR$3</c:f>
              <c:strCache>
                <c:ptCount val="1"/>
                <c:pt idx="0">
                  <c:v>WIKIDATASET %</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'analysis results (2)'!$AN$4:$AO$15</c:f>
              <c:multiLvlStrCache>
                <c:ptCount val="12"/>
                <c:lvl>
                  <c:pt idx="0">
                    <c:v>OPENREFINE</c:v>
                  </c:pt>
                  <c:pt idx="1">
                    <c:v>TRIFACTA</c:v>
                  </c:pt>
                  <c:pt idx="2">
                    <c:v>ORIGINAL</c:v>
                  </c:pt>
                  <c:pt idx="3">
                    <c:v>OPENREFINE</c:v>
                  </c:pt>
                  <c:pt idx="4">
                    <c:v>TRIFACTA</c:v>
                  </c:pt>
                  <c:pt idx="5">
                    <c:v>ORIGINAL</c:v>
                  </c:pt>
                  <c:pt idx="6">
                    <c:v>OPENREFINE</c:v>
                  </c:pt>
                  <c:pt idx="7">
                    <c:v>TRIFACTA</c:v>
                  </c:pt>
                  <c:pt idx="8">
                    <c:v>ORIGINAL</c:v>
                  </c:pt>
                  <c:pt idx="9">
                    <c:v>OPENREFINE</c:v>
                  </c:pt>
                  <c:pt idx="10">
                    <c:v>TRIFACTA</c:v>
                  </c:pt>
                  <c:pt idx="11">
                    <c:v>ORIGINAL</c:v>
                  </c:pt>
                </c:lvl>
                <c:lvl>
                  <c:pt idx="0">
                    <c:v>Accuracy</c:v>
                  </c:pt>
                  <c:pt idx="3">
                    <c:v>Completeness</c:v>
                  </c:pt>
                  <c:pt idx="6">
                    <c:v>Consistency</c:v>
                  </c:pt>
                  <c:pt idx="9">
                    <c:v>Efficiency</c:v>
                  </c:pt>
                </c:lvl>
              </c:multiLvlStrCache>
            </c:multiLvlStrRef>
          </c:cat>
          <c:val>
            <c:numRef>
              <c:f>'analysis results (2)'!$AR$4:$AR$15</c:f>
              <c:numCache>
                <c:formatCode>0.0</c:formatCode>
                <c:ptCount val="12"/>
                <c:pt idx="0">
                  <c:v>100</c:v>
                </c:pt>
                <c:pt idx="1">
                  <c:v>100</c:v>
                </c:pt>
                <c:pt idx="2">
                  <c:v>58.888888888888886</c:v>
                </c:pt>
                <c:pt idx="3">
                  <c:v>100</c:v>
                </c:pt>
                <c:pt idx="4">
                  <c:v>100</c:v>
                </c:pt>
                <c:pt idx="5">
                  <c:v>100</c:v>
                </c:pt>
                <c:pt idx="6">
                  <c:v>100</c:v>
                </c:pt>
                <c:pt idx="7">
                  <c:v>100</c:v>
                </c:pt>
                <c:pt idx="8">
                  <c:v>98.518518518518519</c:v>
                </c:pt>
                <c:pt idx="9">
                  <c:v>100</c:v>
                </c:pt>
                <c:pt idx="10">
                  <c:v>100</c:v>
                </c:pt>
                <c:pt idx="11">
                  <c:v>43.333333333333336</c:v>
                </c:pt>
              </c:numCache>
            </c:numRef>
          </c:val>
          <c:extLst>
            <c:ext xmlns:c16="http://schemas.microsoft.com/office/drawing/2014/chart" uri="{C3380CC4-5D6E-409C-BE32-E72D297353CC}">
              <c16:uniqueId val="{00000002-D502-5C4C-A317-94BA309E5B7F}"/>
            </c:ext>
          </c:extLst>
        </c:ser>
        <c:dLbls>
          <c:dLblPos val="inEnd"/>
          <c:showLegendKey val="0"/>
          <c:showVal val="1"/>
          <c:showCatName val="0"/>
          <c:showSerName val="0"/>
          <c:showPercent val="0"/>
          <c:showBubbleSize val="0"/>
        </c:dLbls>
        <c:gapWidth val="65"/>
        <c:axId val="1146834159"/>
        <c:axId val="1146756303"/>
      </c:barChart>
      <c:catAx>
        <c:axId val="11468341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6756303"/>
        <c:crosses val="autoZero"/>
        <c:auto val="1"/>
        <c:lblAlgn val="ctr"/>
        <c:lblOffset val="100"/>
        <c:noMultiLvlLbl val="0"/>
      </c:catAx>
      <c:valAx>
        <c:axId val="11467563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114683415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25</xdr:col>
      <xdr:colOff>494269</xdr:colOff>
      <xdr:row>78</xdr:row>
      <xdr:rowOff>205946</xdr:rowOff>
    </xdr:from>
    <xdr:to>
      <xdr:col>40</xdr:col>
      <xdr:colOff>686487</xdr:colOff>
      <xdr:row>92</xdr:row>
      <xdr:rowOff>308919</xdr:rowOff>
    </xdr:to>
    <xdr:graphicFrame macro="">
      <xdr:nvGraphicFramePr>
        <xdr:cNvPr id="22" name="Chart 21">
          <a:extLst>
            <a:ext uri="{FF2B5EF4-FFF2-40B4-BE49-F238E27FC236}">
              <a16:creationId xmlns:a16="http://schemas.microsoft.com/office/drawing/2014/main" id="{0EC9C3CC-D9DA-C440-8FAC-BE67718CF9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101</xdr:row>
      <xdr:rowOff>207318</xdr:rowOff>
    </xdr:from>
    <xdr:to>
      <xdr:col>25</xdr:col>
      <xdr:colOff>343244</xdr:colOff>
      <xdr:row>120</xdr:row>
      <xdr:rowOff>205946</xdr:rowOff>
    </xdr:to>
    <xdr:graphicFrame macro="">
      <xdr:nvGraphicFramePr>
        <xdr:cNvPr id="23" name="Chart 22">
          <a:extLst>
            <a:ext uri="{FF2B5EF4-FFF2-40B4-BE49-F238E27FC236}">
              <a16:creationId xmlns:a16="http://schemas.microsoft.com/office/drawing/2014/main" id="{78EFB876-1C2D-4D4C-80D6-C1E05204C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700691</xdr:colOff>
      <xdr:row>12</xdr:row>
      <xdr:rowOff>29193</xdr:rowOff>
    </xdr:from>
    <xdr:to>
      <xdr:col>36</xdr:col>
      <xdr:colOff>1007241</xdr:colOff>
      <xdr:row>34</xdr:row>
      <xdr:rowOff>175172</xdr:rowOff>
    </xdr:to>
    <xdr:graphicFrame macro="">
      <xdr:nvGraphicFramePr>
        <xdr:cNvPr id="2" name="Chart 1">
          <a:extLst>
            <a:ext uri="{FF2B5EF4-FFF2-40B4-BE49-F238E27FC236}">
              <a16:creationId xmlns:a16="http://schemas.microsoft.com/office/drawing/2014/main" id="{C48A74E6-53DB-3447-9CFD-ACE1CF82C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15875</xdr:colOff>
      <xdr:row>15</xdr:row>
      <xdr:rowOff>184148</xdr:rowOff>
    </xdr:from>
    <xdr:to>
      <xdr:col>50</xdr:col>
      <xdr:colOff>555625</xdr:colOff>
      <xdr:row>40</xdr:row>
      <xdr:rowOff>95249</xdr:rowOff>
    </xdr:to>
    <xdr:graphicFrame macro="">
      <xdr:nvGraphicFramePr>
        <xdr:cNvPr id="3" name="Chart 2">
          <a:extLst>
            <a:ext uri="{FF2B5EF4-FFF2-40B4-BE49-F238E27FC236}">
              <a16:creationId xmlns:a16="http://schemas.microsoft.com/office/drawing/2014/main" id="{CD4AE979-10D5-164F-83CD-D3C9B6593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kaggle.com/stefanoleone992/imdb-extensive-dataset/download" TargetMode="External"/><Relationship Id="rId13" Type="http://schemas.openxmlformats.org/officeDocument/2006/relationships/hyperlink" Target="https://github.com/chizzymara/thesis/blob/main/torino-hostels-xlsx%20cleaned%20with%20open%20refine.xls" TargetMode="External"/><Relationship Id="rId18" Type="http://schemas.openxmlformats.org/officeDocument/2006/relationships/hyperlink" Target="https://github.com/chizzymara/thesis/blob/main/wikidataset%20cleaned%20with%20openrefine.xls" TargetMode="External"/><Relationship Id="rId3" Type="http://schemas.openxmlformats.org/officeDocument/2006/relationships/hyperlink" Target="https://github.com/chizzymara/thesis/blob/main/comparison%20matrix.xlsx" TargetMode="External"/><Relationship Id="rId7" Type="http://schemas.openxmlformats.org/officeDocument/2006/relationships/hyperlink" Target="https://github.com/chizzymara/thesis/blob/main/imbd%20subsection.xlsx" TargetMode="External"/><Relationship Id="rId12" Type="http://schemas.openxmlformats.org/officeDocument/2006/relationships/hyperlink" Target="https://github.com/chizzymara/thesis/blob/main/torino%20hostels%20cleaned%20with%20trifacta.csv" TargetMode="External"/><Relationship Id="rId17" Type="http://schemas.openxmlformats.org/officeDocument/2006/relationships/hyperlink" Target="https://github.com/chizzymara/thesis/blob/main/universityData.csv" TargetMode="External"/><Relationship Id="rId2" Type="http://schemas.openxmlformats.org/officeDocument/2006/relationships/hyperlink" Target="https://github.com/chizzymara/thesis/blob/main/IMDb%20ratings.csv" TargetMode="External"/><Relationship Id="rId16" Type="http://schemas.openxmlformats.org/officeDocument/2006/relationships/hyperlink" Target="https://github.com/chizzymara/thesis/blob/main/university-selected-xlsx%20cleaned%20with%20open%20refine.xls" TargetMode="External"/><Relationship Id="rId1" Type="http://schemas.openxmlformats.org/officeDocument/2006/relationships/hyperlink" Target="https://github.com/chizzymara/thesis/blob/main/Dataset.csv" TargetMode="External"/><Relationship Id="rId6" Type="http://schemas.openxmlformats.org/officeDocument/2006/relationships/hyperlink" Target="https://github.com/chizzymara/thesis/blob/main/imbd%20code1.ipynb" TargetMode="External"/><Relationship Id="rId11" Type="http://schemas.openxmlformats.org/officeDocument/2006/relationships/hyperlink" Target="https://github.com/chizzymara/thesis/blob/main/torino%20hostels%20adresses%20only.csv" TargetMode="External"/><Relationship Id="rId5" Type="http://schemas.openxmlformats.org/officeDocument/2006/relationships/hyperlink" Target="https://github.com/chizzymara/thesis/blob/main/dataset%20selected.xlsx_Sheet%20cleaned%20with%20trifacta.csv" TargetMode="External"/><Relationship Id="rId15" Type="http://schemas.openxmlformats.org/officeDocument/2006/relationships/hyperlink" Target="https://github.com/chizzymara/thesis/blob/main/university%20selected.xlsx%20cleaned%20with%20trifacta.csv" TargetMode="External"/><Relationship Id="rId10" Type="http://schemas.openxmlformats.org/officeDocument/2006/relationships/hyperlink" Target="https://github.com/chizzymara/thesis/blob/main/reg_ostelli_2017.csv" TargetMode="External"/><Relationship Id="rId4" Type="http://schemas.openxmlformats.org/officeDocument/2006/relationships/hyperlink" Target="https://github.com/chizzymara/thesis/blob/main/dataset%20selected.xlsx" TargetMode="External"/><Relationship Id="rId9" Type="http://schemas.openxmlformats.org/officeDocument/2006/relationships/hyperlink" Target="https://github.com/chizzymara/thesis/blob/main/python%20analysis.ipynb" TargetMode="External"/><Relationship Id="rId14" Type="http://schemas.openxmlformats.org/officeDocument/2006/relationships/hyperlink" Target="https://github.com/chizzymara/thesis/blob/main/university%20selected.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7070B-CF44-5A4C-8948-87DEEE8A63F7}">
  <dimension ref="A1:AL79"/>
  <sheetViews>
    <sheetView topLeftCell="A25" zoomScale="60" zoomScaleNormal="60" workbookViewId="0">
      <selection activeCell="X53" sqref="A25:X53"/>
    </sheetView>
  </sheetViews>
  <sheetFormatPr baseColWidth="10" defaultRowHeight="35" x14ac:dyDescent="0.35"/>
  <cols>
    <col min="1" max="2" width="19" style="47" customWidth="1"/>
    <col min="3" max="3" width="21" style="41" customWidth="1"/>
    <col min="4" max="23" width="8.1640625" style="40" customWidth="1"/>
    <col min="24" max="24" width="8.1640625" style="53" customWidth="1"/>
    <col min="25" max="25" width="24.5" style="55" customWidth="1"/>
    <col min="26" max="38" width="24.5" style="24" customWidth="1"/>
    <col min="39" max="49" width="24.5" style="25" customWidth="1"/>
    <col min="50" max="16384" width="10.83203125" style="25"/>
  </cols>
  <sheetData>
    <row r="1" spans="1:38" s="32" customFormat="1" ht="161" customHeight="1" thickBot="1" x14ac:dyDescent="0.25">
      <c r="A1" s="270" t="s">
        <v>26</v>
      </c>
      <c r="B1" s="271"/>
      <c r="C1" s="271"/>
      <c r="D1" s="27" t="s">
        <v>7</v>
      </c>
      <c r="E1" s="27" t="s">
        <v>10</v>
      </c>
      <c r="F1" s="27" t="s">
        <v>16</v>
      </c>
      <c r="G1" s="27" t="s">
        <v>17</v>
      </c>
      <c r="H1" s="27" t="s">
        <v>101</v>
      </c>
      <c r="I1" s="28" t="s">
        <v>25</v>
      </c>
      <c r="J1" s="28" t="s">
        <v>74</v>
      </c>
      <c r="K1" s="28" t="s">
        <v>77</v>
      </c>
      <c r="L1" s="28" t="s">
        <v>79</v>
      </c>
      <c r="M1" s="28" t="s">
        <v>80</v>
      </c>
      <c r="N1" s="28" t="s">
        <v>70</v>
      </c>
      <c r="O1" s="28" t="s">
        <v>102</v>
      </c>
      <c r="P1" s="28" t="s">
        <v>85</v>
      </c>
      <c r="Q1" s="28" t="s">
        <v>86</v>
      </c>
      <c r="R1" s="28" t="s">
        <v>69</v>
      </c>
      <c r="S1" s="28" t="s">
        <v>103</v>
      </c>
      <c r="T1" s="29" t="s">
        <v>91</v>
      </c>
      <c r="U1" s="28" t="s">
        <v>93</v>
      </c>
      <c r="V1" s="28" t="s">
        <v>96</v>
      </c>
      <c r="W1" s="30" t="s">
        <v>107</v>
      </c>
      <c r="X1" s="31" t="s">
        <v>106</v>
      </c>
      <c r="Y1" s="54"/>
    </row>
    <row r="2" spans="1:38" ht="38" customHeight="1" x14ac:dyDescent="0.35">
      <c r="A2" s="272" t="s">
        <v>30</v>
      </c>
      <c r="B2" s="273"/>
      <c r="C2" s="21" t="s">
        <v>1</v>
      </c>
      <c r="D2" s="22" t="s">
        <v>8</v>
      </c>
      <c r="E2" s="22" t="s">
        <v>8</v>
      </c>
      <c r="F2" s="22" t="s">
        <v>8</v>
      </c>
      <c r="G2" s="22" t="s">
        <v>8</v>
      </c>
      <c r="H2" s="22" t="s">
        <v>8</v>
      </c>
      <c r="I2" s="22" t="s">
        <v>8</v>
      </c>
      <c r="J2" s="22"/>
      <c r="K2" s="22" t="s">
        <v>8</v>
      </c>
      <c r="L2" s="22" t="s">
        <v>8</v>
      </c>
      <c r="M2" s="22" t="s">
        <v>8</v>
      </c>
      <c r="N2" s="22" t="s">
        <v>8</v>
      </c>
      <c r="O2" s="22" t="s">
        <v>8</v>
      </c>
      <c r="P2" s="22" t="s">
        <v>8</v>
      </c>
      <c r="Q2" s="22"/>
      <c r="R2" s="22" t="s">
        <v>8</v>
      </c>
      <c r="S2" s="22" t="s">
        <v>8</v>
      </c>
      <c r="T2" s="22" t="s">
        <v>8</v>
      </c>
      <c r="U2" s="22" t="s">
        <v>8</v>
      </c>
      <c r="V2" s="22" t="s">
        <v>8</v>
      </c>
      <c r="W2" s="22" t="s">
        <v>8</v>
      </c>
      <c r="X2" s="23" t="s">
        <v>8</v>
      </c>
    </row>
    <row r="3" spans="1:38" s="64" customFormat="1" ht="36" x14ac:dyDescent="0.35">
      <c r="A3" s="274"/>
      <c r="B3" s="275"/>
      <c r="C3" s="59" t="s">
        <v>27</v>
      </c>
      <c r="D3" s="60" t="s">
        <v>8</v>
      </c>
      <c r="E3" s="60" t="s">
        <v>8</v>
      </c>
      <c r="F3" s="60" t="s">
        <v>8</v>
      </c>
      <c r="G3" s="60" t="s">
        <v>8</v>
      </c>
      <c r="H3" s="60" t="s">
        <v>8</v>
      </c>
      <c r="I3" s="60" t="s">
        <v>8</v>
      </c>
      <c r="J3" s="60"/>
      <c r="K3" s="60"/>
      <c r="L3" s="60" t="s">
        <v>8</v>
      </c>
      <c r="M3" s="60"/>
      <c r="N3" s="60" t="s">
        <v>8</v>
      </c>
      <c r="O3" s="60"/>
      <c r="P3" s="60"/>
      <c r="Q3" s="60" t="s">
        <v>8</v>
      </c>
      <c r="R3" s="60"/>
      <c r="S3" s="60"/>
      <c r="T3" s="60" t="s">
        <v>8</v>
      </c>
      <c r="U3" s="61"/>
      <c r="V3" s="60"/>
      <c r="W3" s="60"/>
      <c r="X3" s="62" t="s">
        <v>8</v>
      </c>
      <c r="Y3" s="55"/>
      <c r="Z3" s="63"/>
      <c r="AA3" s="63"/>
      <c r="AB3" s="63"/>
      <c r="AC3" s="63"/>
      <c r="AD3" s="63"/>
      <c r="AE3" s="63"/>
      <c r="AF3" s="63"/>
      <c r="AG3" s="63"/>
      <c r="AH3" s="63"/>
      <c r="AI3" s="63"/>
      <c r="AJ3" s="63"/>
      <c r="AK3" s="63"/>
      <c r="AL3" s="63"/>
    </row>
    <row r="4" spans="1:38" ht="36" x14ac:dyDescent="0.35">
      <c r="A4" s="274"/>
      <c r="B4" s="275"/>
      <c r="C4" s="21" t="s">
        <v>0</v>
      </c>
      <c r="D4" s="22" t="s">
        <v>8</v>
      </c>
      <c r="E4" s="22" t="s">
        <v>8</v>
      </c>
      <c r="F4" s="22" t="s">
        <v>8</v>
      </c>
      <c r="G4" s="22" t="s">
        <v>8</v>
      </c>
      <c r="H4" s="22" t="s">
        <v>8</v>
      </c>
      <c r="I4" s="22" t="s">
        <v>8</v>
      </c>
      <c r="J4" s="22"/>
      <c r="K4" s="22" t="s">
        <v>8</v>
      </c>
      <c r="L4" s="22" t="s">
        <v>8</v>
      </c>
      <c r="M4" s="22"/>
      <c r="N4" s="22" t="s">
        <v>8</v>
      </c>
      <c r="O4" s="22"/>
      <c r="P4" s="22"/>
      <c r="Q4" s="22" t="s">
        <v>8</v>
      </c>
      <c r="R4" s="22" t="s">
        <v>8</v>
      </c>
      <c r="S4" s="22" t="s">
        <v>8</v>
      </c>
      <c r="T4" s="22" t="s">
        <v>8</v>
      </c>
      <c r="U4" s="26"/>
      <c r="V4" s="22"/>
      <c r="W4" s="22" t="s">
        <v>8</v>
      </c>
      <c r="X4" s="23" t="s">
        <v>8</v>
      </c>
    </row>
    <row r="5" spans="1:38" s="64" customFormat="1" ht="37" thickBot="1" x14ac:dyDescent="0.4">
      <c r="A5" s="276"/>
      <c r="B5" s="277"/>
      <c r="C5" s="59" t="s">
        <v>40</v>
      </c>
      <c r="D5" s="60"/>
      <c r="E5" s="60" t="s">
        <v>8</v>
      </c>
      <c r="F5" s="60" t="s">
        <v>8</v>
      </c>
      <c r="G5" s="60" t="s">
        <v>8</v>
      </c>
      <c r="H5" s="60" t="s">
        <v>8</v>
      </c>
      <c r="I5" s="60" t="s">
        <v>8</v>
      </c>
      <c r="J5" s="60" t="s">
        <v>8</v>
      </c>
      <c r="K5" s="60"/>
      <c r="L5" s="60" t="s">
        <v>8</v>
      </c>
      <c r="M5" s="60"/>
      <c r="N5" s="60"/>
      <c r="O5" s="60" t="s">
        <v>9</v>
      </c>
      <c r="P5" s="60" t="s">
        <v>9</v>
      </c>
      <c r="Q5" s="60"/>
      <c r="R5" s="60"/>
      <c r="S5" s="60" t="s">
        <v>8</v>
      </c>
      <c r="T5" s="60"/>
      <c r="U5" s="61"/>
      <c r="V5" s="60" t="s">
        <v>8</v>
      </c>
      <c r="W5" s="60" t="s">
        <v>8</v>
      </c>
      <c r="X5" s="62" t="s">
        <v>8</v>
      </c>
      <c r="Y5" s="55"/>
      <c r="Z5" s="63"/>
      <c r="AA5" s="63"/>
      <c r="AB5" s="63"/>
      <c r="AC5" s="63"/>
      <c r="AD5" s="63"/>
      <c r="AE5" s="63"/>
      <c r="AF5" s="63"/>
      <c r="AG5" s="63"/>
      <c r="AH5" s="63"/>
      <c r="AI5" s="63"/>
      <c r="AJ5" s="63"/>
      <c r="AK5" s="63"/>
      <c r="AL5" s="63"/>
    </row>
    <row r="6" spans="1:38" ht="38" customHeight="1" thickBot="1" x14ac:dyDescent="0.4">
      <c r="A6" s="276" t="s">
        <v>28</v>
      </c>
      <c r="B6" s="277"/>
      <c r="C6" s="21" t="s">
        <v>5</v>
      </c>
      <c r="D6" s="22" t="s">
        <v>8</v>
      </c>
      <c r="E6" s="22" t="s">
        <v>8</v>
      </c>
      <c r="F6" s="22" t="s">
        <v>8</v>
      </c>
      <c r="G6" s="22" t="s">
        <v>8</v>
      </c>
      <c r="H6" s="22" t="s">
        <v>8</v>
      </c>
      <c r="I6" s="22"/>
      <c r="J6" s="22"/>
      <c r="K6" s="22"/>
      <c r="L6" s="22" t="s">
        <v>8</v>
      </c>
      <c r="M6" s="22"/>
      <c r="N6" s="22"/>
      <c r="O6" s="22"/>
      <c r="P6" s="22"/>
      <c r="Q6" s="22"/>
      <c r="R6" s="22"/>
      <c r="S6" s="22"/>
      <c r="T6" s="22" t="s">
        <v>8</v>
      </c>
      <c r="U6" s="22"/>
      <c r="V6" s="22"/>
      <c r="W6" s="22" t="s">
        <v>8</v>
      </c>
      <c r="X6" s="23"/>
    </row>
    <row r="7" spans="1:38" s="64" customFormat="1" ht="36" x14ac:dyDescent="0.35">
      <c r="A7" s="272" t="s">
        <v>4</v>
      </c>
      <c r="B7" s="273"/>
      <c r="C7" s="59" t="s">
        <v>2</v>
      </c>
      <c r="D7" s="60" t="s">
        <v>8</v>
      </c>
      <c r="E7" s="60" t="s">
        <v>8</v>
      </c>
      <c r="F7" s="60" t="s">
        <v>8</v>
      </c>
      <c r="G7" s="60" t="s">
        <v>8</v>
      </c>
      <c r="H7" s="60" t="s">
        <v>8</v>
      </c>
      <c r="I7" s="60"/>
      <c r="J7" s="60"/>
      <c r="K7" s="60"/>
      <c r="L7" s="60" t="s">
        <v>8</v>
      </c>
      <c r="M7" s="60"/>
      <c r="N7" s="60"/>
      <c r="O7" s="60"/>
      <c r="P7" s="60" t="s">
        <v>8</v>
      </c>
      <c r="Q7" s="60"/>
      <c r="R7" s="60"/>
      <c r="S7" s="60"/>
      <c r="T7" s="60" t="s">
        <v>8</v>
      </c>
      <c r="U7" s="60" t="s">
        <v>8</v>
      </c>
      <c r="V7" s="60"/>
      <c r="W7" s="60" t="s">
        <v>8</v>
      </c>
      <c r="X7" s="62"/>
      <c r="Y7" s="55"/>
      <c r="Z7" s="63"/>
      <c r="AA7" s="63"/>
      <c r="AB7" s="63"/>
      <c r="AC7" s="63"/>
      <c r="AD7" s="63"/>
      <c r="AE7" s="63"/>
      <c r="AF7" s="63"/>
      <c r="AG7" s="63"/>
      <c r="AH7" s="63"/>
      <c r="AI7" s="63"/>
      <c r="AJ7" s="63"/>
      <c r="AK7" s="63"/>
      <c r="AL7" s="63"/>
    </row>
    <row r="8" spans="1:38" ht="36" x14ac:dyDescent="0.35">
      <c r="A8" s="274"/>
      <c r="B8" s="275"/>
      <c r="C8" s="21" t="s">
        <v>3</v>
      </c>
      <c r="D8" s="22"/>
      <c r="E8" s="22" t="s">
        <v>8</v>
      </c>
      <c r="F8" s="22" t="s">
        <v>8</v>
      </c>
      <c r="G8" s="22" t="s">
        <v>8</v>
      </c>
      <c r="H8" s="22"/>
      <c r="I8" s="22" t="s">
        <v>8</v>
      </c>
      <c r="J8" s="22" t="s">
        <v>8</v>
      </c>
      <c r="K8" s="22" t="s">
        <v>8</v>
      </c>
      <c r="L8" s="22" t="s">
        <v>8</v>
      </c>
      <c r="M8" s="22" t="s">
        <v>8</v>
      </c>
      <c r="N8" s="22" t="s">
        <v>8</v>
      </c>
      <c r="O8" s="22" t="s">
        <v>8</v>
      </c>
      <c r="P8" s="22"/>
      <c r="Q8" s="22" t="s">
        <v>8</v>
      </c>
      <c r="R8" s="22" t="s">
        <v>8</v>
      </c>
      <c r="S8" s="22" t="s">
        <v>8</v>
      </c>
      <c r="T8" s="22" t="s">
        <v>8</v>
      </c>
      <c r="U8" s="22" t="s">
        <v>8</v>
      </c>
      <c r="V8" s="22" t="s">
        <v>8</v>
      </c>
      <c r="W8" s="22"/>
      <c r="X8" s="23" t="s">
        <v>8</v>
      </c>
    </row>
    <row r="9" spans="1:38" s="64" customFormat="1" ht="37" thickBot="1" x14ac:dyDescent="0.4">
      <c r="A9" s="276"/>
      <c r="B9" s="277"/>
      <c r="C9" s="59" t="s">
        <v>29</v>
      </c>
      <c r="D9" s="60"/>
      <c r="E9" s="60" t="s">
        <v>8</v>
      </c>
      <c r="F9" s="60"/>
      <c r="G9" s="60"/>
      <c r="H9" s="60"/>
      <c r="I9" s="60" t="s">
        <v>8</v>
      </c>
      <c r="J9" s="60" t="s">
        <v>8</v>
      </c>
      <c r="K9" s="60"/>
      <c r="L9" s="60" t="s">
        <v>8</v>
      </c>
      <c r="M9" s="60" t="s">
        <v>8</v>
      </c>
      <c r="N9" s="60" t="s">
        <v>8</v>
      </c>
      <c r="O9" s="60" t="s">
        <v>8</v>
      </c>
      <c r="P9" s="60"/>
      <c r="Q9" s="60" t="s">
        <v>8</v>
      </c>
      <c r="R9" s="60" t="s">
        <v>8</v>
      </c>
      <c r="S9" s="60" t="s">
        <v>8</v>
      </c>
      <c r="T9" s="60" t="s">
        <v>8</v>
      </c>
      <c r="U9" s="60" t="s">
        <v>8</v>
      </c>
      <c r="V9" s="60" t="s">
        <v>8</v>
      </c>
      <c r="W9" s="60"/>
      <c r="X9" s="62" t="s">
        <v>8</v>
      </c>
      <c r="Y9" s="55"/>
      <c r="Z9" s="63"/>
      <c r="AA9" s="63"/>
      <c r="AB9" s="63"/>
      <c r="AC9" s="63"/>
      <c r="AD9" s="63"/>
      <c r="AE9" s="63"/>
      <c r="AF9" s="63"/>
      <c r="AG9" s="63"/>
      <c r="AH9" s="63"/>
      <c r="AI9" s="63"/>
      <c r="AJ9" s="63"/>
      <c r="AK9" s="63"/>
      <c r="AL9" s="63"/>
    </row>
    <row r="10" spans="1:38" ht="27" customHeight="1" x14ac:dyDescent="0.35">
      <c r="A10" s="278" t="s">
        <v>31</v>
      </c>
      <c r="B10" s="278" t="s">
        <v>41</v>
      </c>
      <c r="C10" s="21" t="s">
        <v>32</v>
      </c>
      <c r="D10" s="22" t="s">
        <v>8</v>
      </c>
      <c r="E10" s="22" t="s">
        <v>8</v>
      </c>
      <c r="F10" s="22"/>
      <c r="G10" s="22"/>
      <c r="H10" s="22" t="s">
        <v>8</v>
      </c>
      <c r="I10" s="22" t="s">
        <v>8</v>
      </c>
      <c r="J10" s="22" t="s">
        <v>8</v>
      </c>
      <c r="K10" s="22" t="s">
        <v>8</v>
      </c>
      <c r="L10" s="22" t="s">
        <v>8</v>
      </c>
      <c r="M10" s="22" t="s">
        <v>8</v>
      </c>
      <c r="N10" s="22" t="s">
        <v>8</v>
      </c>
      <c r="O10" s="22" t="s">
        <v>8</v>
      </c>
      <c r="P10" s="22" t="s">
        <v>8</v>
      </c>
      <c r="Q10" s="22" t="s">
        <v>8</v>
      </c>
      <c r="R10" s="22" t="s">
        <v>8</v>
      </c>
      <c r="S10" s="22" t="s">
        <v>8</v>
      </c>
      <c r="T10" s="22" t="s">
        <v>8</v>
      </c>
      <c r="U10" s="22" t="s">
        <v>8</v>
      </c>
      <c r="V10" s="22" t="s">
        <v>8</v>
      </c>
      <c r="W10" s="22" t="s">
        <v>8</v>
      </c>
      <c r="X10" s="23" t="s">
        <v>8</v>
      </c>
    </row>
    <row r="11" spans="1:38" s="64" customFormat="1" ht="36" x14ac:dyDescent="0.35">
      <c r="A11" s="279"/>
      <c r="B11" s="279"/>
      <c r="C11" s="59" t="s">
        <v>33</v>
      </c>
      <c r="D11" s="60" t="s">
        <v>8</v>
      </c>
      <c r="E11" s="60" t="s">
        <v>8</v>
      </c>
      <c r="F11" s="60"/>
      <c r="G11" s="60"/>
      <c r="H11" s="60" t="s">
        <v>8</v>
      </c>
      <c r="I11" s="60" t="s">
        <v>8</v>
      </c>
      <c r="J11" s="60"/>
      <c r="K11" s="60"/>
      <c r="L11" s="60" t="s">
        <v>8</v>
      </c>
      <c r="M11" s="60"/>
      <c r="N11" s="60" t="s">
        <v>8</v>
      </c>
      <c r="O11" s="60"/>
      <c r="P11" s="60"/>
      <c r="Q11" s="60" t="s">
        <v>8</v>
      </c>
      <c r="R11" s="60" t="s">
        <v>8</v>
      </c>
      <c r="S11" s="60"/>
      <c r="T11" s="60"/>
      <c r="U11" s="60"/>
      <c r="V11" s="60"/>
      <c r="W11" s="60"/>
      <c r="X11" s="62" t="s">
        <v>8</v>
      </c>
      <c r="Y11" s="55"/>
      <c r="Z11" s="63"/>
      <c r="AA11" s="63"/>
      <c r="AB11" s="63"/>
      <c r="AC11" s="63"/>
      <c r="AD11" s="63"/>
      <c r="AE11" s="63"/>
      <c r="AF11" s="63"/>
      <c r="AG11" s="63"/>
      <c r="AH11" s="63"/>
      <c r="AI11" s="63"/>
      <c r="AJ11" s="63"/>
      <c r="AK11" s="63"/>
      <c r="AL11" s="63"/>
    </row>
    <row r="12" spans="1:38" ht="43" customHeight="1" x14ac:dyDescent="0.35">
      <c r="A12" s="279"/>
      <c r="B12" s="279"/>
      <c r="C12" s="21" t="s">
        <v>34</v>
      </c>
      <c r="D12" s="22" t="s">
        <v>8</v>
      </c>
      <c r="E12" s="22" t="s">
        <v>8</v>
      </c>
      <c r="F12" s="22"/>
      <c r="G12" s="22"/>
      <c r="H12" s="22" t="s">
        <v>8</v>
      </c>
      <c r="I12" s="22" t="s">
        <v>8</v>
      </c>
      <c r="J12" s="22" t="s">
        <v>8</v>
      </c>
      <c r="K12" s="22" t="s">
        <v>8</v>
      </c>
      <c r="L12" s="22" t="s">
        <v>8</v>
      </c>
      <c r="M12" s="22" t="s">
        <v>8</v>
      </c>
      <c r="N12" s="22" t="s">
        <v>8</v>
      </c>
      <c r="O12" s="22" t="s">
        <v>8</v>
      </c>
      <c r="P12" s="22" t="s">
        <v>8</v>
      </c>
      <c r="Q12" s="22" t="s">
        <v>8</v>
      </c>
      <c r="R12" s="22" t="s">
        <v>8</v>
      </c>
      <c r="S12" s="22" t="s">
        <v>8</v>
      </c>
      <c r="T12" s="22" t="s">
        <v>8</v>
      </c>
      <c r="U12" s="22" t="s">
        <v>8</v>
      </c>
      <c r="V12" s="22" t="s">
        <v>8</v>
      </c>
      <c r="W12" s="22" t="s">
        <v>8</v>
      </c>
      <c r="X12" s="23" t="s">
        <v>8</v>
      </c>
    </row>
    <row r="13" spans="1:38" s="64" customFormat="1" ht="40" x14ac:dyDescent="0.35">
      <c r="A13" s="279"/>
      <c r="B13" s="279"/>
      <c r="C13" s="59" t="s">
        <v>104</v>
      </c>
      <c r="D13" s="60" t="s">
        <v>8</v>
      </c>
      <c r="E13" s="60" t="s">
        <v>8</v>
      </c>
      <c r="F13" s="60"/>
      <c r="G13" s="60"/>
      <c r="H13" s="60"/>
      <c r="I13" s="60" t="s">
        <v>8</v>
      </c>
      <c r="J13" s="60"/>
      <c r="K13" s="60"/>
      <c r="L13" s="60" t="s">
        <v>8</v>
      </c>
      <c r="M13" s="60" t="s">
        <v>8</v>
      </c>
      <c r="N13" s="60" t="s">
        <v>8</v>
      </c>
      <c r="O13" s="60" t="s">
        <v>9</v>
      </c>
      <c r="P13" s="60"/>
      <c r="Q13" s="60"/>
      <c r="R13" s="60" t="s">
        <v>8</v>
      </c>
      <c r="S13" s="60" t="s">
        <v>8</v>
      </c>
      <c r="T13" s="60" t="s">
        <v>8</v>
      </c>
      <c r="U13" s="60" t="s">
        <v>8</v>
      </c>
      <c r="V13" s="60"/>
      <c r="W13" s="60" t="s">
        <v>8</v>
      </c>
      <c r="X13" s="62" t="s">
        <v>8</v>
      </c>
      <c r="Y13" s="55"/>
      <c r="Z13" s="63"/>
      <c r="AA13" s="63"/>
      <c r="AB13" s="63"/>
      <c r="AC13" s="63"/>
      <c r="AD13" s="63"/>
      <c r="AE13" s="63"/>
      <c r="AF13" s="63"/>
      <c r="AG13" s="63"/>
      <c r="AH13" s="63"/>
      <c r="AI13" s="63"/>
      <c r="AJ13" s="63"/>
      <c r="AK13" s="63"/>
      <c r="AL13" s="63"/>
    </row>
    <row r="14" spans="1:38" ht="50" customHeight="1" thickBot="1" x14ac:dyDescent="0.4">
      <c r="A14" s="279"/>
      <c r="B14" s="280"/>
      <c r="C14" s="21" t="s">
        <v>35</v>
      </c>
      <c r="D14" s="22" t="s">
        <v>8</v>
      </c>
      <c r="E14" s="22" t="s">
        <v>8</v>
      </c>
      <c r="F14" s="22"/>
      <c r="G14" s="22"/>
      <c r="H14" s="22"/>
      <c r="I14" s="22" t="s">
        <v>8</v>
      </c>
      <c r="J14" s="22"/>
      <c r="K14" s="22"/>
      <c r="L14" s="22" t="s">
        <v>8</v>
      </c>
      <c r="M14" s="22"/>
      <c r="N14" s="22" t="s">
        <v>8</v>
      </c>
      <c r="O14" s="22"/>
      <c r="P14" s="22" t="s">
        <v>8</v>
      </c>
      <c r="Q14" s="22" t="s">
        <v>8</v>
      </c>
      <c r="R14" s="22" t="s">
        <v>8</v>
      </c>
      <c r="S14" s="22" t="s">
        <v>8</v>
      </c>
      <c r="T14" s="22" t="s">
        <v>8</v>
      </c>
      <c r="U14" s="22" t="s">
        <v>8</v>
      </c>
      <c r="V14" s="22" t="s">
        <v>8</v>
      </c>
      <c r="W14" s="22"/>
      <c r="X14" s="23" t="s">
        <v>8</v>
      </c>
    </row>
    <row r="15" spans="1:38" s="64" customFormat="1" ht="36" x14ac:dyDescent="0.35">
      <c r="A15" s="279"/>
      <c r="B15" s="278" t="s">
        <v>100</v>
      </c>
      <c r="C15" s="59" t="s">
        <v>18</v>
      </c>
      <c r="D15" s="60" t="s">
        <v>8</v>
      </c>
      <c r="E15" s="60" t="s">
        <v>8</v>
      </c>
      <c r="F15" s="60" t="s">
        <v>8</v>
      </c>
      <c r="G15" s="60" t="s">
        <v>8</v>
      </c>
      <c r="H15" s="60" t="s">
        <v>8</v>
      </c>
      <c r="I15" s="60" t="s">
        <v>8</v>
      </c>
      <c r="J15" s="60"/>
      <c r="K15" s="60"/>
      <c r="L15" s="60" t="s">
        <v>8</v>
      </c>
      <c r="M15" s="60" t="s">
        <v>8</v>
      </c>
      <c r="N15" s="60" t="s">
        <v>8</v>
      </c>
      <c r="O15" s="60"/>
      <c r="P15" s="60" t="s">
        <v>8</v>
      </c>
      <c r="Q15" s="60" t="s">
        <v>8</v>
      </c>
      <c r="R15" s="60" t="s">
        <v>8</v>
      </c>
      <c r="S15" s="60"/>
      <c r="T15" s="60" t="s">
        <v>8</v>
      </c>
      <c r="U15" s="60" t="s">
        <v>8</v>
      </c>
      <c r="V15" s="60" t="s">
        <v>8</v>
      </c>
      <c r="W15" s="60" t="s">
        <v>8</v>
      </c>
      <c r="X15" s="62"/>
      <c r="Y15" s="55"/>
      <c r="Z15" s="63"/>
      <c r="AA15" s="63"/>
      <c r="AB15" s="63"/>
      <c r="AC15" s="63"/>
      <c r="AD15" s="63"/>
      <c r="AE15" s="63"/>
      <c r="AF15" s="63"/>
      <c r="AG15" s="63"/>
      <c r="AH15" s="63"/>
      <c r="AI15" s="63"/>
      <c r="AJ15" s="63"/>
      <c r="AK15" s="63"/>
      <c r="AL15" s="63"/>
    </row>
    <row r="16" spans="1:38" ht="36" x14ac:dyDescent="0.35">
      <c r="A16" s="279"/>
      <c r="B16" s="279"/>
      <c r="C16" s="21" t="s">
        <v>36</v>
      </c>
      <c r="D16" s="22"/>
      <c r="E16" s="22" t="s">
        <v>8</v>
      </c>
      <c r="F16" s="22" t="s">
        <v>8</v>
      </c>
      <c r="G16" s="22" t="s">
        <v>8</v>
      </c>
      <c r="H16" s="22"/>
      <c r="I16" s="22" t="s">
        <v>8</v>
      </c>
      <c r="J16" s="22"/>
      <c r="K16" s="22" t="s">
        <v>8</v>
      </c>
      <c r="L16" s="22" t="s">
        <v>8</v>
      </c>
      <c r="M16" s="22" t="s">
        <v>8</v>
      </c>
      <c r="N16" s="22" t="s">
        <v>8</v>
      </c>
      <c r="O16" s="22"/>
      <c r="P16" s="22" t="s">
        <v>8</v>
      </c>
      <c r="Q16" s="22"/>
      <c r="R16" s="22" t="s">
        <v>8</v>
      </c>
      <c r="S16" s="22" t="s">
        <v>8</v>
      </c>
      <c r="T16" s="22" t="s">
        <v>8</v>
      </c>
      <c r="U16" s="22" t="s">
        <v>8</v>
      </c>
      <c r="V16" s="22" t="s">
        <v>8</v>
      </c>
      <c r="W16" s="22" t="s">
        <v>8</v>
      </c>
      <c r="X16" s="23" t="s">
        <v>8</v>
      </c>
    </row>
    <row r="17" spans="1:38" s="64" customFormat="1" ht="36" x14ac:dyDescent="0.35">
      <c r="A17" s="279"/>
      <c r="B17" s="279"/>
      <c r="C17" s="59" t="s">
        <v>19</v>
      </c>
      <c r="D17" s="60"/>
      <c r="E17" s="60" t="s">
        <v>8</v>
      </c>
      <c r="F17" s="60" t="s">
        <v>8</v>
      </c>
      <c r="G17" s="60" t="s">
        <v>8</v>
      </c>
      <c r="H17" s="60"/>
      <c r="I17" s="60" t="s">
        <v>8</v>
      </c>
      <c r="J17" s="60"/>
      <c r="K17" s="60"/>
      <c r="L17" s="60" t="s">
        <v>8</v>
      </c>
      <c r="M17" s="60" t="s">
        <v>8</v>
      </c>
      <c r="N17" s="60" t="s">
        <v>8</v>
      </c>
      <c r="O17" s="60"/>
      <c r="P17" s="60" t="s">
        <v>8</v>
      </c>
      <c r="Q17" s="60" t="s">
        <v>8</v>
      </c>
      <c r="R17" s="60" t="s">
        <v>8</v>
      </c>
      <c r="S17" s="60" t="s">
        <v>8</v>
      </c>
      <c r="T17" s="60" t="s">
        <v>8</v>
      </c>
      <c r="U17" s="60" t="s">
        <v>8</v>
      </c>
      <c r="V17" s="60" t="s">
        <v>8</v>
      </c>
      <c r="W17" s="60" t="s">
        <v>8</v>
      </c>
      <c r="X17" s="62" t="s">
        <v>8</v>
      </c>
      <c r="Y17" s="55"/>
      <c r="Z17" s="63"/>
      <c r="AA17" s="63"/>
      <c r="AB17" s="63"/>
      <c r="AC17" s="63"/>
      <c r="AD17" s="63"/>
      <c r="AE17" s="63"/>
      <c r="AF17" s="63"/>
      <c r="AG17" s="63"/>
      <c r="AH17" s="63"/>
      <c r="AI17" s="63"/>
      <c r="AJ17" s="63"/>
      <c r="AK17" s="63"/>
      <c r="AL17" s="63"/>
    </row>
    <row r="18" spans="1:38" ht="36" x14ac:dyDescent="0.35">
      <c r="A18" s="279"/>
      <c r="B18" s="279"/>
      <c r="C18" s="33" t="s">
        <v>20</v>
      </c>
      <c r="D18" s="22" t="s">
        <v>8</v>
      </c>
      <c r="E18" s="22" t="s">
        <v>8</v>
      </c>
      <c r="F18" s="22" t="s">
        <v>8</v>
      </c>
      <c r="G18" s="22" t="s">
        <v>8</v>
      </c>
      <c r="H18" s="22" t="s">
        <v>8</v>
      </c>
      <c r="I18" s="22" t="s">
        <v>8</v>
      </c>
      <c r="J18" s="22"/>
      <c r="K18" s="22"/>
      <c r="L18" s="22" t="s">
        <v>8</v>
      </c>
      <c r="M18" s="22" t="s">
        <v>8</v>
      </c>
      <c r="N18" s="22" t="s">
        <v>8</v>
      </c>
      <c r="O18" s="22"/>
      <c r="P18" s="22" t="s">
        <v>8</v>
      </c>
      <c r="Q18" s="22"/>
      <c r="R18" s="22" t="s">
        <v>8</v>
      </c>
      <c r="S18" s="22"/>
      <c r="T18" s="22" t="s">
        <v>8</v>
      </c>
      <c r="U18" s="22" t="s">
        <v>8</v>
      </c>
      <c r="V18" s="22" t="s">
        <v>8</v>
      </c>
      <c r="W18" s="22" t="s">
        <v>8</v>
      </c>
      <c r="X18" s="23" t="s">
        <v>8</v>
      </c>
    </row>
    <row r="19" spans="1:38" s="64" customFormat="1" ht="36" x14ac:dyDescent="0.35">
      <c r="A19" s="279"/>
      <c r="B19" s="279"/>
      <c r="C19" s="59" t="s">
        <v>37</v>
      </c>
      <c r="D19" s="60"/>
      <c r="E19" s="60"/>
      <c r="F19" s="60"/>
      <c r="G19" s="60" t="s">
        <v>8</v>
      </c>
      <c r="H19" s="60"/>
      <c r="I19" s="60" t="s">
        <v>8</v>
      </c>
      <c r="J19" s="60"/>
      <c r="K19" s="60"/>
      <c r="L19" s="60" t="s">
        <v>8</v>
      </c>
      <c r="M19" s="60" t="s">
        <v>8</v>
      </c>
      <c r="N19" s="60" t="s">
        <v>8</v>
      </c>
      <c r="O19" s="60"/>
      <c r="P19" s="60" t="s">
        <v>8</v>
      </c>
      <c r="Q19" s="60" t="s">
        <v>8</v>
      </c>
      <c r="R19" s="60" t="s">
        <v>8</v>
      </c>
      <c r="S19" s="60" t="s">
        <v>8</v>
      </c>
      <c r="T19" s="60" t="s">
        <v>8</v>
      </c>
      <c r="U19" s="60"/>
      <c r="V19" s="60" t="s">
        <v>8</v>
      </c>
      <c r="W19" s="60" t="s">
        <v>8</v>
      </c>
      <c r="X19" s="62"/>
      <c r="Y19" s="55"/>
      <c r="Z19" s="63"/>
      <c r="AA19" s="63"/>
      <c r="AB19" s="63"/>
      <c r="AC19" s="63"/>
      <c r="AD19" s="63"/>
      <c r="AE19" s="63"/>
      <c r="AF19" s="63"/>
      <c r="AG19" s="63"/>
      <c r="AH19" s="63"/>
      <c r="AI19" s="63"/>
      <c r="AJ19" s="63"/>
      <c r="AK19" s="63"/>
      <c r="AL19" s="63"/>
    </row>
    <row r="20" spans="1:38" ht="36" x14ac:dyDescent="0.35">
      <c r="A20" s="279"/>
      <c r="B20" s="279"/>
      <c r="C20" s="21" t="s">
        <v>38</v>
      </c>
      <c r="D20" s="22"/>
      <c r="E20" s="22"/>
      <c r="F20" s="22"/>
      <c r="G20" s="22"/>
      <c r="H20" s="22"/>
      <c r="I20" s="22"/>
      <c r="J20" s="22"/>
      <c r="K20" s="22"/>
      <c r="L20" s="22"/>
      <c r="M20" s="22"/>
      <c r="N20" s="22" t="s">
        <v>8</v>
      </c>
      <c r="O20" s="22"/>
      <c r="P20" s="22"/>
      <c r="Q20" s="22"/>
      <c r="R20" s="22"/>
      <c r="S20" s="22"/>
      <c r="T20" s="22"/>
      <c r="U20" s="22"/>
      <c r="V20" s="22"/>
      <c r="W20" s="22"/>
      <c r="X20" s="23"/>
    </row>
    <row r="21" spans="1:38" s="64" customFormat="1" ht="44" customHeight="1" x14ac:dyDescent="0.35">
      <c r="A21" s="279"/>
      <c r="B21" s="279"/>
      <c r="C21" s="59" t="s">
        <v>39</v>
      </c>
      <c r="D21" s="60"/>
      <c r="E21" s="60" t="s">
        <v>8</v>
      </c>
      <c r="F21" s="60"/>
      <c r="G21" s="60" t="s">
        <v>8</v>
      </c>
      <c r="H21" s="60"/>
      <c r="I21" s="60" t="s">
        <v>8</v>
      </c>
      <c r="J21" s="60"/>
      <c r="K21" s="60"/>
      <c r="L21" s="60" t="s">
        <v>8</v>
      </c>
      <c r="M21" s="60"/>
      <c r="N21" s="60" t="s">
        <v>9</v>
      </c>
      <c r="O21" s="60"/>
      <c r="P21" s="60"/>
      <c r="Q21" s="60"/>
      <c r="R21" s="60" t="s">
        <v>8</v>
      </c>
      <c r="S21" s="60" t="s">
        <v>8</v>
      </c>
      <c r="T21" s="60" t="s">
        <v>8</v>
      </c>
      <c r="U21" s="60"/>
      <c r="V21" s="60" t="s">
        <v>8</v>
      </c>
      <c r="W21" s="60"/>
      <c r="X21" s="62"/>
      <c r="Y21" s="55"/>
      <c r="Z21" s="63"/>
      <c r="AA21" s="63"/>
      <c r="AB21" s="63"/>
      <c r="AC21" s="63"/>
      <c r="AD21" s="63"/>
      <c r="AE21" s="63"/>
      <c r="AF21" s="63"/>
      <c r="AG21" s="63"/>
      <c r="AH21" s="63"/>
      <c r="AI21" s="63"/>
      <c r="AJ21" s="63"/>
      <c r="AK21" s="63"/>
      <c r="AL21" s="63"/>
    </row>
    <row r="22" spans="1:38" ht="37" thickBot="1" x14ac:dyDescent="0.4">
      <c r="A22" s="280"/>
      <c r="B22" s="280"/>
      <c r="C22" s="21" t="s">
        <v>40</v>
      </c>
      <c r="D22" s="22" t="s">
        <v>8</v>
      </c>
      <c r="E22" s="22" t="s">
        <v>8</v>
      </c>
      <c r="F22" s="22"/>
      <c r="G22" s="22"/>
      <c r="H22" s="22"/>
      <c r="I22" s="22" t="s">
        <v>8</v>
      </c>
      <c r="J22" s="22"/>
      <c r="K22" s="22"/>
      <c r="L22" s="22" t="s">
        <v>8</v>
      </c>
      <c r="M22" s="22"/>
      <c r="N22" s="22" t="s">
        <v>8</v>
      </c>
      <c r="O22" s="22"/>
      <c r="P22" s="22" t="s">
        <v>8</v>
      </c>
      <c r="Q22" s="22" t="s">
        <v>8</v>
      </c>
      <c r="R22" s="22" t="s">
        <v>8</v>
      </c>
      <c r="S22" s="22" t="s">
        <v>8</v>
      </c>
      <c r="T22" s="22"/>
      <c r="U22" s="22" t="s">
        <v>8</v>
      </c>
      <c r="V22" s="22" t="s">
        <v>8</v>
      </c>
      <c r="W22" s="22"/>
      <c r="X22" s="23" t="s">
        <v>8</v>
      </c>
    </row>
    <row r="23" spans="1:38" s="64" customFormat="1" ht="36" x14ac:dyDescent="0.35">
      <c r="A23" s="272" t="s">
        <v>11</v>
      </c>
      <c r="B23" s="273"/>
      <c r="C23" s="59" t="s">
        <v>12</v>
      </c>
      <c r="D23" s="60" t="s">
        <v>8</v>
      </c>
      <c r="E23" s="60" t="s">
        <v>8</v>
      </c>
      <c r="F23" s="60"/>
      <c r="G23" s="60"/>
      <c r="H23" s="60"/>
      <c r="I23" s="60" t="s">
        <v>8</v>
      </c>
      <c r="J23" s="60" t="s">
        <v>8</v>
      </c>
      <c r="K23" s="60" t="s">
        <v>8</v>
      </c>
      <c r="L23" s="60" t="s">
        <v>8</v>
      </c>
      <c r="M23" s="60" t="s">
        <v>8</v>
      </c>
      <c r="N23" s="60" t="s">
        <v>8</v>
      </c>
      <c r="O23" s="60" t="s">
        <v>8</v>
      </c>
      <c r="P23" s="60" t="s">
        <v>8</v>
      </c>
      <c r="Q23" s="60" t="s">
        <v>8</v>
      </c>
      <c r="R23" s="60" t="s">
        <v>8</v>
      </c>
      <c r="S23" s="60" t="s">
        <v>8</v>
      </c>
      <c r="T23" s="60" t="s">
        <v>8</v>
      </c>
      <c r="U23" s="60" t="s">
        <v>8</v>
      </c>
      <c r="V23" s="60" t="s">
        <v>8</v>
      </c>
      <c r="W23" s="60" t="s">
        <v>8</v>
      </c>
      <c r="X23" s="62" t="s">
        <v>8</v>
      </c>
      <c r="Y23" s="55"/>
      <c r="Z23" s="63"/>
      <c r="AA23" s="63"/>
      <c r="AB23" s="63"/>
      <c r="AC23" s="63"/>
      <c r="AD23" s="63"/>
      <c r="AE23" s="63"/>
      <c r="AF23" s="63"/>
      <c r="AG23" s="63"/>
      <c r="AH23" s="63"/>
      <c r="AI23" s="63"/>
      <c r="AJ23" s="63"/>
      <c r="AK23" s="63"/>
      <c r="AL23" s="63"/>
    </row>
    <row r="24" spans="1:38" ht="37" thickBot="1" x14ac:dyDescent="0.4">
      <c r="A24" s="276"/>
      <c r="B24" s="277"/>
      <c r="C24" s="34" t="s">
        <v>13</v>
      </c>
      <c r="D24" s="35" t="s">
        <v>8</v>
      </c>
      <c r="E24" s="35" t="s">
        <v>8</v>
      </c>
      <c r="F24" s="35" t="s">
        <v>8</v>
      </c>
      <c r="G24" s="35" t="s">
        <v>8</v>
      </c>
      <c r="H24" s="35"/>
      <c r="I24" s="35" t="s">
        <v>8</v>
      </c>
      <c r="J24" s="35" t="s">
        <v>8</v>
      </c>
      <c r="K24" s="35" t="s">
        <v>8</v>
      </c>
      <c r="L24" s="35" t="s">
        <v>8</v>
      </c>
      <c r="M24" s="35" t="s">
        <v>8</v>
      </c>
      <c r="N24" s="35" t="s">
        <v>8</v>
      </c>
      <c r="O24" s="35" t="s">
        <v>8</v>
      </c>
      <c r="P24" s="35" t="s">
        <v>8</v>
      </c>
      <c r="Q24" s="35" t="s">
        <v>8</v>
      </c>
      <c r="R24" s="35" t="s">
        <v>8</v>
      </c>
      <c r="S24" s="35" t="s">
        <v>8</v>
      </c>
      <c r="T24" s="35" t="s">
        <v>8</v>
      </c>
      <c r="U24" s="35" t="s">
        <v>8</v>
      </c>
      <c r="V24" s="35" t="s">
        <v>8</v>
      </c>
      <c r="W24" s="35" t="s">
        <v>8</v>
      </c>
      <c r="X24" s="36" t="s">
        <v>8</v>
      </c>
    </row>
    <row r="25" spans="1:38" ht="333" x14ac:dyDescent="0.35">
      <c r="A25" s="270" t="s">
        <v>26</v>
      </c>
      <c r="B25" s="271"/>
      <c r="C25" s="271"/>
      <c r="D25" s="27" t="s">
        <v>7</v>
      </c>
      <c r="E25" s="27" t="s">
        <v>10</v>
      </c>
      <c r="F25" s="27" t="s">
        <v>16</v>
      </c>
      <c r="G25" s="27" t="s">
        <v>17</v>
      </c>
      <c r="H25" s="27" t="s">
        <v>101</v>
      </c>
      <c r="I25" s="28" t="s">
        <v>25</v>
      </c>
      <c r="J25" s="28" t="s">
        <v>74</v>
      </c>
      <c r="K25" s="28" t="s">
        <v>77</v>
      </c>
      <c r="L25" s="28" t="s">
        <v>79</v>
      </c>
      <c r="M25" s="28" t="s">
        <v>80</v>
      </c>
      <c r="N25" s="28" t="s">
        <v>70</v>
      </c>
      <c r="O25" s="28" t="s">
        <v>102</v>
      </c>
      <c r="P25" s="28" t="s">
        <v>85</v>
      </c>
      <c r="Q25" s="28" t="s">
        <v>86</v>
      </c>
      <c r="R25" s="28" t="s">
        <v>69</v>
      </c>
      <c r="S25" s="28" t="s">
        <v>103</v>
      </c>
      <c r="T25" s="29" t="s">
        <v>91</v>
      </c>
      <c r="U25" s="28" t="s">
        <v>93</v>
      </c>
      <c r="V25" s="28" t="s">
        <v>96</v>
      </c>
      <c r="W25" s="30" t="s">
        <v>107</v>
      </c>
      <c r="X25" s="31" t="s">
        <v>106</v>
      </c>
    </row>
    <row r="26" spans="1:38" s="69" customFormat="1" ht="40" customHeight="1" x14ac:dyDescent="0.2">
      <c r="A26" s="282" t="s">
        <v>42</v>
      </c>
      <c r="B26" s="282" t="s">
        <v>43</v>
      </c>
      <c r="C26" s="65" t="s">
        <v>44</v>
      </c>
      <c r="D26" s="66" t="s">
        <v>8</v>
      </c>
      <c r="E26" s="66" t="s">
        <v>8</v>
      </c>
      <c r="F26" s="66"/>
      <c r="G26" s="66" t="s">
        <v>8</v>
      </c>
      <c r="H26" s="66"/>
      <c r="I26" s="66" t="s">
        <v>8</v>
      </c>
      <c r="J26" s="66" t="s">
        <v>8</v>
      </c>
      <c r="K26" s="66" t="s">
        <v>8</v>
      </c>
      <c r="L26" s="66" t="s">
        <v>8</v>
      </c>
      <c r="M26" s="66" t="s">
        <v>8</v>
      </c>
      <c r="N26" s="66" t="s">
        <v>8</v>
      </c>
      <c r="O26" s="66" t="s">
        <v>8</v>
      </c>
      <c r="P26" s="66" t="s">
        <v>8</v>
      </c>
      <c r="Q26" s="66" t="s">
        <v>8</v>
      </c>
      <c r="R26" s="66" t="s">
        <v>8</v>
      </c>
      <c r="S26" s="66" t="s">
        <v>8</v>
      </c>
      <c r="T26" s="66" t="s">
        <v>9</v>
      </c>
      <c r="U26" s="66" t="s">
        <v>8</v>
      </c>
      <c r="V26" s="66" t="s">
        <v>8</v>
      </c>
      <c r="W26" s="66" t="s">
        <v>8</v>
      </c>
      <c r="X26" s="67" t="s">
        <v>8</v>
      </c>
      <c r="Y26" s="56"/>
      <c r="Z26" s="68"/>
      <c r="AA26" s="68"/>
      <c r="AB26" s="68"/>
      <c r="AC26" s="68"/>
      <c r="AD26" s="68"/>
      <c r="AE26" s="68"/>
      <c r="AF26" s="68"/>
      <c r="AG26" s="68"/>
      <c r="AH26" s="68"/>
      <c r="AI26" s="68"/>
      <c r="AJ26" s="68"/>
      <c r="AK26" s="68"/>
      <c r="AL26" s="68"/>
    </row>
    <row r="27" spans="1:38" ht="42" customHeight="1" x14ac:dyDescent="0.35">
      <c r="A27" s="282"/>
      <c r="B27" s="282"/>
      <c r="C27" s="37" t="s">
        <v>45</v>
      </c>
      <c r="D27" s="38" t="s">
        <v>8</v>
      </c>
      <c r="E27" s="38" t="s">
        <v>8</v>
      </c>
      <c r="F27" s="38"/>
      <c r="G27" s="38" t="s">
        <v>8</v>
      </c>
      <c r="H27" s="38" t="s">
        <v>8</v>
      </c>
      <c r="I27" s="38" t="s">
        <v>8</v>
      </c>
      <c r="J27" s="38" t="s">
        <v>8</v>
      </c>
      <c r="K27" s="38" t="s">
        <v>8</v>
      </c>
      <c r="L27" s="38" t="s">
        <v>8</v>
      </c>
      <c r="M27" s="38" t="s">
        <v>8</v>
      </c>
      <c r="N27" s="38" t="s">
        <v>8</v>
      </c>
      <c r="O27" s="38" t="s">
        <v>8</v>
      </c>
      <c r="P27" s="38" t="s">
        <v>8</v>
      </c>
      <c r="Q27" s="38" t="s">
        <v>8</v>
      </c>
      <c r="R27" s="38" t="s">
        <v>8</v>
      </c>
      <c r="S27" s="38" t="s">
        <v>8</v>
      </c>
      <c r="T27" s="38" t="s">
        <v>9</v>
      </c>
      <c r="U27" s="38" t="s">
        <v>8</v>
      </c>
      <c r="V27" s="38" t="s">
        <v>8</v>
      </c>
      <c r="W27" s="38" t="s">
        <v>8</v>
      </c>
      <c r="X27" s="39" t="s">
        <v>8</v>
      </c>
    </row>
    <row r="28" spans="1:38" s="64" customFormat="1" ht="36" x14ac:dyDescent="0.35">
      <c r="A28" s="282"/>
      <c r="B28" s="282"/>
      <c r="C28" s="65" t="s">
        <v>68</v>
      </c>
      <c r="D28" s="66" t="s">
        <v>8</v>
      </c>
      <c r="E28" s="66" t="s">
        <v>8</v>
      </c>
      <c r="F28" s="66" t="s">
        <v>9</v>
      </c>
      <c r="G28" s="66" t="s">
        <v>8</v>
      </c>
      <c r="H28" s="66" t="s">
        <v>8</v>
      </c>
      <c r="I28" s="66" t="s">
        <v>8</v>
      </c>
      <c r="J28" s="66"/>
      <c r="K28" s="66" t="s">
        <v>8</v>
      </c>
      <c r="L28" s="66" t="s">
        <v>8</v>
      </c>
      <c r="M28" s="66" t="s">
        <v>8</v>
      </c>
      <c r="N28" s="66" t="s">
        <v>8</v>
      </c>
      <c r="O28" s="66" t="s">
        <v>8</v>
      </c>
      <c r="P28" s="66"/>
      <c r="Q28" s="66" t="s">
        <v>8</v>
      </c>
      <c r="R28" s="66" t="s">
        <v>8</v>
      </c>
      <c r="S28" s="66" t="s">
        <v>8</v>
      </c>
      <c r="T28" s="66"/>
      <c r="U28" s="66" t="s">
        <v>8</v>
      </c>
      <c r="V28" s="66"/>
      <c r="W28" s="66" t="s">
        <v>8</v>
      </c>
      <c r="X28" s="67" t="s">
        <v>8</v>
      </c>
      <c r="Y28" s="55"/>
      <c r="Z28" s="63"/>
      <c r="AA28" s="63"/>
      <c r="AB28" s="63"/>
      <c r="AC28" s="63"/>
      <c r="AD28" s="63"/>
      <c r="AE28" s="63"/>
      <c r="AF28" s="63"/>
      <c r="AG28" s="63"/>
      <c r="AH28" s="63"/>
      <c r="AI28" s="63"/>
      <c r="AJ28" s="63"/>
      <c r="AK28" s="63"/>
      <c r="AL28" s="63"/>
    </row>
    <row r="29" spans="1:38" ht="40" x14ac:dyDescent="0.35">
      <c r="A29" s="282"/>
      <c r="B29" s="282"/>
      <c r="C29" s="37" t="s">
        <v>67</v>
      </c>
      <c r="D29" s="38" t="s">
        <v>8</v>
      </c>
      <c r="E29" s="38" t="s">
        <v>8</v>
      </c>
      <c r="F29" s="38"/>
      <c r="G29" s="38" t="s">
        <v>8</v>
      </c>
      <c r="H29" s="38" t="s">
        <v>8</v>
      </c>
      <c r="I29" s="38" t="s">
        <v>8</v>
      </c>
      <c r="J29" s="38" t="s">
        <v>8</v>
      </c>
      <c r="K29" s="38" t="s">
        <v>8</v>
      </c>
      <c r="L29" s="38" t="s">
        <v>8</v>
      </c>
      <c r="M29" s="38" t="s">
        <v>8</v>
      </c>
      <c r="N29" s="38" t="s">
        <v>8</v>
      </c>
      <c r="O29" s="38" t="s">
        <v>8</v>
      </c>
      <c r="P29" s="38" t="s">
        <v>8</v>
      </c>
      <c r="Q29" s="38" t="s">
        <v>8</v>
      </c>
      <c r="R29" s="38" t="s">
        <v>8</v>
      </c>
      <c r="S29" s="38" t="s">
        <v>8</v>
      </c>
      <c r="T29" s="38"/>
      <c r="U29" s="38" t="s">
        <v>8</v>
      </c>
      <c r="V29" s="38" t="s">
        <v>8</v>
      </c>
      <c r="W29" s="38" t="s">
        <v>8</v>
      </c>
      <c r="X29" s="39" t="s">
        <v>8</v>
      </c>
    </row>
    <row r="30" spans="1:38" s="64" customFormat="1" ht="78" customHeight="1" x14ac:dyDescent="0.35">
      <c r="A30" s="282"/>
      <c r="B30" s="282"/>
      <c r="C30" s="65" t="s">
        <v>105</v>
      </c>
      <c r="D30" s="66" t="s">
        <v>8</v>
      </c>
      <c r="E30" s="66" t="s">
        <v>8</v>
      </c>
      <c r="F30" s="66"/>
      <c r="G30" s="66" t="s">
        <v>8</v>
      </c>
      <c r="H30" s="66" t="s">
        <v>8</v>
      </c>
      <c r="I30" s="66" t="s">
        <v>8</v>
      </c>
      <c r="J30" s="66"/>
      <c r="K30" s="66" t="s">
        <v>8</v>
      </c>
      <c r="L30" s="66" t="s">
        <v>8</v>
      </c>
      <c r="M30" s="66" t="s">
        <v>8</v>
      </c>
      <c r="N30" s="66" t="s">
        <v>8</v>
      </c>
      <c r="O30" s="66"/>
      <c r="P30" s="66" t="s">
        <v>8</v>
      </c>
      <c r="Q30" s="66" t="s">
        <v>8</v>
      </c>
      <c r="R30" s="66" t="s">
        <v>8</v>
      </c>
      <c r="S30" s="66" t="s">
        <v>8</v>
      </c>
      <c r="T30" s="66"/>
      <c r="U30" s="66" t="s">
        <v>8</v>
      </c>
      <c r="V30" s="66" t="s">
        <v>8</v>
      </c>
      <c r="W30" s="66" t="s">
        <v>8</v>
      </c>
      <c r="X30" s="67" t="s">
        <v>8</v>
      </c>
      <c r="Y30" s="55"/>
      <c r="Z30" s="63"/>
      <c r="AA30" s="63"/>
      <c r="AB30" s="63"/>
      <c r="AC30" s="63"/>
      <c r="AD30" s="63"/>
      <c r="AE30" s="63"/>
      <c r="AF30" s="63"/>
      <c r="AG30" s="63"/>
      <c r="AH30" s="63"/>
      <c r="AI30" s="63"/>
      <c r="AJ30" s="63"/>
      <c r="AK30" s="63"/>
      <c r="AL30" s="63"/>
    </row>
    <row r="31" spans="1:38" ht="79" customHeight="1" x14ac:dyDescent="0.35">
      <c r="A31" s="282"/>
      <c r="B31" s="282"/>
      <c r="C31" s="37" t="s">
        <v>47</v>
      </c>
      <c r="D31" s="38" t="s">
        <v>8</v>
      </c>
      <c r="E31" s="38" t="s">
        <v>8</v>
      </c>
      <c r="F31" s="38"/>
      <c r="G31" s="38" t="s">
        <v>8</v>
      </c>
      <c r="H31" s="38" t="s">
        <v>9</v>
      </c>
      <c r="I31" s="38" t="s">
        <v>8</v>
      </c>
      <c r="J31" s="38"/>
      <c r="K31" s="38" t="s">
        <v>8</v>
      </c>
      <c r="L31" s="38" t="s">
        <v>8</v>
      </c>
      <c r="M31" s="38" t="s">
        <v>8</v>
      </c>
      <c r="N31" s="38" t="s">
        <v>8</v>
      </c>
      <c r="O31" s="38" t="s">
        <v>8</v>
      </c>
      <c r="P31" s="38" t="s">
        <v>8</v>
      </c>
      <c r="Q31" s="38" t="s">
        <v>8</v>
      </c>
      <c r="R31" s="38" t="s">
        <v>8</v>
      </c>
      <c r="S31" s="38" t="s">
        <v>8</v>
      </c>
      <c r="T31" s="38" t="s">
        <v>9</v>
      </c>
      <c r="U31" s="38" t="s">
        <v>8</v>
      </c>
      <c r="V31" s="38" t="s">
        <v>8</v>
      </c>
      <c r="W31" s="38" t="s">
        <v>8</v>
      </c>
      <c r="X31" s="39" t="s">
        <v>8</v>
      </c>
    </row>
    <row r="32" spans="1:38" s="64" customFormat="1" ht="36" x14ac:dyDescent="0.35">
      <c r="A32" s="282"/>
      <c r="B32" s="282"/>
      <c r="C32" s="65" t="s">
        <v>72</v>
      </c>
      <c r="D32" s="66" t="s">
        <v>8</v>
      </c>
      <c r="E32" s="66"/>
      <c r="F32" s="66"/>
      <c r="G32" s="66" t="s">
        <v>8</v>
      </c>
      <c r="H32" s="66"/>
      <c r="I32" s="66" t="s">
        <v>8</v>
      </c>
      <c r="J32" s="66" t="s">
        <v>8</v>
      </c>
      <c r="K32" s="66" t="s">
        <v>8</v>
      </c>
      <c r="L32" s="66" t="s">
        <v>8</v>
      </c>
      <c r="M32" s="66"/>
      <c r="N32" s="66" t="s">
        <v>8</v>
      </c>
      <c r="O32" s="66"/>
      <c r="P32" s="66"/>
      <c r="Q32" s="66" t="s">
        <v>8</v>
      </c>
      <c r="R32" s="66" t="s">
        <v>8</v>
      </c>
      <c r="S32" s="66" t="s">
        <v>8</v>
      </c>
      <c r="T32" s="66" t="s">
        <v>9</v>
      </c>
      <c r="U32" s="66" t="s">
        <v>8</v>
      </c>
      <c r="V32" s="66"/>
      <c r="W32" s="66" t="s">
        <v>8</v>
      </c>
      <c r="X32" s="67" t="s">
        <v>8</v>
      </c>
      <c r="Y32" s="55"/>
      <c r="Z32" s="63"/>
      <c r="AA32" s="63"/>
      <c r="AB32" s="63"/>
      <c r="AC32" s="63"/>
      <c r="AD32" s="63"/>
      <c r="AE32" s="63"/>
      <c r="AF32" s="63"/>
      <c r="AG32" s="63"/>
      <c r="AH32" s="63"/>
      <c r="AI32" s="63"/>
      <c r="AJ32" s="63"/>
      <c r="AK32" s="63"/>
      <c r="AL32" s="63"/>
    </row>
    <row r="33" spans="1:38" ht="36" x14ac:dyDescent="0.35">
      <c r="A33" s="282"/>
      <c r="B33" s="282"/>
      <c r="C33" s="37" t="s">
        <v>48</v>
      </c>
      <c r="D33" s="38" t="s">
        <v>8</v>
      </c>
      <c r="E33" s="38"/>
      <c r="F33" s="38"/>
      <c r="G33" s="38"/>
      <c r="H33" s="38"/>
      <c r="I33" s="38" t="s">
        <v>8</v>
      </c>
      <c r="J33" s="38"/>
      <c r="K33" s="38" t="s">
        <v>8</v>
      </c>
      <c r="L33" s="38" t="s">
        <v>8</v>
      </c>
      <c r="M33" s="38"/>
      <c r="N33" s="38" t="s">
        <v>8</v>
      </c>
      <c r="O33" s="38"/>
      <c r="P33" s="38"/>
      <c r="Q33" s="38" t="s">
        <v>8</v>
      </c>
      <c r="R33" s="38" t="s">
        <v>8</v>
      </c>
      <c r="S33" s="38" t="s">
        <v>8</v>
      </c>
      <c r="T33" s="38"/>
      <c r="U33" s="38"/>
      <c r="V33" s="38"/>
      <c r="W33" s="38"/>
      <c r="X33" s="39"/>
    </row>
    <row r="34" spans="1:38" s="64" customFormat="1" ht="36" x14ac:dyDescent="0.35">
      <c r="A34" s="282"/>
      <c r="B34" s="282"/>
      <c r="C34" s="65" t="s">
        <v>71</v>
      </c>
      <c r="D34" s="66"/>
      <c r="E34" s="66"/>
      <c r="F34" s="66" t="s">
        <v>8</v>
      </c>
      <c r="G34" s="66" t="s">
        <v>8</v>
      </c>
      <c r="H34" s="66"/>
      <c r="I34" s="66" t="s">
        <v>8</v>
      </c>
      <c r="J34" s="66"/>
      <c r="K34" s="66" t="s">
        <v>8</v>
      </c>
      <c r="L34" s="66" t="s">
        <v>8</v>
      </c>
      <c r="M34" s="66"/>
      <c r="N34" s="66"/>
      <c r="O34" s="66"/>
      <c r="P34" s="66"/>
      <c r="Q34" s="66" t="s">
        <v>8</v>
      </c>
      <c r="R34" s="66" t="s">
        <v>8</v>
      </c>
      <c r="S34" s="66"/>
      <c r="T34" s="66" t="s">
        <v>8</v>
      </c>
      <c r="U34" s="66"/>
      <c r="V34" s="66"/>
      <c r="W34" s="66"/>
      <c r="X34" s="67" t="s">
        <v>8</v>
      </c>
      <c r="Y34" s="55"/>
      <c r="Z34" s="63"/>
      <c r="AA34" s="63"/>
      <c r="AB34" s="63"/>
      <c r="AC34" s="63"/>
      <c r="AD34" s="63"/>
      <c r="AE34" s="63"/>
      <c r="AF34" s="63"/>
      <c r="AG34" s="63"/>
      <c r="AH34" s="63"/>
      <c r="AI34" s="63"/>
      <c r="AJ34" s="63"/>
      <c r="AK34" s="63"/>
      <c r="AL34" s="63"/>
    </row>
    <row r="35" spans="1:38" ht="41" thickBot="1" x14ac:dyDescent="0.4">
      <c r="A35" s="282"/>
      <c r="B35" s="283"/>
      <c r="C35" s="37" t="s">
        <v>49</v>
      </c>
      <c r="D35" s="38" t="s">
        <v>9</v>
      </c>
      <c r="E35" s="38" t="s">
        <v>8</v>
      </c>
      <c r="F35" s="38"/>
      <c r="G35" s="38" t="s">
        <v>8</v>
      </c>
      <c r="H35" s="38" t="s">
        <v>9</v>
      </c>
      <c r="I35" s="38" t="s">
        <v>8</v>
      </c>
      <c r="J35" s="38"/>
      <c r="K35" s="38" t="s">
        <v>8</v>
      </c>
      <c r="L35" s="38" t="s">
        <v>8</v>
      </c>
      <c r="M35" s="38"/>
      <c r="N35" s="38"/>
      <c r="O35" s="38"/>
      <c r="P35" s="38"/>
      <c r="Q35" s="38"/>
      <c r="R35" s="38" t="s">
        <v>8</v>
      </c>
      <c r="S35" s="38" t="s">
        <v>8</v>
      </c>
      <c r="T35" s="38"/>
      <c r="U35" s="38"/>
      <c r="V35" s="38"/>
      <c r="W35" s="38" t="s">
        <v>8</v>
      </c>
      <c r="X35" s="39" t="s">
        <v>9</v>
      </c>
    </row>
    <row r="36" spans="1:38" s="64" customFormat="1" ht="29" customHeight="1" x14ac:dyDescent="0.35">
      <c r="A36" s="282"/>
      <c r="B36" s="284" t="s">
        <v>50</v>
      </c>
      <c r="C36" s="65" t="s">
        <v>6</v>
      </c>
      <c r="D36" s="66" t="s">
        <v>8</v>
      </c>
      <c r="E36" s="66" t="s">
        <v>8</v>
      </c>
      <c r="F36" s="66" t="s">
        <v>8</v>
      </c>
      <c r="G36" s="66"/>
      <c r="H36" s="66"/>
      <c r="I36" s="66" t="s">
        <v>8</v>
      </c>
      <c r="J36" s="66" t="s">
        <v>8</v>
      </c>
      <c r="K36" s="66" t="s">
        <v>8</v>
      </c>
      <c r="L36" s="66" t="s">
        <v>8</v>
      </c>
      <c r="M36" s="66" t="s">
        <v>8</v>
      </c>
      <c r="N36" s="66" t="s">
        <v>8</v>
      </c>
      <c r="O36" s="66" t="s">
        <v>8</v>
      </c>
      <c r="P36" s="66" t="s">
        <v>8</v>
      </c>
      <c r="Q36" s="66" t="s">
        <v>8</v>
      </c>
      <c r="R36" s="66" t="s">
        <v>8</v>
      </c>
      <c r="S36" s="66" t="s">
        <v>8</v>
      </c>
      <c r="T36" s="66"/>
      <c r="U36" s="66" t="s">
        <v>8</v>
      </c>
      <c r="V36" s="66" t="s">
        <v>8</v>
      </c>
      <c r="W36" s="66" t="s">
        <v>8</v>
      </c>
      <c r="X36" s="67" t="s">
        <v>8</v>
      </c>
      <c r="Y36" s="55"/>
      <c r="Z36" s="63"/>
      <c r="AA36" s="63"/>
      <c r="AB36" s="63"/>
      <c r="AC36" s="63"/>
      <c r="AD36" s="63"/>
      <c r="AE36" s="63"/>
      <c r="AF36" s="63"/>
      <c r="AG36" s="63"/>
      <c r="AH36" s="63"/>
      <c r="AI36" s="63"/>
      <c r="AJ36" s="63"/>
      <c r="AK36" s="63"/>
      <c r="AL36" s="63"/>
    </row>
    <row r="37" spans="1:38" ht="48" customHeight="1" x14ac:dyDescent="0.35">
      <c r="A37" s="282"/>
      <c r="B37" s="282"/>
      <c r="C37" s="37" t="s">
        <v>46</v>
      </c>
      <c r="D37" s="38" t="s">
        <v>8</v>
      </c>
      <c r="E37" s="38" t="s">
        <v>8</v>
      </c>
      <c r="F37" s="38" t="s">
        <v>8</v>
      </c>
      <c r="G37" s="38"/>
      <c r="H37" s="38" t="s">
        <v>9</v>
      </c>
      <c r="I37" s="38" t="s">
        <v>8</v>
      </c>
      <c r="J37" s="38"/>
      <c r="K37" s="38" t="s">
        <v>8</v>
      </c>
      <c r="L37" s="38" t="s">
        <v>8</v>
      </c>
      <c r="M37" s="38" t="s">
        <v>8</v>
      </c>
      <c r="N37" s="38" t="s">
        <v>8</v>
      </c>
      <c r="O37" s="38" t="s">
        <v>8</v>
      </c>
      <c r="P37" s="38" t="s">
        <v>9</v>
      </c>
      <c r="Q37" s="38" t="s">
        <v>8</v>
      </c>
      <c r="R37" s="38" t="s">
        <v>8</v>
      </c>
      <c r="S37" s="38" t="s">
        <v>8</v>
      </c>
      <c r="T37" s="38" t="s">
        <v>8</v>
      </c>
      <c r="U37" s="38" t="s">
        <v>8</v>
      </c>
      <c r="V37" s="38" t="s">
        <v>9</v>
      </c>
      <c r="W37" s="38" t="s">
        <v>8</v>
      </c>
      <c r="X37" s="39" t="s">
        <v>8</v>
      </c>
    </row>
    <row r="38" spans="1:38" s="64" customFormat="1" ht="98" customHeight="1" x14ac:dyDescent="0.35">
      <c r="A38" s="282"/>
      <c r="B38" s="282"/>
      <c r="C38" s="65" t="s">
        <v>66</v>
      </c>
      <c r="D38" s="66" t="s">
        <v>8</v>
      </c>
      <c r="E38" s="66" t="s">
        <v>8</v>
      </c>
      <c r="F38" s="66" t="s">
        <v>9</v>
      </c>
      <c r="G38" s="66" t="s">
        <v>9</v>
      </c>
      <c r="H38" s="66"/>
      <c r="I38" s="66" t="s">
        <v>8</v>
      </c>
      <c r="J38" s="66"/>
      <c r="K38" s="66" t="s">
        <v>8</v>
      </c>
      <c r="L38" s="66" t="s">
        <v>8</v>
      </c>
      <c r="M38" s="66" t="s">
        <v>8</v>
      </c>
      <c r="N38" s="66" t="s">
        <v>8</v>
      </c>
      <c r="O38" s="66" t="s">
        <v>8</v>
      </c>
      <c r="P38" s="66" t="s">
        <v>8</v>
      </c>
      <c r="Q38" s="66" t="s">
        <v>8</v>
      </c>
      <c r="R38" s="66" t="s">
        <v>8</v>
      </c>
      <c r="S38" s="66" t="s">
        <v>8</v>
      </c>
      <c r="T38" s="66" t="s">
        <v>9</v>
      </c>
      <c r="U38" s="66" t="s">
        <v>8</v>
      </c>
      <c r="V38" s="66" t="s">
        <v>9</v>
      </c>
      <c r="W38" s="66" t="s">
        <v>8</v>
      </c>
      <c r="X38" s="67" t="s">
        <v>8</v>
      </c>
      <c r="Y38" s="55"/>
      <c r="Z38" s="63"/>
      <c r="AA38" s="63"/>
      <c r="AB38" s="63"/>
      <c r="AC38" s="63"/>
      <c r="AD38" s="63"/>
      <c r="AE38" s="63"/>
      <c r="AF38" s="63"/>
      <c r="AG38" s="63"/>
      <c r="AH38" s="63"/>
      <c r="AI38" s="63"/>
      <c r="AJ38" s="63"/>
      <c r="AK38" s="63"/>
      <c r="AL38" s="63"/>
    </row>
    <row r="39" spans="1:38" ht="58" customHeight="1" x14ac:dyDescent="0.35">
      <c r="A39" s="282"/>
      <c r="B39" s="282"/>
      <c r="C39" s="37" t="s">
        <v>51</v>
      </c>
      <c r="D39" s="38" t="s">
        <v>8</v>
      </c>
      <c r="E39" s="38" t="s">
        <v>8</v>
      </c>
      <c r="F39" s="38" t="s">
        <v>8</v>
      </c>
      <c r="G39" s="38"/>
      <c r="H39" s="38" t="s">
        <v>9</v>
      </c>
      <c r="I39" s="38" t="s">
        <v>8</v>
      </c>
      <c r="J39" s="38"/>
      <c r="K39" s="38" t="s">
        <v>8</v>
      </c>
      <c r="L39" s="38" t="s">
        <v>8</v>
      </c>
      <c r="M39" s="38" t="s">
        <v>8</v>
      </c>
      <c r="N39" s="38" t="s">
        <v>8</v>
      </c>
      <c r="O39" s="38" t="s">
        <v>8</v>
      </c>
      <c r="P39" s="38" t="s">
        <v>8</v>
      </c>
      <c r="Q39" s="38" t="s">
        <v>8</v>
      </c>
      <c r="R39" s="38" t="s">
        <v>8</v>
      </c>
      <c r="S39" s="38" t="s">
        <v>8</v>
      </c>
      <c r="T39" s="38" t="s">
        <v>8</v>
      </c>
      <c r="U39" s="38" t="s">
        <v>8</v>
      </c>
      <c r="V39" s="38" t="s">
        <v>8</v>
      </c>
      <c r="W39" s="38"/>
      <c r="X39" s="39" t="s">
        <v>8</v>
      </c>
    </row>
    <row r="40" spans="1:38" s="64" customFormat="1" ht="72" customHeight="1" thickBot="1" x14ac:dyDescent="0.4">
      <c r="A40" s="282"/>
      <c r="B40" s="283"/>
      <c r="C40" s="65" t="s">
        <v>52</v>
      </c>
      <c r="D40" s="66" t="s">
        <v>9</v>
      </c>
      <c r="E40" s="66" t="s">
        <v>8</v>
      </c>
      <c r="F40" s="66"/>
      <c r="G40" s="66"/>
      <c r="H40" s="66"/>
      <c r="I40" s="66" t="s">
        <v>8</v>
      </c>
      <c r="J40" s="66"/>
      <c r="K40" s="66" t="s">
        <v>8</v>
      </c>
      <c r="L40" s="66" t="s">
        <v>8</v>
      </c>
      <c r="M40" s="66" t="s">
        <v>8</v>
      </c>
      <c r="N40" s="66" t="s">
        <v>8</v>
      </c>
      <c r="O40" s="66" t="s">
        <v>8</v>
      </c>
      <c r="P40" s="66"/>
      <c r="Q40" s="66"/>
      <c r="R40" s="66" t="s">
        <v>8</v>
      </c>
      <c r="S40" s="66" t="s">
        <v>8</v>
      </c>
      <c r="T40" s="66" t="s">
        <v>8</v>
      </c>
      <c r="U40" s="66"/>
      <c r="V40" s="66"/>
      <c r="W40" s="66" t="s">
        <v>8</v>
      </c>
      <c r="X40" s="67" t="s">
        <v>9</v>
      </c>
      <c r="Y40" s="55"/>
      <c r="Z40" s="63"/>
      <c r="AA40" s="63"/>
      <c r="AB40" s="63"/>
      <c r="AC40" s="63"/>
      <c r="AD40" s="63"/>
      <c r="AE40" s="63"/>
      <c r="AF40" s="63"/>
      <c r="AG40" s="63"/>
      <c r="AH40" s="63"/>
      <c r="AI40" s="63"/>
      <c r="AJ40" s="63"/>
      <c r="AK40" s="63"/>
      <c r="AL40" s="63"/>
    </row>
    <row r="41" spans="1:38" ht="78" customHeight="1" x14ac:dyDescent="0.35">
      <c r="A41" s="282"/>
      <c r="B41" s="284" t="s">
        <v>53</v>
      </c>
      <c r="C41" s="37" t="s">
        <v>54</v>
      </c>
      <c r="D41" s="38" t="s">
        <v>8</v>
      </c>
      <c r="E41" s="38"/>
      <c r="F41" s="38"/>
      <c r="G41" s="38" t="s">
        <v>8</v>
      </c>
      <c r="H41" s="38"/>
      <c r="I41" s="38" t="s">
        <v>8</v>
      </c>
      <c r="J41" s="38"/>
      <c r="K41" s="38"/>
      <c r="L41" s="38" t="s">
        <v>8</v>
      </c>
      <c r="M41" s="38"/>
      <c r="N41" s="38" t="s">
        <v>8</v>
      </c>
      <c r="O41" s="38" t="s">
        <v>9</v>
      </c>
      <c r="P41" s="38" t="s">
        <v>8</v>
      </c>
      <c r="Q41" s="38" t="s">
        <v>8</v>
      </c>
      <c r="R41" s="38" t="s">
        <v>8</v>
      </c>
      <c r="S41" s="38" t="s">
        <v>8</v>
      </c>
      <c r="T41" s="38" t="s">
        <v>8</v>
      </c>
      <c r="U41" s="38"/>
      <c r="V41" s="38"/>
      <c r="W41" s="38"/>
      <c r="X41" s="39" t="s">
        <v>8</v>
      </c>
    </row>
    <row r="42" spans="1:38" s="64" customFormat="1" ht="50" customHeight="1" x14ac:dyDescent="0.35">
      <c r="A42" s="282"/>
      <c r="B42" s="282"/>
      <c r="C42" s="65" t="s">
        <v>55</v>
      </c>
      <c r="D42" s="66" t="s">
        <v>8</v>
      </c>
      <c r="E42" s="66" t="s">
        <v>8</v>
      </c>
      <c r="F42" s="66" t="s">
        <v>8</v>
      </c>
      <c r="G42" s="66" t="s">
        <v>8</v>
      </c>
      <c r="H42" s="66"/>
      <c r="I42" s="66" t="s">
        <v>8</v>
      </c>
      <c r="J42" s="66"/>
      <c r="K42" s="66" t="s">
        <v>8</v>
      </c>
      <c r="L42" s="66" t="s">
        <v>8</v>
      </c>
      <c r="M42" s="66"/>
      <c r="N42" s="66"/>
      <c r="O42" s="66" t="s">
        <v>8</v>
      </c>
      <c r="P42" s="66" t="s">
        <v>8</v>
      </c>
      <c r="Q42" s="66" t="s">
        <v>8</v>
      </c>
      <c r="R42" s="66" t="s">
        <v>8</v>
      </c>
      <c r="S42" s="66" t="s">
        <v>8</v>
      </c>
      <c r="T42" s="66" t="s">
        <v>8</v>
      </c>
      <c r="U42" s="66"/>
      <c r="V42" s="66" t="s">
        <v>8</v>
      </c>
      <c r="W42" s="66" t="s">
        <v>8</v>
      </c>
      <c r="X42" s="67" t="s">
        <v>8</v>
      </c>
      <c r="Y42" s="55"/>
      <c r="Z42" s="63"/>
      <c r="AA42" s="63"/>
      <c r="AB42" s="63"/>
      <c r="AC42" s="63"/>
      <c r="AD42" s="63"/>
      <c r="AE42" s="63"/>
      <c r="AF42" s="63"/>
      <c r="AG42" s="63"/>
      <c r="AH42" s="63"/>
      <c r="AI42" s="63"/>
      <c r="AJ42" s="63"/>
      <c r="AK42" s="63"/>
      <c r="AL42" s="63"/>
    </row>
    <row r="43" spans="1:38" ht="37" thickBot="1" x14ac:dyDescent="0.4">
      <c r="A43" s="282"/>
      <c r="B43" s="283"/>
      <c r="C43" s="37" t="s">
        <v>40</v>
      </c>
      <c r="D43" s="38"/>
      <c r="E43" s="38" t="s">
        <v>8</v>
      </c>
      <c r="F43" s="38"/>
      <c r="G43" s="38" t="s">
        <v>8</v>
      </c>
      <c r="H43" s="38"/>
      <c r="I43" s="38" t="s">
        <v>8</v>
      </c>
      <c r="J43" s="38"/>
      <c r="K43" s="38"/>
      <c r="L43" s="38" t="s">
        <v>8</v>
      </c>
      <c r="M43" s="38"/>
      <c r="N43" s="38" t="s">
        <v>8</v>
      </c>
      <c r="O43" s="38"/>
      <c r="P43" s="38"/>
      <c r="Q43" s="38" t="s">
        <v>8</v>
      </c>
      <c r="R43" s="38" t="s">
        <v>8</v>
      </c>
      <c r="S43" s="38" t="s">
        <v>8</v>
      </c>
      <c r="T43" s="38" t="s">
        <v>8</v>
      </c>
      <c r="U43" s="38"/>
      <c r="V43" s="38"/>
      <c r="W43" s="38"/>
      <c r="X43" s="39"/>
    </row>
    <row r="44" spans="1:38" s="69" customFormat="1" ht="47" customHeight="1" x14ac:dyDescent="0.2">
      <c r="A44" s="282"/>
      <c r="B44" s="284" t="s">
        <v>56</v>
      </c>
      <c r="C44" s="65" t="s">
        <v>58</v>
      </c>
      <c r="D44" s="66" t="s">
        <v>8</v>
      </c>
      <c r="E44" s="66" t="s">
        <v>8</v>
      </c>
      <c r="F44" s="66"/>
      <c r="G44" s="66" t="s">
        <v>8</v>
      </c>
      <c r="H44" s="66"/>
      <c r="I44" s="66" t="s">
        <v>8</v>
      </c>
      <c r="J44" s="66"/>
      <c r="K44" s="66" t="s">
        <v>8</v>
      </c>
      <c r="L44" s="66" t="s">
        <v>8</v>
      </c>
      <c r="M44" s="66"/>
      <c r="N44" s="66" t="s">
        <v>8</v>
      </c>
      <c r="O44" s="66" t="s">
        <v>8</v>
      </c>
      <c r="P44" s="66" t="s">
        <v>8</v>
      </c>
      <c r="Q44" s="66" t="s">
        <v>8</v>
      </c>
      <c r="R44" s="66" t="s">
        <v>8</v>
      </c>
      <c r="S44" s="66" t="s">
        <v>8</v>
      </c>
      <c r="T44" s="66" t="s">
        <v>8</v>
      </c>
      <c r="U44" s="66"/>
      <c r="V44" s="66" t="s">
        <v>8</v>
      </c>
      <c r="W44" s="66" t="s">
        <v>8</v>
      </c>
      <c r="X44" s="67" t="s">
        <v>8</v>
      </c>
      <c r="Y44" s="56"/>
      <c r="Z44" s="68"/>
      <c r="AA44" s="68"/>
      <c r="AB44" s="68"/>
      <c r="AC44" s="68"/>
      <c r="AD44" s="68"/>
      <c r="AE44" s="68"/>
      <c r="AF44" s="68"/>
      <c r="AG44" s="68"/>
      <c r="AH44" s="68"/>
      <c r="AI44" s="68"/>
      <c r="AJ44" s="68"/>
      <c r="AK44" s="68"/>
      <c r="AL44" s="68"/>
    </row>
    <row r="45" spans="1:38" ht="45" customHeight="1" x14ac:dyDescent="0.35">
      <c r="A45" s="282"/>
      <c r="B45" s="282"/>
      <c r="C45" s="37" t="s">
        <v>22</v>
      </c>
      <c r="D45" s="38"/>
      <c r="E45" s="38"/>
      <c r="F45" s="38" t="s">
        <v>8</v>
      </c>
      <c r="G45" s="38" t="s">
        <v>8</v>
      </c>
      <c r="H45" s="38"/>
      <c r="I45" s="38" t="s">
        <v>8</v>
      </c>
      <c r="J45" s="38"/>
      <c r="K45" s="38"/>
      <c r="L45" s="38" t="s">
        <v>8</v>
      </c>
      <c r="M45" s="38"/>
      <c r="N45" s="38"/>
      <c r="O45" s="38" t="s">
        <v>8</v>
      </c>
      <c r="P45" s="38"/>
      <c r="Q45" s="38" t="s">
        <v>8</v>
      </c>
      <c r="R45" s="38" t="s">
        <v>8</v>
      </c>
      <c r="S45" s="38" t="s">
        <v>8</v>
      </c>
      <c r="T45" s="38" t="s">
        <v>8</v>
      </c>
      <c r="U45" s="38"/>
      <c r="V45" s="38" t="s">
        <v>8</v>
      </c>
      <c r="W45" s="38" t="s">
        <v>9</v>
      </c>
      <c r="X45" s="39" t="s">
        <v>8</v>
      </c>
    </row>
    <row r="46" spans="1:38" s="64" customFormat="1" ht="69" customHeight="1" x14ac:dyDescent="0.35">
      <c r="A46" s="282"/>
      <c r="B46" s="282"/>
      <c r="C46" s="65" t="s">
        <v>57</v>
      </c>
      <c r="D46" s="66" t="s">
        <v>8</v>
      </c>
      <c r="E46" s="66" t="s">
        <v>8</v>
      </c>
      <c r="F46" s="66" t="s">
        <v>8</v>
      </c>
      <c r="G46" s="66" t="s">
        <v>8</v>
      </c>
      <c r="H46" s="66"/>
      <c r="I46" s="66" t="s">
        <v>8</v>
      </c>
      <c r="J46" s="66" t="s">
        <v>8</v>
      </c>
      <c r="K46" s="66" t="s">
        <v>8</v>
      </c>
      <c r="L46" s="66" t="s">
        <v>8</v>
      </c>
      <c r="M46" s="66" t="s">
        <v>8</v>
      </c>
      <c r="N46" s="66" t="s">
        <v>8</v>
      </c>
      <c r="O46" s="66" t="s">
        <v>8</v>
      </c>
      <c r="P46" s="66" t="s">
        <v>8</v>
      </c>
      <c r="Q46" s="66" t="s">
        <v>8</v>
      </c>
      <c r="R46" s="66" t="s">
        <v>8</v>
      </c>
      <c r="S46" s="66" t="s">
        <v>8</v>
      </c>
      <c r="T46" s="66" t="s">
        <v>8</v>
      </c>
      <c r="U46" s="66"/>
      <c r="V46" s="66" t="s">
        <v>8</v>
      </c>
      <c r="W46" s="66"/>
      <c r="X46" s="67" t="s">
        <v>8</v>
      </c>
      <c r="Y46" s="55"/>
      <c r="Z46" s="63"/>
      <c r="AA46" s="63"/>
      <c r="AB46" s="63"/>
      <c r="AC46" s="63"/>
      <c r="AD46" s="63"/>
      <c r="AE46" s="63"/>
      <c r="AF46" s="63"/>
      <c r="AG46" s="63"/>
      <c r="AH46" s="63"/>
      <c r="AI46" s="63"/>
      <c r="AJ46" s="63"/>
      <c r="AK46" s="63"/>
      <c r="AL46" s="63"/>
    </row>
    <row r="47" spans="1:38" ht="37" thickBot="1" x14ac:dyDescent="0.4">
      <c r="A47" s="282"/>
      <c r="B47" s="283"/>
      <c r="C47" s="37" t="s">
        <v>40</v>
      </c>
      <c r="D47" s="38"/>
      <c r="E47" s="38" t="s">
        <v>8</v>
      </c>
      <c r="F47" s="38"/>
      <c r="G47" s="38"/>
      <c r="H47" s="38"/>
      <c r="I47" s="38" t="s">
        <v>8</v>
      </c>
      <c r="J47" s="38" t="s">
        <v>8</v>
      </c>
      <c r="K47" s="38"/>
      <c r="L47" s="38" t="s">
        <v>8</v>
      </c>
      <c r="M47" s="38"/>
      <c r="N47" s="38"/>
      <c r="O47" s="38" t="s">
        <v>8</v>
      </c>
      <c r="P47" s="38"/>
      <c r="Q47" s="38" t="s">
        <v>8</v>
      </c>
      <c r="R47" s="38" t="s">
        <v>8</v>
      </c>
      <c r="S47" s="38" t="s">
        <v>8</v>
      </c>
      <c r="T47" s="38" t="s">
        <v>8</v>
      </c>
      <c r="U47" s="38"/>
      <c r="V47" s="38"/>
      <c r="W47" s="38"/>
      <c r="X47" s="39" t="s">
        <v>8</v>
      </c>
    </row>
    <row r="48" spans="1:38" s="64" customFormat="1" ht="51" customHeight="1" x14ac:dyDescent="0.35">
      <c r="A48" s="282"/>
      <c r="B48" s="284" t="s">
        <v>59</v>
      </c>
      <c r="C48" s="65" t="s">
        <v>60</v>
      </c>
      <c r="D48" s="66" t="s">
        <v>8</v>
      </c>
      <c r="E48" s="66"/>
      <c r="F48" s="66"/>
      <c r="G48" s="66"/>
      <c r="H48" s="66"/>
      <c r="I48" s="66" t="s">
        <v>8</v>
      </c>
      <c r="J48" s="66" t="s">
        <v>8</v>
      </c>
      <c r="K48" s="66" t="s">
        <v>8</v>
      </c>
      <c r="L48" s="66" t="s">
        <v>8</v>
      </c>
      <c r="M48" s="66" t="s">
        <v>8</v>
      </c>
      <c r="N48" s="66"/>
      <c r="O48" s="66" t="s">
        <v>8</v>
      </c>
      <c r="P48" s="66" t="s">
        <v>8</v>
      </c>
      <c r="Q48" s="66" t="s">
        <v>8</v>
      </c>
      <c r="R48" s="66" t="s">
        <v>8</v>
      </c>
      <c r="S48" s="66" t="s">
        <v>8</v>
      </c>
      <c r="T48" s="66" t="s">
        <v>8</v>
      </c>
      <c r="U48" s="66"/>
      <c r="V48" s="66" t="s">
        <v>8</v>
      </c>
      <c r="W48" s="66"/>
      <c r="X48" s="67" t="s">
        <v>8</v>
      </c>
      <c r="Y48" s="55"/>
      <c r="Z48" s="63"/>
      <c r="AA48" s="63"/>
      <c r="AB48" s="63"/>
      <c r="AC48" s="63"/>
      <c r="AD48" s="63"/>
      <c r="AE48" s="63"/>
      <c r="AF48" s="63"/>
      <c r="AG48" s="63"/>
      <c r="AH48" s="63"/>
      <c r="AI48" s="63"/>
      <c r="AJ48" s="63"/>
      <c r="AK48" s="63"/>
      <c r="AL48" s="63"/>
    </row>
    <row r="49" spans="1:38" ht="37" thickBot="1" x14ac:dyDescent="0.4">
      <c r="A49" s="282"/>
      <c r="B49" s="283"/>
      <c r="C49" s="37" t="s">
        <v>61</v>
      </c>
      <c r="D49" s="38"/>
      <c r="E49" s="38"/>
      <c r="F49" s="38"/>
      <c r="G49" s="38"/>
      <c r="H49" s="38"/>
      <c r="I49" s="38" t="s">
        <v>8</v>
      </c>
      <c r="J49" s="38" t="s">
        <v>8</v>
      </c>
      <c r="K49" s="38" t="s">
        <v>8</v>
      </c>
      <c r="L49" s="38" t="s">
        <v>8</v>
      </c>
      <c r="M49" s="38" t="s">
        <v>8</v>
      </c>
      <c r="N49" s="38" t="s">
        <v>8</v>
      </c>
      <c r="O49" s="38" t="s">
        <v>8</v>
      </c>
      <c r="P49" s="38" t="s">
        <v>8</v>
      </c>
      <c r="Q49" s="38" t="s">
        <v>8</v>
      </c>
      <c r="R49" s="38" t="s">
        <v>8</v>
      </c>
      <c r="S49" s="38" t="s">
        <v>8</v>
      </c>
      <c r="T49" s="38" t="s">
        <v>8</v>
      </c>
      <c r="U49" s="38"/>
      <c r="V49" s="38" t="s">
        <v>8</v>
      </c>
      <c r="W49" s="38" t="s">
        <v>9</v>
      </c>
      <c r="X49" s="39" t="s">
        <v>8</v>
      </c>
    </row>
    <row r="50" spans="1:38" s="69" customFormat="1" ht="46" customHeight="1" x14ac:dyDescent="0.2">
      <c r="A50" s="282"/>
      <c r="B50" s="284" t="s">
        <v>62</v>
      </c>
      <c r="C50" s="65" t="s">
        <v>63</v>
      </c>
      <c r="D50" s="66"/>
      <c r="E50" s="66" t="s">
        <v>9</v>
      </c>
      <c r="F50" s="66"/>
      <c r="G50" s="66"/>
      <c r="H50" s="66"/>
      <c r="I50" s="66"/>
      <c r="J50" s="66"/>
      <c r="K50" s="66" t="s">
        <v>9</v>
      </c>
      <c r="L50" s="66"/>
      <c r="M50" s="66"/>
      <c r="N50" s="66" t="s">
        <v>8</v>
      </c>
      <c r="O50" s="66" t="s">
        <v>8</v>
      </c>
      <c r="P50" s="66"/>
      <c r="Q50" s="66"/>
      <c r="R50" s="66"/>
      <c r="S50" s="66"/>
      <c r="T50" s="66"/>
      <c r="U50" s="66" t="s">
        <v>8</v>
      </c>
      <c r="V50" s="66" t="s">
        <v>8</v>
      </c>
      <c r="W50" s="66"/>
      <c r="X50" s="67" t="s">
        <v>9</v>
      </c>
      <c r="Y50" s="56"/>
      <c r="Z50" s="68"/>
      <c r="AA50" s="68"/>
      <c r="AB50" s="68"/>
      <c r="AC50" s="68"/>
      <c r="AD50" s="68"/>
      <c r="AE50" s="68"/>
      <c r="AF50" s="68"/>
      <c r="AG50" s="68"/>
      <c r="AH50" s="68"/>
      <c r="AI50" s="68"/>
      <c r="AJ50" s="68"/>
      <c r="AK50" s="68"/>
      <c r="AL50" s="68"/>
    </row>
    <row r="51" spans="1:38" ht="56" customHeight="1" x14ac:dyDescent="0.35">
      <c r="A51" s="282"/>
      <c r="B51" s="282"/>
      <c r="C51" s="37" t="s">
        <v>64</v>
      </c>
      <c r="D51" s="38"/>
      <c r="E51" s="38" t="s">
        <v>9</v>
      </c>
      <c r="F51" s="38"/>
      <c r="G51" s="38"/>
      <c r="H51" s="38"/>
      <c r="I51" s="38"/>
      <c r="J51" s="38"/>
      <c r="K51" s="38" t="s">
        <v>9</v>
      </c>
      <c r="L51" s="38"/>
      <c r="M51" s="38" t="s">
        <v>8</v>
      </c>
      <c r="N51" s="38" t="s">
        <v>8</v>
      </c>
      <c r="O51" s="38" t="s">
        <v>9</v>
      </c>
      <c r="P51" s="38"/>
      <c r="Q51" s="38"/>
      <c r="R51" s="38"/>
      <c r="S51" s="38" t="s">
        <v>9</v>
      </c>
      <c r="T51" s="38"/>
      <c r="U51" s="38" t="s">
        <v>8</v>
      </c>
      <c r="V51" s="38" t="s">
        <v>8</v>
      </c>
      <c r="W51" s="38"/>
      <c r="X51" s="39" t="s">
        <v>9</v>
      </c>
    </row>
    <row r="52" spans="1:38" s="64" customFormat="1" ht="47" customHeight="1" x14ac:dyDescent="0.35">
      <c r="A52" s="282"/>
      <c r="B52" s="282"/>
      <c r="C52" s="65" t="s">
        <v>73</v>
      </c>
      <c r="D52" s="66"/>
      <c r="E52" s="66" t="s">
        <v>9</v>
      </c>
      <c r="F52" s="66" t="s">
        <v>9</v>
      </c>
      <c r="G52" s="66"/>
      <c r="H52" s="66"/>
      <c r="I52" s="66"/>
      <c r="J52" s="66" t="s">
        <v>8</v>
      </c>
      <c r="K52" s="66" t="s">
        <v>9</v>
      </c>
      <c r="L52" s="66"/>
      <c r="M52" s="66" t="s">
        <v>8</v>
      </c>
      <c r="N52" s="66" t="s">
        <v>8</v>
      </c>
      <c r="O52" s="66" t="s">
        <v>9</v>
      </c>
      <c r="P52" s="66"/>
      <c r="Q52" s="66"/>
      <c r="R52" s="66" t="s">
        <v>8</v>
      </c>
      <c r="S52" s="66" t="s">
        <v>8</v>
      </c>
      <c r="T52" s="66" t="s">
        <v>8</v>
      </c>
      <c r="U52" s="66" t="s">
        <v>8</v>
      </c>
      <c r="V52" s="66" t="s">
        <v>8</v>
      </c>
      <c r="W52" s="66" t="s">
        <v>8</v>
      </c>
      <c r="X52" s="67" t="s">
        <v>9</v>
      </c>
      <c r="Y52" s="55"/>
      <c r="Z52" s="63"/>
      <c r="AA52" s="63"/>
      <c r="AB52" s="63"/>
      <c r="AC52" s="63"/>
      <c r="AD52" s="63"/>
      <c r="AE52" s="63"/>
      <c r="AF52" s="63"/>
      <c r="AG52" s="63"/>
      <c r="AH52" s="63"/>
      <c r="AI52" s="63"/>
      <c r="AJ52" s="63"/>
      <c r="AK52" s="63"/>
      <c r="AL52" s="63"/>
    </row>
    <row r="53" spans="1:38" s="46" customFormat="1" ht="37" thickBot="1" x14ac:dyDescent="0.4">
      <c r="A53" s="283"/>
      <c r="B53" s="283"/>
      <c r="C53" s="42" t="s">
        <v>40</v>
      </c>
      <c r="D53" s="43" t="s">
        <v>8</v>
      </c>
      <c r="E53" s="43" t="s">
        <v>8</v>
      </c>
      <c r="F53" s="43"/>
      <c r="G53" s="43"/>
      <c r="H53" s="43"/>
      <c r="I53" s="43" t="s">
        <v>8</v>
      </c>
      <c r="J53" s="43" t="s">
        <v>8</v>
      </c>
      <c r="K53" s="43" t="s">
        <v>8</v>
      </c>
      <c r="L53" s="43" t="s">
        <v>8</v>
      </c>
      <c r="M53" s="43" t="s">
        <v>8</v>
      </c>
      <c r="N53" s="43" t="s">
        <v>8</v>
      </c>
      <c r="O53" s="43"/>
      <c r="P53" s="43"/>
      <c r="Q53" s="43"/>
      <c r="R53" s="43"/>
      <c r="S53" s="43"/>
      <c r="T53" s="43"/>
      <c r="U53" s="43"/>
      <c r="V53" s="43" t="s">
        <v>8</v>
      </c>
      <c r="W53" s="43"/>
      <c r="X53" s="44" t="s">
        <v>8</v>
      </c>
      <c r="Y53" s="57"/>
      <c r="Z53" s="45"/>
      <c r="AA53" s="45"/>
      <c r="AB53" s="45"/>
      <c r="AC53" s="45"/>
      <c r="AD53" s="45"/>
      <c r="AE53" s="45"/>
      <c r="AF53" s="45"/>
      <c r="AG53" s="45"/>
      <c r="AH53" s="45"/>
      <c r="AI53" s="45"/>
      <c r="AJ53" s="45"/>
      <c r="AK53" s="45"/>
      <c r="AL53" s="45"/>
    </row>
    <row r="54" spans="1:38" x14ac:dyDescent="0.35">
      <c r="D54" s="48"/>
      <c r="E54" s="48"/>
      <c r="F54" s="48"/>
      <c r="G54" s="48"/>
      <c r="H54" s="48"/>
      <c r="I54" s="48"/>
      <c r="J54" s="48"/>
      <c r="K54" s="48"/>
      <c r="L54" s="48"/>
      <c r="M54" s="48"/>
      <c r="N54" s="48"/>
      <c r="O54" s="48"/>
      <c r="P54" s="48"/>
      <c r="Q54" s="48"/>
      <c r="R54" s="48"/>
      <c r="S54" s="48"/>
      <c r="T54" s="48"/>
      <c r="U54" s="48"/>
      <c r="V54" s="48"/>
      <c r="W54" s="48"/>
      <c r="X54" s="49"/>
    </row>
    <row r="55" spans="1:38" s="52" customFormat="1" ht="30" customHeight="1" x14ac:dyDescent="0.2">
      <c r="A55" s="50"/>
      <c r="B55" s="285" t="s">
        <v>65</v>
      </c>
      <c r="C55" s="51"/>
      <c r="D55" s="286" t="s">
        <v>15</v>
      </c>
      <c r="E55" s="286" t="s">
        <v>14</v>
      </c>
      <c r="F55" s="286" t="s">
        <v>21</v>
      </c>
      <c r="G55" s="287" t="s">
        <v>23</v>
      </c>
      <c r="H55" s="281" t="s">
        <v>24</v>
      </c>
      <c r="I55" s="288"/>
      <c r="J55" s="289" t="s">
        <v>75</v>
      </c>
      <c r="K55" s="288" t="s">
        <v>76</v>
      </c>
      <c r="L55" s="288"/>
      <c r="M55" s="288" t="s">
        <v>81</v>
      </c>
      <c r="N55" s="288" t="s">
        <v>82</v>
      </c>
      <c r="O55" s="288" t="s">
        <v>83</v>
      </c>
      <c r="P55" s="288" t="s">
        <v>84</v>
      </c>
      <c r="Q55" s="288" t="s">
        <v>87</v>
      </c>
      <c r="R55" s="288" t="s">
        <v>88</v>
      </c>
      <c r="S55" s="288" t="s">
        <v>89</v>
      </c>
      <c r="T55" s="288" t="s">
        <v>92</v>
      </c>
      <c r="U55" s="288" t="s">
        <v>94</v>
      </c>
      <c r="V55" s="288" t="s">
        <v>97</v>
      </c>
      <c r="W55" s="288" t="s">
        <v>98</v>
      </c>
      <c r="X55" s="290" t="s">
        <v>99</v>
      </c>
      <c r="Y55" s="58"/>
    </row>
    <row r="56" spans="1:38" s="52" customFormat="1" ht="16" x14ac:dyDescent="0.2">
      <c r="A56" s="50"/>
      <c r="B56" s="285"/>
      <c r="C56" s="51"/>
      <c r="D56" s="286"/>
      <c r="E56" s="286"/>
      <c r="F56" s="286"/>
      <c r="G56" s="287"/>
      <c r="H56" s="281"/>
      <c r="I56" s="288"/>
      <c r="J56" s="289"/>
      <c r="K56" s="288"/>
      <c r="L56" s="288"/>
      <c r="M56" s="288"/>
      <c r="N56" s="288"/>
      <c r="O56" s="288"/>
      <c r="P56" s="288"/>
      <c r="Q56" s="288"/>
      <c r="R56" s="288"/>
      <c r="S56" s="288"/>
      <c r="T56" s="288"/>
      <c r="U56" s="288"/>
      <c r="V56" s="288"/>
      <c r="W56" s="288"/>
      <c r="X56" s="290"/>
      <c r="Y56" s="58"/>
    </row>
    <row r="57" spans="1:38" s="52" customFormat="1" ht="16" x14ac:dyDescent="0.2">
      <c r="A57" s="50"/>
      <c r="B57" s="285"/>
      <c r="C57" s="51"/>
      <c r="D57" s="286"/>
      <c r="E57" s="286"/>
      <c r="F57" s="286"/>
      <c r="G57" s="287"/>
      <c r="H57" s="281"/>
      <c r="I57" s="288"/>
      <c r="J57" s="289"/>
      <c r="K57" s="288"/>
      <c r="L57" s="288"/>
      <c r="M57" s="288"/>
      <c r="N57" s="288"/>
      <c r="O57" s="288"/>
      <c r="P57" s="288"/>
      <c r="Q57" s="288"/>
      <c r="R57" s="288"/>
      <c r="S57" s="288"/>
      <c r="T57" s="288"/>
      <c r="U57" s="288"/>
      <c r="V57" s="288"/>
      <c r="W57" s="288"/>
      <c r="X57" s="290"/>
      <c r="Y57" s="58"/>
    </row>
    <row r="58" spans="1:38" s="52" customFormat="1" ht="16" x14ac:dyDescent="0.2">
      <c r="A58" s="50"/>
      <c r="B58" s="285"/>
      <c r="C58" s="51"/>
      <c r="D58" s="286"/>
      <c r="E58" s="286"/>
      <c r="F58" s="286"/>
      <c r="G58" s="287"/>
      <c r="H58" s="281"/>
      <c r="I58" s="288"/>
      <c r="J58" s="289"/>
      <c r="K58" s="288"/>
      <c r="L58" s="288"/>
      <c r="M58" s="288"/>
      <c r="N58" s="288"/>
      <c r="O58" s="288"/>
      <c r="P58" s="288"/>
      <c r="Q58" s="288"/>
      <c r="R58" s="288"/>
      <c r="S58" s="288"/>
      <c r="T58" s="288"/>
      <c r="U58" s="288"/>
      <c r="V58" s="288"/>
      <c r="W58" s="288"/>
      <c r="X58" s="290"/>
      <c r="Y58" s="58"/>
    </row>
    <row r="59" spans="1:38" s="52" customFormat="1" ht="16" x14ac:dyDescent="0.2">
      <c r="A59" s="50"/>
      <c r="B59" s="285"/>
      <c r="C59" s="51"/>
      <c r="D59" s="286"/>
      <c r="E59" s="286"/>
      <c r="F59" s="286"/>
      <c r="G59" s="287"/>
      <c r="H59" s="281"/>
      <c r="I59" s="288"/>
      <c r="J59" s="289"/>
      <c r="K59" s="288"/>
      <c r="L59" s="288"/>
      <c r="M59" s="288"/>
      <c r="N59" s="288"/>
      <c r="O59" s="288"/>
      <c r="P59" s="288"/>
      <c r="Q59" s="288"/>
      <c r="R59" s="288"/>
      <c r="S59" s="288"/>
      <c r="T59" s="288"/>
      <c r="U59" s="288"/>
      <c r="V59" s="288"/>
      <c r="W59" s="288"/>
      <c r="X59" s="290"/>
      <c r="Y59" s="58"/>
    </row>
    <row r="60" spans="1:38" s="52" customFormat="1" ht="16" x14ac:dyDescent="0.2">
      <c r="A60" s="50"/>
      <c r="B60" s="285"/>
      <c r="C60" s="51"/>
      <c r="D60" s="286"/>
      <c r="E60" s="286"/>
      <c r="F60" s="286"/>
      <c r="G60" s="287"/>
      <c r="H60" s="281"/>
      <c r="I60" s="288"/>
      <c r="J60" s="289"/>
      <c r="K60" s="288"/>
      <c r="L60" s="288"/>
      <c r="M60" s="288"/>
      <c r="N60" s="288"/>
      <c r="O60" s="288"/>
      <c r="P60" s="288"/>
      <c r="Q60" s="288"/>
      <c r="R60" s="288"/>
      <c r="S60" s="288"/>
      <c r="T60" s="288"/>
      <c r="U60" s="288"/>
      <c r="V60" s="288"/>
      <c r="W60" s="288"/>
      <c r="X60" s="290"/>
      <c r="Y60" s="58"/>
    </row>
    <row r="61" spans="1:38" s="52" customFormat="1" ht="16" x14ac:dyDescent="0.2">
      <c r="A61" s="50"/>
      <c r="B61" s="285"/>
      <c r="C61" s="51"/>
      <c r="D61" s="286"/>
      <c r="E61" s="286"/>
      <c r="F61" s="286"/>
      <c r="G61" s="287"/>
      <c r="H61" s="281"/>
      <c r="I61" s="288"/>
      <c r="J61" s="289"/>
      <c r="K61" s="288"/>
      <c r="L61" s="288"/>
      <c r="M61" s="288"/>
      <c r="N61" s="288"/>
      <c r="O61" s="288"/>
      <c r="P61" s="288"/>
      <c r="Q61" s="288"/>
      <c r="R61" s="288"/>
      <c r="S61" s="288"/>
      <c r="T61" s="288"/>
      <c r="U61" s="288"/>
      <c r="V61" s="288"/>
      <c r="W61" s="288"/>
      <c r="X61" s="290"/>
      <c r="Y61" s="58"/>
    </row>
    <row r="62" spans="1:38" s="52" customFormat="1" ht="16" x14ac:dyDescent="0.2">
      <c r="A62" s="50"/>
      <c r="B62" s="285"/>
      <c r="C62" s="51"/>
      <c r="D62" s="286"/>
      <c r="E62" s="286"/>
      <c r="F62" s="286"/>
      <c r="G62" s="287"/>
      <c r="H62" s="281"/>
      <c r="I62" s="288"/>
      <c r="J62" s="289"/>
      <c r="K62" s="288"/>
      <c r="L62" s="288"/>
      <c r="M62" s="288"/>
      <c r="N62" s="288"/>
      <c r="O62" s="288"/>
      <c r="P62" s="288"/>
      <c r="Q62" s="288"/>
      <c r="R62" s="288"/>
      <c r="S62" s="288"/>
      <c r="T62" s="288"/>
      <c r="U62" s="288"/>
      <c r="V62" s="288"/>
      <c r="W62" s="288"/>
      <c r="X62" s="290"/>
      <c r="Y62" s="58"/>
    </row>
    <row r="63" spans="1:38" s="52" customFormat="1" ht="16" x14ac:dyDescent="0.2">
      <c r="A63" s="50"/>
      <c r="B63" s="50"/>
      <c r="C63" s="51"/>
      <c r="D63" s="286"/>
      <c r="E63" s="286"/>
      <c r="F63" s="286"/>
      <c r="G63" s="287"/>
      <c r="H63" s="281"/>
      <c r="I63" s="288"/>
      <c r="J63" s="289"/>
      <c r="K63" s="288"/>
      <c r="L63" s="288"/>
      <c r="M63" s="288"/>
      <c r="N63" s="288"/>
      <c r="O63" s="288"/>
      <c r="P63" s="288"/>
      <c r="Q63" s="288"/>
      <c r="R63" s="288"/>
      <c r="S63" s="288"/>
      <c r="T63" s="288"/>
      <c r="U63" s="288"/>
      <c r="V63" s="288"/>
      <c r="W63" s="288"/>
      <c r="X63" s="290"/>
      <c r="Y63" s="58"/>
    </row>
    <row r="64" spans="1:38" s="52" customFormat="1" ht="16" x14ac:dyDescent="0.2">
      <c r="A64" s="50"/>
      <c r="B64" s="50"/>
      <c r="C64" s="51"/>
      <c r="D64" s="286"/>
      <c r="E64" s="286"/>
      <c r="F64" s="286"/>
      <c r="G64" s="287"/>
      <c r="H64" s="281"/>
      <c r="I64" s="288"/>
      <c r="J64" s="289"/>
      <c r="K64" s="288"/>
      <c r="L64" s="288"/>
      <c r="M64" s="288"/>
      <c r="N64" s="288"/>
      <c r="O64" s="288"/>
      <c r="P64" s="288"/>
      <c r="Q64" s="288"/>
      <c r="R64" s="288"/>
      <c r="S64" s="288"/>
      <c r="T64" s="288"/>
      <c r="U64" s="288"/>
      <c r="V64" s="288"/>
      <c r="W64" s="288"/>
      <c r="X64" s="290"/>
      <c r="Y64" s="58"/>
    </row>
    <row r="65" spans="1:25" s="52" customFormat="1" ht="16" x14ac:dyDescent="0.2">
      <c r="A65" s="50"/>
      <c r="B65" s="50"/>
      <c r="C65" s="51"/>
      <c r="D65" s="286"/>
      <c r="E65" s="286"/>
      <c r="F65" s="286"/>
      <c r="G65" s="287"/>
      <c r="H65" s="281"/>
      <c r="I65" s="288"/>
      <c r="J65" s="289"/>
      <c r="K65" s="288"/>
      <c r="L65" s="288"/>
      <c r="M65" s="288"/>
      <c r="N65" s="288"/>
      <c r="O65" s="288"/>
      <c r="P65" s="288"/>
      <c r="Q65" s="288"/>
      <c r="R65" s="288"/>
      <c r="S65" s="288"/>
      <c r="T65" s="288"/>
      <c r="U65" s="288"/>
      <c r="V65" s="288"/>
      <c r="W65" s="288"/>
      <c r="X65" s="290"/>
      <c r="Y65" s="58"/>
    </row>
    <row r="66" spans="1:25" s="24" customFormat="1" x14ac:dyDescent="0.35">
      <c r="A66" s="47"/>
      <c r="B66" s="47"/>
      <c r="C66" s="41"/>
      <c r="D66" s="48"/>
      <c r="E66" s="48"/>
      <c r="F66" s="48"/>
      <c r="G66" s="48"/>
      <c r="H66" s="281"/>
      <c r="I66" s="48"/>
      <c r="J66" s="48"/>
      <c r="K66" s="288"/>
      <c r="L66" s="288"/>
      <c r="M66" s="288"/>
      <c r="N66" s="288"/>
      <c r="O66" s="288"/>
      <c r="P66" s="288"/>
      <c r="Q66" s="288"/>
      <c r="R66" s="288"/>
      <c r="S66" s="288"/>
      <c r="T66" s="288"/>
      <c r="U66" s="288"/>
      <c r="V66" s="288"/>
      <c r="W66" s="288"/>
      <c r="X66" s="290"/>
      <c r="Y66" s="55"/>
    </row>
    <row r="67" spans="1:25" s="24" customFormat="1" x14ac:dyDescent="0.35">
      <c r="A67" s="47"/>
      <c r="B67" s="47"/>
      <c r="C67" s="41"/>
      <c r="D67" s="48"/>
      <c r="E67" s="48"/>
      <c r="F67" s="48"/>
      <c r="G67" s="48"/>
      <c r="H67" s="48"/>
      <c r="I67" s="48"/>
      <c r="J67" s="48"/>
      <c r="K67" s="48"/>
      <c r="L67" s="48"/>
      <c r="M67" s="48"/>
      <c r="N67" s="48"/>
      <c r="O67" s="48"/>
      <c r="P67" s="48"/>
      <c r="Q67" s="48"/>
      <c r="R67" s="48"/>
      <c r="S67" s="48"/>
      <c r="T67" s="48"/>
      <c r="U67" s="48"/>
      <c r="V67" s="48"/>
      <c r="W67" s="288"/>
      <c r="X67" s="290"/>
      <c r="Y67" s="55"/>
    </row>
    <row r="68" spans="1:25" s="24" customFormat="1" x14ac:dyDescent="0.35">
      <c r="A68" s="47"/>
      <c r="B68" s="47"/>
      <c r="C68" s="41"/>
      <c r="D68" s="48"/>
      <c r="E68" s="48"/>
      <c r="F68" s="48"/>
      <c r="G68" s="48"/>
      <c r="H68" s="48"/>
      <c r="I68" s="48"/>
      <c r="J68" s="48"/>
      <c r="K68" s="288" t="s">
        <v>78</v>
      </c>
      <c r="L68" s="48"/>
      <c r="M68" s="48"/>
      <c r="N68" s="48"/>
      <c r="O68" s="288" t="s">
        <v>90</v>
      </c>
      <c r="P68" s="48"/>
      <c r="Q68" s="48"/>
      <c r="R68" s="48"/>
      <c r="S68" s="48"/>
      <c r="T68" s="48"/>
      <c r="U68" s="288" t="s">
        <v>95</v>
      </c>
      <c r="V68" s="48"/>
      <c r="W68" s="48"/>
      <c r="X68" s="49"/>
      <c r="Y68" s="55"/>
    </row>
    <row r="69" spans="1:25" s="24" customFormat="1" x14ac:dyDescent="0.35">
      <c r="A69" s="47"/>
      <c r="B69" s="47"/>
      <c r="C69" s="41"/>
      <c r="D69" s="48"/>
      <c r="E69" s="48"/>
      <c r="F69" s="48"/>
      <c r="G69" s="48"/>
      <c r="H69" s="48"/>
      <c r="I69" s="48"/>
      <c r="J69" s="48"/>
      <c r="K69" s="288"/>
      <c r="L69" s="48"/>
      <c r="M69" s="48"/>
      <c r="N69" s="48"/>
      <c r="O69" s="288"/>
      <c r="P69" s="48"/>
      <c r="Q69" s="48"/>
      <c r="R69" s="48"/>
      <c r="S69" s="48"/>
      <c r="T69" s="48"/>
      <c r="U69" s="288"/>
      <c r="V69" s="48"/>
      <c r="W69" s="48"/>
      <c r="X69" s="49"/>
      <c r="Y69" s="55"/>
    </row>
    <row r="70" spans="1:25" s="24" customFormat="1" x14ac:dyDescent="0.35">
      <c r="A70" s="47"/>
      <c r="B70" s="47"/>
      <c r="C70" s="41"/>
      <c r="D70" s="48"/>
      <c r="E70" s="48"/>
      <c r="F70" s="48"/>
      <c r="G70" s="48"/>
      <c r="H70" s="48"/>
      <c r="I70" s="48"/>
      <c r="J70" s="48"/>
      <c r="K70" s="288"/>
      <c r="L70" s="48"/>
      <c r="M70" s="48"/>
      <c r="N70" s="48"/>
      <c r="O70" s="288"/>
      <c r="P70" s="48"/>
      <c r="Q70" s="48"/>
      <c r="R70" s="48"/>
      <c r="S70" s="48"/>
      <c r="T70" s="48"/>
      <c r="U70" s="288"/>
      <c r="V70" s="48"/>
      <c r="W70" s="48"/>
      <c r="X70" s="49"/>
      <c r="Y70" s="55"/>
    </row>
    <row r="71" spans="1:25" s="24" customFormat="1" x14ac:dyDescent="0.35">
      <c r="A71" s="47"/>
      <c r="B71" s="47"/>
      <c r="C71" s="41"/>
      <c r="D71" s="48"/>
      <c r="E71" s="48"/>
      <c r="F71" s="48"/>
      <c r="G71" s="48"/>
      <c r="H71" s="48"/>
      <c r="I71" s="48"/>
      <c r="J71" s="48"/>
      <c r="K71" s="288"/>
      <c r="L71" s="48"/>
      <c r="M71" s="48"/>
      <c r="N71" s="48"/>
      <c r="O71" s="288"/>
      <c r="P71" s="48"/>
      <c r="Q71" s="48"/>
      <c r="R71" s="48"/>
      <c r="S71" s="48"/>
      <c r="T71" s="48"/>
      <c r="U71" s="288"/>
      <c r="V71" s="48"/>
      <c r="W71" s="48"/>
      <c r="X71" s="49"/>
      <c r="Y71" s="55"/>
    </row>
    <row r="72" spans="1:25" s="24" customFormat="1" x14ac:dyDescent="0.35">
      <c r="A72" s="47"/>
      <c r="B72" s="47"/>
      <c r="C72" s="41"/>
      <c r="D72" s="48"/>
      <c r="E72" s="48"/>
      <c r="F72" s="48"/>
      <c r="G72" s="48"/>
      <c r="H72" s="48"/>
      <c r="I72" s="48"/>
      <c r="J72" s="48"/>
      <c r="K72" s="288"/>
      <c r="L72" s="48"/>
      <c r="M72" s="48"/>
      <c r="N72" s="48"/>
      <c r="O72" s="288"/>
      <c r="P72" s="48"/>
      <c r="Q72" s="48"/>
      <c r="R72" s="48"/>
      <c r="S72" s="48"/>
      <c r="T72" s="48"/>
      <c r="U72" s="288"/>
      <c r="V72" s="48"/>
      <c r="W72" s="48"/>
      <c r="X72" s="49"/>
      <c r="Y72" s="55"/>
    </row>
    <row r="73" spans="1:25" s="24" customFormat="1" x14ac:dyDescent="0.35">
      <c r="A73" s="47"/>
      <c r="B73" s="47"/>
      <c r="C73" s="41"/>
      <c r="D73" s="48"/>
      <c r="E73" s="48"/>
      <c r="F73" s="48"/>
      <c r="G73" s="48"/>
      <c r="H73" s="48"/>
      <c r="I73" s="48"/>
      <c r="J73" s="48"/>
      <c r="K73" s="288"/>
      <c r="L73" s="48"/>
      <c r="M73" s="48"/>
      <c r="N73" s="48"/>
      <c r="O73" s="288"/>
      <c r="P73" s="48"/>
      <c r="Q73" s="48"/>
      <c r="R73" s="48"/>
      <c r="S73" s="48"/>
      <c r="T73" s="48"/>
      <c r="U73" s="288"/>
      <c r="V73" s="48"/>
      <c r="W73" s="48"/>
      <c r="X73" s="49"/>
      <c r="Y73" s="55"/>
    </row>
    <row r="74" spans="1:25" s="24" customFormat="1" x14ac:dyDescent="0.35">
      <c r="A74" s="47"/>
      <c r="B74" s="47"/>
      <c r="C74" s="41"/>
      <c r="D74" s="48"/>
      <c r="E74" s="48"/>
      <c r="F74" s="48"/>
      <c r="G74" s="48"/>
      <c r="H74" s="48"/>
      <c r="I74" s="48"/>
      <c r="J74" s="48"/>
      <c r="K74" s="288"/>
      <c r="L74" s="48"/>
      <c r="M74" s="48"/>
      <c r="N74" s="48"/>
      <c r="O74" s="288"/>
      <c r="P74" s="48"/>
      <c r="Q74" s="48"/>
      <c r="R74" s="48"/>
      <c r="S74" s="48"/>
      <c r="T74" s="48"/>
      <c r="U74" s="288"/>
      <c r="V74" s="48"/>
      <c r="W74" s="48"/>
      <c r="X74" s="49"/>
      <c r="Y74" s="55"/>
    </row>
    <row r="75" spans="1:25" s="24" customFormat="1" x14ac:dyDescent="0.35">
      <c r="A75" s="47"/>
      <c r="B75" s="47"/>
      <c r="C75" s="41"/>
      <c r="D75" s="48"/>
      <c r="E75" s="48"/>
      <c r="F75" s="48"/>
      <c r="G75" s="48"/>
      <c r="H75" s="48"/>
      <c r="I75" s="48"/>
      <c r="J75" s="48"/>
      <c r="K75" s="288"/>
      <c r="L75" s="48"/>
      <c r="M75" s="48"/>
      <c r="N75" s="48"/>
      <c r="O75" s="288"/>
      <c r="P75" s="48"/>
      <c r="Q75" s="48"/>
      <c r="R75" s="48"/>
      <c r="S75" s="48"/>
      <c r="T75" s="48"/>
      <c r="U75" s="288"/>
      <c r="V75" s="48"/>
      <c r="W75" s="48"/>
      <c r="X75" s="49"/>
      <c r="Y75" s="55"/>
    </row>
    <row r="76" spans="1:25" s="24" customFormat="1" x14ac:dyDescent="0.35">
      <c r="A76" s="47"/>
      <c r="B76" s="47"/>
      <c r="C76" s="41"/>
      <c r="D76" s="48"/>
      <c r="E76" s="48"/>
      <c r="F76" s="48"/>
      <c r="G76" s="48"/>
      <c r="H76" s="48"/>
      <c r="I76" s="48"/>
      <c r="J76" s="48"/>
      <c r="K76" s="48"/>
      <c r="L76" s="48"/>
      <c r="M76" s="48"/>
      <c r="N76" s="48"/>
      <c r="O76" s="48"/>
      <c r="P76" s="48"/>
      <c r="Q76" s="48"/>
      <c r="R76" s="48"/>
      <c r="S76" s="48"/>
      <c r="T76" s="48"/>
      <c r="U76" s="288"/>
      <c r="V76" s="48"/>
      <c r="W76" s="48"/>
      <c r="X76" s="49"/>
      <c r="Y76" s="55"/>
    </row>
    <row r="77" spans="1:25" s="24" customFormat="1" x14ac:dyDescent="0.35">
      <c r="A77" s="47"/>
      <c r="B77" s="47"/>
      <c r="C77" s="41"/>
      <c r="D77" s="48"/>
      <c r="E77" s="48"/>
      <c r="F77" s="48"/>
      <c r="G77" s="48"/>
      <c r="H77" s="48"/>
      <c r="I77" s="48"/>
      <c r="J77" s="48"/>
      <c r="K77" s="48"/>
      <c r="L77" s="48"/>
      <c r="M77" s="48"/>
      <c r="N77" s="48"/>
      <c r="O77" s="48"/>
      <c r="P77" s="48"/>
      <c r="Q77" s="48"/>
      <c r="R77" s="48"/>
      <c r="S77" s="48"/>
      <c r="T77" s="48"/>
      <c r="U77" s="288"/>
      <c r="V77" s="48"/>
      <c r="W77" s="48"/>
      <c r="X77" s="49"/>
      <c r="Y77" s="55"/>
    </row>
    <row r="78" spans="1:25" s="24" customFormat="1" x14ac:dyDescent="0.35">
      <c r="A78" s="47"/>
      <c r="B78" s="47"/>
      <c r="C78" s="41"/>
      <c r="D78" s="48"/>
      <c r="E78" s="48"/>
      <c r="F78" s="48"/>
      <c r="G78" s="48"/>
      <c r="H78" s="48"/>
      <c r="I78" s="48"/>
      <c r="J78" s="48"/>
      <c r="K78" s="48"/>
      <c r="L78" s="48"/>
      <c r="M78" s="48"/>
      <c r="N78" s="48"/>
      <c r="O78" s="48"/>
      <c r="P78" s="48"/>
      <c r="Q78" s="48"/>
      <c r="R78" s="48"/>
      <c r="S78" s="48"/>
      <c r="T78" s="48"/>
      <c r="U78" s="288"/>
      <c r="V78" s="48"/>
      <c r="W78" s="48"/>
      <c r="X78" s="49"/>
      <c r="Y78" s="55"/>
    </row>
    <row r="79" spans="1:25" s="24" customFormat="1" x14ac:dyDescent="0.35">
      <c r="A79" s="47"/>
      <c r="B79" s="47"/>
      <c r="C79" s="41"/>
      <c r="D79" s="48"/>
      <c r="E79" s="48"/>
      <c r="F79" s="48"/>
      <c r="G79" s="48"/>
      <c r="H79" s="48"/>
      <c r="I79" s="48"/>
      <c r="J79" s="48"/>
      <c r="K79" s="48"/>
      <c r="L79" s="48"/>
      <c r="M79" s="48"/>
      <c r="N79" s="48"/>
      <c r="O79" s="48"/>
      <c r="P79" s="48"/>
      <c r="Q79" s="48"/>
      <c r="R79" s="48"/>
      <c r="S79" s="48"/>
      <c r="T79" s="48"/>
      <c r="U79" s="288"/>
      <c r="V79" s="48"/>
      <c r="W79" s="48"/>
      <c r="X79" s="49"/>
      <c r="Y79" s="55"/>
    </row>
  </sheetData>
  <mergeCells count="41">
    <mergeCell ref="U55:U66"/>
    <mergeCell ref="V55:V66"/>
    <mergeCell ref="W55:W67"/>
    <mergeCell ref="X55:X67"/>
    <mergeCell ref="K68:K75"/>
    <mergeCell ref="O68:O75"/>
    <mergeCell ref="U68:U79"/>
    <mergeCell ref="O55:O66"/>
    <mergeCell ref="P55:P66"/>
    <mergeCell ref="Q55:Q66"/>
    <mergeCell ref="R55:R66"/>
    <mergeCell ref="S55:S66"/>
    <mergeCell ref="T55:T66"/>
    <mergeCell ref="N55:N66"/>
    <mergeCell ref="I55:I65"/>
    <mergeCell ref="J55:J65"/>
    <mergeCell ref="K55:K66"/>
    <mergeCell ref="L55:L66"/>
    <mergeCell ref="M55:M66"/>
    <mergeCell ref="H55:H66"/>
    <mergeCell ref="A23:B24"/>
    <mergeCell ref="A25:C25"/>
    <mergeCell ref="A26:A53"/>
    <mergeCell ref="B26:B35"/>
    <mergeCell ref="B36:B40"/>
    <mergeCell ref="B41:B43"/>
    <mergeCell ref="B44:B47"/>
    <mergeCell ref="B48:B49"/>
    <mergeCell ref="B50:B53"/>
    <mergeCell ref="B55:B62"/>
    <mergeCell ref="D55:D65"/>
    <mergeCell ref="E55:E65"/>
    <mergeCell ref="F55:F65"/>
    <mergeCell ref="G55:G65"/>
    <mergeCell ref="A1:C1"/>
    <mergeCell ref="A2:B5"/>
    <mergeCell ref="A6:B6"/>
    <mergeCell ref="A7:B9"/>
    <mergeCell ref="A10:A22"/>
    <mergeCell ref="B10:B14"/>
    <mergeCell ref="B15:B22"/>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A9D05-A353-2543-AAC7-C57712E15E50}">
  <dimension ref="A1:EW146"/>
  <sheetViews>
    <sheetView tabSelected="1" zoomScale="37" zoomScaleNormal="60" workbookViewId="0">
      <selection activeCell="Y127" sqref="Y127"/>
    </sheetView>
  </sheetViews>
  <sheetFormatPr baseColWidth="10" defaultRowHeight="29" x14ac:dyDescent="0.35"/>
  <cols>
    <col min="1" max="1" width="10.83203125" style="74"/>
    <col min="2" max="2" width="32.1640625" style="93" customWidth="1"/>
    <col min="3" max="3" width="61.83203125" style="147" customWidth="1"/>
    <col min="4" max="4" width="9.5" style="4" customWidth="1"/>
    <col min="5" max="25" width="9.5" style="3" customWidth="1"/>
    <col min="26" max="26" width="10.83203125" style="74"/>
    <col min="27" max="27" width="10.83203125" style="75"/>
    <col min="28" max="28" width="10.83203125" style="74"/>
    <col min="29" max="29" width="33.5" customWidth="1"/>
    <col min="30" max="45" width="13.5" customWidth="1"/>
  </cols>
  <sheetData>
    <row r="1" spans="1:35" x14ac:dyDescent="0.35">
      <c r="A1" s="90"/>
      <c r="D1" s="306" t="s">
        <v>160</v>
      </c>
      <c r="E1" s="306"/>
      <c r="F1" s="306"/>
      <c r="G1" s="306"/>
      <c r="H1" s="306"/>
      <c r="I1" s="91"/>
      <c r="J1" s="91"/>
      <c r="K1" s="91"/>
      <c r="L1" s="91"/>
      <c r="M1" s="91"/>
      <c r="N1" s="91"/>
      <c r="O1" s="91"/>
      <c r="P1" s="91"/>
      <c r="Q1" s="91"/>
      <c r="R1" s="91"/>
      <c r="S1" s="91"/>
      <c r="T1" s="91"/>
      <c r="U1" s="91"/>
      <c r="V1" s="91"/>
      <c r="W1" s="91"/>
      <c r="X1" s="91"/>
      <c r="Y1" s="91"/>
      <c r="Z1" s="96"/>
      <c r="AA1" s="96"/>
    </row>
    <row r="2" spans="1:35" ht="30" thickBot="1" x14ac:dyDescent="0.4">
      <c r="A2" s="90"/>
      <c r="D2" s="97"/>
      <c r="E2" s="91"/>
      <c r="F2" s="91"/>
      <c r="G2" s="91"/>
      <c r="H2" s="91"/>
      <c r="I2" s="91"/>
      <c r="J2" s="91"/>
      <c r="K2" s="91"/>
      <c r="L2" s="91"/>
      <c r="M2" s="91"/>
      <c r="N2" s="91"/>
      <c r="O2" s="91"/>
      <c r="P2" s="91"/>
      <c r="Q2" s="91"/>
      <c r="R2" s="91"/>
      <c r="S2" s="91"/>
      <c r="T2" s="91"/>
      <c r="U2" s="91"/>
      <c r="V2" s="91"/>
      <c r="W2" s="91"/>
      <c r="X2" s="91"/>
      <c r="Y2" s="91"/>
      <c r="Z2" s="96"/>
      <c r="AA2" s="96"/>
    </row>
    <row r="3" spans="1:35" ht="191" thickBot="1" x14ac:dyDescent="0.35">
      <c r="A3" s="90"/>
      <c r="B3" s="309" t="s">
        <v>157</v>
      </c>
      <c r="C3" s="310"/>
      <c r="D3" s="98" t="s">
        <v>158</v>
      </c>
      <c r="E3" s="99" t="s">
        <v>7</v>
      </c>
      <c r="F3" s="99" t="s">
        <v>10</v>
      </c>
      <c r="G3" s="99" t="s">
        <v>16</v>
      </c>
      <c r="H3" s="99" t="s">
        <v>17</v>
      </c>
      <c r="I3" s="99" t="s">
        <v>101</v>
      </c>
      <c r="J3" s="100" t="s">
        <v>25</v>
      </c>
      <c r="K3" s="100" t="s">
        <v>74</v>
      </c>
      <c r="L3" s="100" t="s">
        <v>77</v>
      </c>
      <c r="M3" s="100" t="s">
        <v>79</v>
      </c>
      <c r="N3" s="100" t="s">
        <v>80</v>
      </c>
      <c r="O3" s="100" t="s">
        <v>70</v>
      </c>
      <c r="P3" s="100" t="s">
        <v>102</v>
      </c>
      <c r="Q3" s="100" t="s">
        <v>85</v>
      </c>
      <c r="R3" s="100" t="s">
        <v>86</v>
      </c>
      <c r="S3" s="100" t="s">
        <v>69</v>
      </c>
      <c r="T3" s="100" t="s">
        <v>103</v>
      </c>
      <c r="U3" s="101" t="s">
        <v>91</v>
      </c>
      <c r="V3" s="100" t="s">
        <v>93</v>
      </c>
      <c r="W3" s="100" t="s">
        <v>96</v>
      </c>
      <c r="X3" s="102" t="s">
        <v>107</v>
      </c>
      <c r="Y3" s="103" t="s">
        <v>106</v>
      </c>
      <c r="Z3" s="96"/>
      <c r="AA3" s="96"/>
    </row>
    <row r="4" spans="1:35" s="70" customFormat="1" ht="31" customHeight="1" x14ac:dyDescent="0.3">
      <c r="A4" s="90"/>
      <c r="B4" s="311" t="s">
        <v>112</v>
      </c>
      <c r="C4" s="148" t="s">
        <v>68</v>
      </c>
      <c r="D4" s="320">
        <v>13</v>
      </c>
      <c r="E4" s="104">
        <v>1</v>
      </c>
      <c r="F4" s="105">
        <v>1</v>
      </c>
      <c r="G4" s="104">
        <v>0.5</v>
      </c>
      <c r="H4" s="104">
        <v>1</v>
      </c>
      <c r="I4" s="104">
        <v>1</v>
      </c>
      <c r="J4" s="104">
        <v>1</v>
      </c>
      <c r="K4" s="104">
        <v>0</v>
      </c>
      <c r="L4" s="104">
        <v>1</v>
      </c>
      <c r="M4" s="104">
        <v>1</v>
      </c>
      <c r="N4" s="104">
        <v>1</v>
      </c>
      <c r="O4" s="104">
        <v>1</v>
      </c>
      <c r="P4" s="104">
        <v>1</v>
      </c>
      <c r="Q4" s="104">
        <v>0</v>
      </c>
      <c r="R4" s="104">
        <v>1</v>
      </c>
      <c r="S4" s="104">
        <v>1</v>
      </c>
      <c r="T4" s="104">
        <v>1</v>
      </c>
      <c r="U4" s="104">
        <v>0</v>
      </c>
      <c r="V4" s="104">
        <v>1</v>
      </c>
      <c r="W4" s="104">
        <v>0</v>
      </c>
      <c r="X4" s="104">
        <v>1</v>
      </c>
      <c r="Y4" s="106">
        <v>1</v>
      </c>
      <c r="Z4" s="96"/>
      <c r="AA4" s="96"/>
      <c r="AB4" s="74"/>
    </row>
    <row r="5" spans="1:35" x14ac:dyDescent="0.3">
      <c r="A5" s="90"/>
      <c r="B5" s="312"/>
      <c r="C5" s="149" t="s">
        <v>67</v>
      </c>
      <c r="D5" s="322"/>
      <c r="E5" s="92">
        <v>1</v>
      </c>
      <c r="F5" s="107">
        <v>1</v>
      </c>
      <c r="G5" s="92">
        <v>0</v>
      </c>
      <c r="H5" s="92">
        <v>1</v>
      </c>
      <c r="I5" s="92">
        <v>1</v>
      </c>
      <c r="J5" s="92">
        <v>1</v>
      </c>
      <c r="K5" s="92">
        <v>1</v>
      </c>
      <c r="L5" s="92">
        <v>1</v>
      </c>
      <c r="M5" s="92">
        <v>1</v>
      </c>
      <c r="N5" s="92">
        <v>1</v>
      </c>
      <c r="O5" s="92">
        <v>1</v>
      </c>
      <c r="P5" s="92">
        <v>1</v>
      </c>
      <c r="Q5" s="92">
        <v>1</v>
      </c>
      <c r="R5" s="92">
        <v>1</v>
      </c>
      <c r="S5" s="92">
        <v>1</v>
      </c>
      <c r="T5" s="92">
        <v>1</v>
      </c>
      <c r="U5" s="92">
        <v>0</v>
      </c>
      <c r="V5" s="92">
        <v>1</v>
      </c>
      <c r="W5" s="92">
        <v>1</v>
      </c>
      <c r="X5" s="92">
        <v>1</v>
      </c>
      <c r="Y5" s="108">
        <v>1</v>
      </c>
      <c r="Z5" s="96"/>
      <c r="AA5" s="96"/>
      <c r="AD5" s="307" t="s">
        <v>161</v>
      </c>
      <c r="AE5" s="308"/>
      <c r="AF5" s="308"/>
      <c r="AG5" s="308"/>
      <c r="AH5" s="308"/>
      <c r="AI5" s="308"/>
    </row>
    <row r="6" spans="1:35" s="70" customFormat="1" ht="58" x14ac:dyDescent="0.3">
      <c r="A6" s="90"/>
      <c r="B6" s="312"/>
      <c r="C6" s="150" t="s">
        <v>47</v>
      </c>
      <c r="D6" s="322"/>
      <c r="E6" s="109">
        <v>1</v>
      </c>
      <c r="F6" s="110">
        <v>1</v>
      </c>
      <c r="G6" s="109">
        <v>0</v>
      </c>
      <c r="H6" s="109">
        <v>1</v>
      </c>
      <c r="I6" s="109">
        <v>0.5</v>
      </c>
      <c r="J6" s="109">
        <v>1</v>
      </c>
      <c r="K6" s="109">
        <v>0</v>
      </c>
      <c r="L6" s="109">
        <v>1</v>
      </c>
      <c r="M6" s="109">
        <v>1</v>
      </c>
      <c r="N6" s="109">
        <v>1</v>
      </c>
      <c r="O6" s="109">
        <v>1</v>
      </c>
      <c r="P6" s="109">
        <v>1</v>
      </c>
      <c r="Q6" s="109">
        <v>1</v>
      </c>
      <c r="R6" s="109">
        <v>1</v>
      </c>
      <c r="S6" s="109">
        <v>1</v>
      </c>
      <c r="T6" s="109">
        <v>1</v>
      </c>
      <c r="U6" s="109">
        <v>0.5</v>
      </c>
      <c r="V6" s="109">
        <v>1</v>
      </c>
      <c r="W6" s="109">
        <v>1</v>
      </c>
      <c r="X6" s="109">
        <v>1</v>
      </c>
      <c r="Y6" s="111">
        <v>1</v>
      </c>
      <c r="Z6" s="96"/>
      <c r="AA6" s="96"/>
      <c r="AB6" s="74"/>
      <c r="AD6" s="308"/>
      <c r="AE6" s="308"/>
      <c r="AF6" s="308"/>
      <c r="AG6" s="308"/>
      <c r="AH6" s="308"/>
      <c r="AI6" s="308"/>
    </row>
    <row r="7" spans="1:35" x14ac:dyDescent="0.3">
      <c r="A7" s="90"/>
      <c r="B7" s="312"/>
      <c r="C7" s="149" t="s">
        <v>72</v>
      </c>
      <c r="D7" s="322"/>
      <c r="E7" s="92">
        <v>1</v>
      </c>
      <c r="F7" s="112">
        <v>0</v>
      </c>
      <c r="G7" s="92">
        <v>0</v>
      </c>
      <c r="H7" s="92">
        <v>1</v>
      </c>
      <c r="I7" s="92">
        <v>0</v>
      </c>
      <c r="J7" s="92">
        <v>1</v>
      </c>
      <c r="K7" s="92">
        <v>1</v>
      </c>
      <c r="L7" s="92">
        <v>1</v>
      </c>
      <c r="M7" s="92">
        <v>1</v>
      </c>
      <c r="N7" s="92">
        <v>0</v>
      </c>
      <c r="O7" s="92">
        <v>1</v>
      </c>
      <c r="P7" s="92">
        <v>0</v>
      </c>
      <c r="Q7" s="92">
        <v>0</v>
      </c>
      <c r="R7" s="92">
        <v>1</v>
      </c>
      <c r="S7" s="92">
        <v>1</v>
      </c>
      <c r="T7" s="92">
        <v>1</v>
      </c>
      <c r="U7" s="92">
        <v>0.5</v>
      </c>
      <c r="V7" s="92">
        <v>1</v>
      </c>
      <c r="W7" s="92">
        <v>0</v>
      </c>
      <c r="X7" s="92">
        <v>1</v>
      </c>
      <c r="Y7" s="108">
        <v>1</v>
      </c>
      <c r="Z7" s="96"/>
      <c r="AA7" s="96"/>
      <c r="AD7" s="308"/>
      <c r="AE7" s="308"/>
      <c r="AF7" s="308"/>
      <c r="AG7" s="308"/>
      <c r="AH7" s="308"/>
      <c r="AI7" s="308"/>
    </row>
    <row r="8" spans="1:35" s="70" customFormat="1" x14ac:dyDescent="0.3">
      <c r="A8" s="90"/>
      <c r="B8" s="312"/>
      <c r="C8" s="150" t="s">
        <v>48</v>
      </c>
      <c r="D8" s="322"/>
      <c r="E8" s="109">
        <v>1</v>
      </c>
      <c r="F8" s="110">
        <v>0</v>
      </c>
      <c r="G8" s="109">
        <v>0</v>
      </c>
      <c r="H8" s="109">
        <v>0</v>
      </c>
      <c r="I8" s="109">
        <v>0</v>
      </c>
      <c r="J8" s="109">
        <v>1</v>
      </c>
      <c r="K8" s="109">
        <v>0</v>
      </c>
      <c r="L8" s="109">
        <v>1</v>
      </c>
      <c r="M8" s="109">
        <v>1</v>
      </c>
      <c r="N8" s="109">
        <v>0</v>
      </c>
      <c r="O8" s="109">
        <v>1</v>
      </c>
      <c r="P8" s="109">
        <v>0</v>
      </c>
      <c r="Q8" s="109">
        <v>0</v>
      </c>
      <c r="R8" s="109">
        <v>1</v>
      </c>
      <c r="S8" s="109">
        <v>1</v>
      </c>
      <c r="T8" s="109">
        <v>1</v>
      </c>
      <c r="U8" s="109">
        <v>0</v>
      </c>
      <c r="V8" s="109">
        <v>0</v>
      </c>
      <c r="W8" s="109">
        <v>0</v>
      </c>
      <c r="X8" s="109">
        <v>0</v>
      </c>
      <c r="Y8" s="111">
        <v>0</v>
      </c>
      <c r="Z8" s="96"/>
      <c r="AA8" s="96"/>
      <c r="AB8" s="74"/>
      <c r="AD8" s="308"/>
      <c r="AE8" s="308"/>
      <c r="AF8" s="308"/>
      <c r="AG8" s="308"/>
      <c r="AH8" s="308"/>
      <c r="AI8" s="308"/>
    </row>
    <row r="9" spans="1:35" x14ac:dyDescent="0.3">
      <c r="A9" s="90"/>
      <c r="B9" s="312"/>
      <c r="C9" s="149" t="s">
        <v>71</v>
      </c>
      <c r="D9" s="322"/>
      <c r="E9" s="92">
        <v>0</v>
      </c>
      <c r="F9" s="112">
        <v>0</v>
      </c>
      <c r="G9" s="92">
        <v>0</v>
      </c>
      <c r="H9" s="92">
        <v>0</v>
      </c>
      <c r="I9" s="92">
        <v>0</v>
      </c>
      <c r="J9" s="92">
        <v>0</v>
      </c>
      <c r="K9" s="92">
        <v>0</v>
      </c>
      <c r="L9" s="92">
        <v>0</v>
      </c>
      <c r="M9" s="92">
        <v>0</v>
      </c>
      <c r="N9" s="92">
        <v>0</v>
      </c>
      <c r="O9" s="92">
        <v>0</v>
      </c>
      <c r="P9" s="92">
        <v>0</v>
      </c>
      <c r="Q9" s="92">
        <v>0</v>
      </c>
      <c r="R9" s="92">
        <v>0</v>
      </c>
      <c r="S9" s="92">
        <v>0</v>
      </c>
      <c r="T9" s="92">
        <v>0</v>
      </c>
      <c r="U9" s="92">
        <v>0</v>
      </c>
      <c r="V9" s="92">
        <v>0</v>
      </c>
      <c r="W9" s="92">
        <v>0</v>
      </c>
      <c r="X9" s="92">
        <v>0</v>
      </c>
      <c r="Y9" s="108">
        <v>0</v>
      </c>
      <c r="Z9" s="96"/>
      <c r="AA9" s="96"/>
      <c r="AD9" s="308"/>
      <c r="AE9" s="308"/>
      <c r="AF9" s="308"/>
      <c r="AG9" s="308"/>
      <c r="AH9" s="308"/>
      <c r="AI9" s="308"/>
    </row>
    <row r="10" spans="1:35" s="70" customFormat="1" x14ac:dyDescent="0.3">
      <c r="A10" s="90"/>
      <c r="B10" s="312"/>
      <c r="C10" s="150" t="s">
        <v>49</v>
      </c>
      <c r="D10" s="322"/>
      <c r="E10" s="109">
        <v>0.5</v>
      </c>
      <c r="F10" s="110">
        <v>1</v>
      </c>
      <c r="G10" s="109">
        <v>0</v>
      </c>
      <c r="H10" s="109">
        <v>1</v>
      </c>
      <c r="I10" s="109">
        <v>0.5</v>
      </c>
      <c r="J10" s="109">
        <v>1</v>
      </c>
      <c r="K10" s="109">
        <v>0</v>
      </c>
      <c r="L10" s="109">
        <v>1</v>
      </c>
      <c r="M10" s="109">
        <v>1</v>
      </c>
      <c r="N10" s="109">
        <v>0</v>
      </c>
      <c r="O10" s="109">
        <v>0</v>
      </c>
      <c r="P10" s="109">
        <v>0</v>
      </c>
      <c r="Q10" s="109">
        <v>0</v>
      </c>
      <c r="R10" s="109">
        <v>0</v>
      </c>
      <c r="S10" s="109">
        <v>1</v>
      </c>
      <c r="T10" s="109">
        <v>1</v>
      </c>
      <c r="U10" s="109">
        <v>0</v>
      </c>
      <c r="V10" s="109">
        <v>0</v>
      </c>
      <c r="W10" s="109">
        <v>0</v>
      </c>
      <c r="X10" s="109">
        <v>1</v>
      </c>
      <c r="Y10" s="111">
        <v>0.5</v>
      </c>
      <c r="Z10" s="96"/>
      <c r="AA10" s="96"/>
      <c r="AB10" s="74"/>
      <c r="AD10" s="308"/>
      <c r="AE10" s="308"/>
      <c r="AF10" s="308"/>
      <c r="AG10" s="308"/>
      <c r="AH10" s="308"/>
      <c r="AI10" s="308"/>
    </row>
    <row r="11" spans="1:35" x14ac:dyDescent="0.3">
      <c r="A11" s="90"/>
      <c r="B11" s="312"/>
      <c r="C11" s="149" t="s">
        <v>6</v>
      </c>
      <c r="D11" s="322"/>
      <c r="E11" s="107">
        <v>1</v>
      </c>
      <c r="F11" s="107">
        <v>1</v>
      </c>
      <c r="G11" s="92">
        <v>1</v>
      </c>
      <c r="H11" s="92">
        <v>0</v>
      </c>
      <c r="I11" s="92">
        <v>0</v>
      </c>
      <c r="J11" s="92">
        <v>1</v>
      </c>
      <c r="K11" s="92">
        <v>1</v>
      </c>
      <c r="L11" s="92">
        <v>1</v>
      </c>
      <c r="M11" s="92">
        <v>1</v>
      </c>
      <c r="N11" s="92">
        <v>1</v>
      </c>
      <c r="O11" s="92">
        <v>1</v>
      </c>
      <c r="P11" s="92">
        <v>1</v>
      </c>
      <c r="Q11" s="92">
        <v>1</v>
      </c>
      <c r="R11" s="92">
        <v>1</v>
      </c>
      <c r="S11" s="92">
        <v>1</v>
      </c>
      <c r="T11" s="92">
        <v>1</v>
      </c>
      <c r="U11" s="92">
        <v>0</v>
      </c>
      <c r="V11" s="92">
        <v>1</v>
      </c>
      <c r="W11" s="92">
        <v>1</v>
      </c>
      <c r="X11" s="92">
        <v>1</v>
      </c>
      <c r="Y11" s="108">
        <v>1</v>
      </c>
      <c r="Z11" s="96"/>
      <c r="AA11" s="96"/>
      <c r="AD11" s="308"/>
      <c r="AE11" s="308"/>
      <c r="AF11" s="308"/>
      <c r="AG11" s="308"/>
      <c r="AH11" s="308"/>
      <c r="AI11" s="308"/>
    </row>
    <row r="12" spans="1:35" s="70" customFormat="1" x14ac:dyDescent="0.3">
      <c r="A12" s="90"/>
      <c r="B12" s="312"/>
      <c r="C12" s="150" t="s">
        <v>46</v>
      </c>
      <c r="D12" s="322"/>
      <c r="E12" s="110">
        <v>1</v>
      </c>
      <c r="F12" s="110">
        <v>1</v>
      </c>
      <c r="G12" s="109">
        <v>1</v>
      </c>
      <c r="H12" s="109">
        <v>0</v>
      </c>
      <c r="I12" s="109">
        <v>0.5</v>
      </c>
      <c r="J12" s="109">
        <v>1</v>
      </c>
      <c r="K12" s="109">
        <v>0</v>
      </c>
      <c r="L12" s="109">
        <v>1</v>
      </c>
      <c r="M12" s="109">
        <v>1</v>
      </c>
      <c r="N12" s="109">
        <v>1</v>
      </c>
      <c r="O12" s="109">
        <v>1</v>
      </c>
      <c r="P12" s="109">
        <v>1</v>
      </c>
      <c r="Q12" s="109">
        <v>0.5</v>
      </c>
      <c r="R12" s="109">
        <v>1</v>
      </c>
      <c r="S12" s="109">
        <v>1</v>
      </c>
      <c r="T12" s="109">
        <v>1</v>
      </c>
      <c r="U12" s="109">
        <v>1</v>
      </c>
      <c r="V12" s="109">
        <v>1</v>
      </c>
      <c r="W12" s="109">
        <v>0.5</v>
      </c>
      <c r="X12" s="109">
        <v>1</v>
      </c>
      <c r="Y12" s="111">
        <v>1</v>
      </c>
      <c r="Z12" s="96"/>
      <c r="AA12" s="96"/>
      <c r="AB12" s="74"/>
      <c r="AD12" s="308"/>
      <c r="AE12" s="308"/>
      <c r="AF12" s="308"/>
      <c r="AG12" s="308"/>
      <c r="AH12" s="308"/>
      <c r="AI12" s="308"/>
    </row>
    <row r="13" spans="1:35" ht="87" x14ac:dyDescent="0.3">
      <c r="A13" s="90"/>
      <c r="B13" s="312"/>
      <c r="C13" s="149" t="s">
        <v>66</v>
      </c>
      <c r="D13" s="322"/>
      <c r="E13" s="92">
        <v>1</v>
      </c>
      <c r="F13" s="107">
        <v>1</v>
      </c>
      <c r="G13" s="92">
        <v>0.5</v>
      </c>
      <c r="H13" s="92">
        <v>0.5</v>
      </c>
      <c r="I13" s="92">
        <v>0</v>
      </c>
      <c r="J13" s="92">
        <v>1</v>
      </c>
      <c r="K13" s="92">
        <v>0</v>
      </c>
      <c r="L13" s="92">
        <v>1</v>
      </c>
      <c r="M13" s="92">
        <v>1</v>
      </c>
      <c r="N13" s="92">
        <v>1</v>
      </c>
      <c r="O13" s="92">
        <v>1</v>
      </c>
      <c r="P13" s="92">
        <v>1</v>
      </c>
      <c r="Q13" s="92">
        <v>1</v>
      </c>
      <c r="R13" s="92">
        <v>1</v>
      </c>
      <c r="S13" s="92">
        <v>1</v>
      </c>
      <c r="T13" s="92">
        <v>1</v>
      </c>
      <c r="U13" s="92">
        <v>0.5</v>
      </c>
      <c r="V13" s="92">
        <v>1</v>
      </c>
      <c r="W13" s="92">
        <v>0.5</v>
      </c>
      <c r="X13" s="92">
        <v>1</v>
      </c>
      <c r="Y13" s="108">
        <v>1</v>
      </c>
      <c r="Z13" s="96"/>
      <c r="AA13" s="96"/>
      <c r="AD13" s="308"/>
      <c r="AE13" s="308"/>
      <c r="AF13" s="308"/>
      <c r="AG13" s="308"/>
      <c r="AH13" s="308"/>
      <c r="AI13" s="308"/>
    </row>
    <row r="14" spans="1:35" s="70" customFormat="1" x14ac:dyDescent="0.3">
      <c r="A14" s="90"/>
      <c r="B14" s="312"/>
      <c r="C14" s="150" t="s">
        <v>51</v>
      </c>
      <c r="D14" s="322"/>
      <c r="E14" s="110">
        <v>1</v>
      </c>
      <c r="F14" s="110">
        <v>1</v>
      </c>
      <c r="G14" s="109">
        <v>1</v>
      </c>
      <c r="H14" s="109">
        <v>0</v>
      </c>
      <c r="I14" s="109">
        <v>0.5</v>
      </c>
      <c r="J14" s="109">
        <v>1</v>
      </c>
      <c r="K14" s="109">
        <v>0</v>
      </c>
      <c r="L14" s="109">
        <v>1</v>
      </c>
      <c r="M14" s="109">
        <v>1</v>
      </c>
      <c r="N14" s="109">
        <v>1</v>
      </c>
      <c r="O14" s="109">
        <v>1</v>
      </c>
      <c r="P14" s="109">
        <v>1</v>
      </c>
      <c r="Q14" s="109">
        <v>1</v>
      </c>
      <c r="R14" s="109">
        <v>1</v>
      </c>
      <c r="S14" s="109">
        <v>1</v>
      </c>
      <c r="T14" s="109">
        <v>1</v>
      </c>
      <c r="U14" s="109">
        <v>1</v>
      </c>
      <c r="V14" s="109">
        <v>1</v>
      </c>
      <c r="W14" s="109">
        <v>1</v>
      </c>
      <c r="X14" s="109">
        <v>0</v>
      </c>
      <c r="Y14" s="111">
        <v>1</v>
      </c>
      <c r="Z14" s="96"/>
      <c r="AA14" s="96"/>
      <c r="AB14" s="74"/>
    </row>
    <row r="15" spans="1:35" ht="58" x14ac:dyDescent="0.3">
      <c r="A15" s="90"/>
      <c r="B15" s="312"/>
      <c r="C15" s="376" t="s">
        <v>52</v>
      </c>
      <c r="D15" s="322"/>
      <c r="E15" s="107">
        <v>0.5</v>
      </c>
      <c r="F15" s="107">
        <v>1</v>
      </c>
      <c r="G15" s="92">
        <v>0</v>
      </c>
      <c r="H15" s="92">
        <v>0</v>
      </c>
      <c r="I15" s="92">
        <v>0</v>
      </c>
      <c r="J15" s="92">
        <v>1</v>
      </c>
      <c r="K15" s="92">
        <v>0</v>
      </c>
      <c r="L15" s="92">
        <v>1</v>
      </c>
      <c r="M15" s="92">
        <v>1</v>
      </c>
      <c r="N15" s="92">
        <v>1</v>
      </c>
      <c r="O15" s="92">
        <v>1</v>
      </c>
      <c r="P15" s="92">
        <v>1</v>
      </c>
      <c r="Q15" s="92">
        <v>0</v>
      </c>
      <c r="R15" s="92">
        <v>0</v>
      </c>
      <c r="S15" s="92">
        <v>1</v>
      </c>
      <c r="T15" s="92">
        <v>1</v>
      </c>
      <c r="U15" s="92">
        <v>1</v>
      </c>
      <c r="V15" s="92">
        <v>0</v>
      </c>
      <c r="W15" s="92">
        <v>0</v>
      </c>
      <c r="X15" s="92">
        <v>1</v>
      </c>
      <c r="Y15" s="108">
        <v>0.5</v>
      </c>
      <c r="Z15" s="96"/>
      <c r="AA15" s="96"/>
    </row>
    <row r="16" spans="1:35" s="70" customFormat="1" ht="30" thickBot="1" x14ac:dyDescent="0.35">
      <c r="A16" s="90"/>
      <c r="B16" s="312"/>
      <c r="C16" s="150" t="s">
        <v>58</v>
      </c>
      <c r="D16" s="322"/>
      <c r="E16" s="110">
        <v>1</v>
      </c>
      <c r="F16" s="110">
        <v>1</v>
      </c>
      <c r="G16" s="109">
        <v>0</v>
      </c>
      <c r="H16" s="109">
        <v>1</v>
      </c>
      <c r="I16" s="109">
        <v>0</v>
      </c>
      <c r="J16" s="109">
        <v>1</v>
      </c>
      <c r="K16" s="109">
        <v>0</v>
      </c>
      <c r="L16" s="109">
        <v>1</v>
      </c>
      <c r="M16" s="109">
        <v>1</v>
      </c>
      <c r="N16" s="109">
        <v>0</v>
      </c>
      <c r="O16" s="109">
        <v>1</v>
      </c>
      <c r="P16" s="109">
        <v>1</v>
      </c>
      <c r="Q16" s="109">
        <v>1</v>
      </c>
      <c r="R16" s="109">
        <v>1</v>
      </c>
      <c r="S16" s="109">
        <v>1</v>
      </c>
      <c r="T16" s="109">
        <v>1</v>
      </c>
      <c r="U16" s="109">
        <v>1</v>
      </c>
      <c r="V16" s="109">
        <v>0</v>
      </c>
      <c r="W16" s="109">
        <v>1</v>
      </c>
      <c r="X16" s="109">
        <v>1</v>
      </c>
      <c r="Y16" s="111">
        <v>1</v>
      </c>
      <c r="Z16" s="96"/>
      <c r="AA16" s="96"/>
      <c r="AB16" s="74"/>
    </row>
    <row r="17" spans="1:29" s="5" customFormat="1" ht="30" thickBot="1" x14ac:dyDescent="0.35">
      <c r="A17" s="90"/>
      <c r="B17" s="313"/>
      <c r="C17" s="151" t="s">
        <v>171</v>
      </c>
      <c r="D17" s="321"/>
      <c r="E17" s="132">
        <f>SUM(E4:E16)/$D$4*100</f>
        <v>84.615384615384613</v>
      </c>
      <c r="F17" s="133">
        <f t="shared" ref="F17:J17" si="0">SUM(F4:F16)/$D$4*100</f>
        <v>76.923076923076934</v>
      </c>
      <c r="G17" s="133">
        <f t="shared" si="0"/>
        <v>30.76923076923077</v>
      </c>
      <c r="H17" s="133">
        <f t="shared" si="0"/>
        <v>50</v>
      </c>
      <c r="I17" s="133">
        <f t="shared" si="0"/>
        <v>30.76923076923077</v>
      </c>
      <c r="J17" s="133">
        <f t="shared" si="0"/>
        <v>92.307692307692307</v>
      </c>
      <c r="K17" s="133">
        <f>SUM(K4:K16)/$D$4*100</f>
        <v>23.076923076923077</v>
      </c>
      <c r="L17" s="133">
        <f t="shared" ref="L17" si="1">SUM(L4:L16)/$D$4*100</f>
        <v>92.307692307692307</v>
      </c>
      <c r="M17" s="133">
        <f t="shared" ref="M17" si="2">SUM(M4:M16)/$D$4*100</f>
        <v>92.307692307692307</v>
      </c>
      <c r="N17" s="133">
        <f t="shared" ref="N17" si="3">SUM(N4:N16)/$D$4*100</f>
        <v>61.53846153846154</v>
      </c>
      <c r="O17" s="133">
        <f t="shared" ref="O17" si="4">SUM(O4:O16)/$D$4*100</f>
        <v>84.615384615384613</v>
      </c>
      <c r="P17" s="133">
        <f>SUM(P4:P16)/$D$4*100</f>
        <v>69.230769230769226</v>
      </c>
      <c r="Q17" s="133">
        <f t="shared" ref="Q17" si="5">SUM(Q4:Q16)/$D$4*100</f>
        <v>50</v>
      </c>
      <c r="R17" s="133">
        <f t="shared" ref="R17" si="6">SUM(R4:R16)/$D$4*100</f>
        <v>76.923076923076934</v>
      </c>
      <c r="S17" s="133">
        <f t="shared" ref="S17" si="7">SUM(S4:S16)/$D$4*100</f>
        <v>92.307692307692307</v>
      </c>
      <c r="T17" s="133">
        <f t="shared" ref="T17" si="8">SUM(T4:T16)/$D$4*100</f>
        <v>92.307692307692307</v>
      </c>
      <c r="U17" s="133">
        <f>SUM(U4:U16)/$D$4*100</f>
        <v>42.307692307692307</v>
      </c>
      <c r="V17" s="133">
        <f t="shared" ref="V17" si="9">SUM(V4:V16)/$D$4*100</f>
        <v>61.53846153846154</v>
      </c>
      <c r="W17" s="133">
        <f t="shared" ref="W17" si="10">SUM(W4:W16)/$D$4*100</f>
        <v>46.153846153846153</v>
      </c>
      <c r="X17" s="133">
        <f t="shared" ref="X17" si="11">SUM(X4:X16)/$D$4*100</f>
        <v>76.923076923076934</v>
      </c>
      <c r="Y17" s="134">
        <f>SUM(Y4:Y16)/$D$4*100</f>
        <v>76.923076923076934</v>
      </c>
      <c r="Z17" s="96"/>
      <c r="AA17" s="96"/>
      <c r="AB17" s="74"/>
      <c r="AC17" s="9"/>
    </row>
    <row r="18" spans="1:29" s="70" customFormat="1" x14ac:dyDescent="0.3">
      <c r="A18" s="90"/>
      <c r="B18" s="311" t="s">
        <v>114</v>
      </c>
      <c r="C18" s="150" t="s">
        <v>45</v>
      </c>
      <c r="D18" s="320">
        <v>3</v>
      </c>
      <c r="E18" s="110">
        <v>1</v>
      </c>
      <c r="F18" s="110">
        <v>1</v>
      </c>
      <c r="G18" s="109">
        <v>0</v>
      </c>
      <c r="H18" s="109">
        <v>1</v>
      </c>
      <c r="I18" s="109">
        <v>1</v>
      </c>
      <c r="J18" s="109">
        <v>1</v>
      </c>
      <c r="K18" s="109">
        <v>1</v>
      </c>
      <c r="L18" s="109">
        <v>1</v>
      </c>
      <c r="M18" s="109">
        <v>1</v>
      </c>
      <c r="N18" s="109">
        <v>1</v>
      </c>
      <c r="O18" s="109">
        <v>1</v>
      </c>
      <c r="P18" s="109">
        <v>1</v>
      </c>
      <c r="Q18" s="109">
        <v>1</v>
      </c>
      <c r="R18" s="109">
        <v>1</v>
      </c>
      <c r="S18" s="109">
        <v>1</v>
      </c>
      <c r="T18" s="109">
        <v>1</v>
      </c>
      <c r="U18" s="109">
        <v>0.5</v>
      </c>
      <c r="V18" s="109">
        <v>1</v>
      </c>
      <c r="W18" s="109">
        <v>1</v>
      </c>
      <c r="X18" s="109">
        <v>1</v>
      </c>
      <c r="Y18" s="111">
        <v>1</v>
      </c>
      <c r="Z18" s="96"/>
      <c r="AA18" s="96"/>
      <c r="AB18" s="74"/>
    </row>
    <row r="19" spans="1:29" x14ac:dyDescent="0.3">
      <c r="A19" s="90"/>
      <c r="B19" s="312"/>
      <c r="C19" s="149" t="s">
        <v>52</v>
      </c>
      <c r="D19" s="322"/>
      <c r="E19" s="112">
        <v>0.5</v>
      </c>
      <c r="F19" s="107">
        <v>1</v>
      </c>
      <c r="G19" s="113">
        <v>0</v>
      </c>
      <c r="H19" s="92">
        <v>0</v>
      </c>
      <c r="I19" s="92">
        <v>0</v>
      </c>
      <c r="J19" s="92">
        <v>1</v>
      </c>
      <c r="K19" s="92">
        <v>0</v>
      </c>
      <c r="L19" s="92">
        <v>1</v>
      </c>
      <c r="M19" s="92">
        <v>1</v>
      </c>
      <c r="N19" s="92">
        <v>1</v>
      </c>
      <c r="O19" s="92">
        <v>1</v>
      </c>
      <c r="P19" s="92">
        <v>1</v>
      </c>
      <c r="Q19" s="92">
        <v>0</v>
      </c>
      <c r="R19" s="92">
        <v>0</v>
      </c>
      <c r="S19" s="92">
        <v>1</v>
      </c>
      <c r="T19" s="92">
        <v>1</v>
      </c>
      <c r="U19" s="92">
        <v>1</v>
      </c>
      <c r="V19" s="92">
        <v>0</v>
      </c>
      <c r="W19" s="92">
        <v>0</v>
      </c>
      <c r="X19" s="92">
        <v>1</v>
      </c>
      <c r="Y19" s="108">
        <v>0.5</v>
      </c>
      <c r="Z19" s="96"/>
      <c r="AA19" s="96"/>
    </row>
    <row r="20" spans="1:29" s="70" customFormat="1" ht="30" thickBot="1" x14ac:dyDescent="0.35">
      <c r="A20" s="90"/>
      <c r="B20" s="312"/>
      <c r="C20" s="150" t="s">
        <v>58</v>
      </c>
      <c r="D20" s="322"/>
      <c r="E20" s="110">
        <v>1</v>
      </c>
      <c r="F20" s="110">
        <v>1</v>
      </c>
      <c r="G20" s="109">
        <v>0</v>
      </c>
      <c r="H20" s="109">
        <v>1</v>
      </c>
      <c r="I20" s="109">
        <v>0</v>
      </c>
      <c r="J20" s="109">
        <v>1</v>
      </c>
      <c r="K20" s="109">
        <v>0</v>
      </c>
      <c r="L20" s="109">
        <v>1</v>
      </c>
      <c r="M20" s="109">
        <v>1</v>
      </c>
      <c r="N20" s="109">
        <v>0</v>
      </c>
      <c r="O20" s="109">
        <v>1</v>
      </c>
      <c r="P20" s="109">
        <v>1</v>
      </c>
      <c r="Q20" s="109">
        <v>1</v>
      </c>
      <c r="R20" s="109">
        <v>1</v>
      </c>
      <c r="S20" s="109">
        <v>1</v>
      </c>
      <c r="T20" s="109">
        <v>1</v>
      </c>
      <c r="U20" s="109">
        <v>1</v>
      </c>
      <c r="V20" s="109">
        <v>0</v>
      </c>
      <c r="W20" s="109">
        <v>1</v>
      </c>
      <c r="X20" s="109">
        <v>1</v>
      </c>
      <c r="Y20" s="111">
        <v>1</v>
      </c>
      <c r="Z20" s="96"/>
      <c r="AA20" s="96"/>
      <c r="AB20" s="74"/>
    </row>
    <row r="21" spans="1:29" s="5" customFormat="1" ht="30" thickBot="1" x14ac:dyDescent="0.35">
      <c r="A21" s="90"/>
      <c r="B21" s="313"/>
      <c r="C21" s="151" t="s">
        <v>171</v>
      </c>
      <c r="D21" s="321"/>
      <c r="E21" s="132">
        <f>SUM(E18:E20)/$D$18*100</f>
        <v>83.333333333333343</v>
      </c>
      <c r="F21" s="133">
        <f t="shared" ref="F21:K21" si="12">SUM(F18:F20)/$D$18*100</f>
        <v>100</v>
      </c>
      <c r="G21" s="133">
        <f t="shared" si="12"/>
        <v>0</v>
      </c>
      <c r="H21" s="133">
        <f t="shared" si="12"/>
        <v>66.666666666666657</v>
      </c>
      <c r="I21" s="133">
        <f t="shared" si="12"/>
        <v>33.333333333333329</v>
      </c>
      <c r="J21" s="133">
        <f t="shared" si="12"/>
        <v>100</v>
      </c>
      <c r="K21" s="133">
        <f t="shared" si="12"/>
        <v>33.333333333333329</v>
      </c>
      <c r="L21" s="133">
        <f>SUM(L18:L20)/$D$18*100</f>
        <v>100</v>
      </c>
      <c r="M21" s="133">
        <f t="shared" ref="M21" si="13">SUM(M18:M20)/$D$18*100</f>
        <v>100</v>
      </c>
      <c r="N21" s="133">
        <f t="shared" ref="N21" si="14">SUM(N18:N20)/$D$18*100</f>
        <v>66.666666666666657</v>
      </c>
      <c r="O21" s="133">
        <f t="shared" ref="O21" si="15">SUM(O18:O20)/$D$18*100</f>
        <v>100</v>
      </c>
      <c r="P21" s="133">
        <f t="shared" ref="P21" si="16">SUM(P18:P20)/$D$18*100</f>
        <v>100</v>
      </c>
      <c r="Q21" s="133">
        <f t="shared" ref="Q21" si="17">SUM(Q18:Q20)/$D$18*100</f>
        <v>66.666666666666657</v>
      </c>
      <c r="R21" s="133">
        <f>SUM(R18:R20)/$D$18*100</f>
        <v>66.666666666666657</v>
      </c>
      <c r="S21" s="133">
        <f t="shared" ref="S21" si="18">SUM(S18:S20)/$D$18*100</f>
        <v>100</v>
      </c>
      <c r="T21" s="133">
        <f t="shared" ref="T21" si="19">SUM(T18:T20)/$D$18*100</f>
        <v>100</v>
      </c>
      <c r="U21" s="133">
        <f t="shared" ref="U21" si="20">SUM(U18:U20)/$D$18*100</f>
        <v>83.333333333333343</v>
      </c>
      <c r="V21" s="133">
        <f>SUM(V18:V20)/$D$18*100</f>
        <v>33.333333333333329</v>
      </c>
      <c r="W21" s="133">
        <f t="shared" ref="W21" si="21">SUM(W18:W20)/$D$18*100</f>
        <v>66.666666666666657</v>
      </c>
      <c r="X21" s="133">
        <f t="shared" ref="X21" si="22">SUM(X18:X20)/$D$18*100</f>
        <v>100</v>
      </c>
      <c r="Y21" s="134">
        <f t="shared" ref="Y21" si="23">SUM(Y18:Y20)/$D$18*100</f>
        <v>83.333333333333343</v>
      </c>
      <c r="Z21" s="96"/>
      <c r="AA21" s="96"/>
      <c r="AB21" s="74"/>
      <c r="AC21" s="9"/>
    </row>
    <row r="22" spans="1:29" s="70" customFormat="1" ht="21" customHeight="1" x14ac:dyDescent="0.3">
      <c r="A22" s="90"/>
      <c r="B22" s="303" t="s">
        <v>115</v>
      </c>
      <c r="C22" s="152" t="s">
        <v>44</v>
      </c>
      <c r="D22" s="295">
        <v>11</v>
      </c>
      <c r="E22" s="110">
        <v>1</v>
      </c>
      <c r="F22" s="110">
        <v>1</v>
      </c>
      <c r="G22" s="109">
        <v>0</v>
      </c>
      <c r="H22" s="109">
        <v>1</v>
      </c>
      <c r="I22" s="109">
        <v>0</v>
      </c>
      <c r="J22" s="109">
        <v>1</v>
      </c>
      <c r="K22" s="109">
        <v>1</v>
      </c>
      <c r="L22" s="109">
        <v>1</v>
      </c>
      <c r="M22" s="109">
        <v>1</v>
      </c>
      <c r="N22" s="109">
        <v>1</v>
      </c>
      <c r="O22" s="109">
        <v>1</v>
      </c>
      <c r="P22" s="109">
        <v>1</v>
      </c>
      <c r="Q22" s="109">
        <v>1</v>
      </c>
      <c r="R22" s="109">
        <v>1</v>
      </c>
      <c r="S22" s="109">
        <v>1</v>
      </c>
      <c r="T22" s="109">
        <v>1</v>
      </c>
      <c r="U22" s="109">
        <v>0.5</v>
      </c>
      <c r="V22" s="109">
        <v>1</v>
      </c>
      <c r="W22" s="109">
        <v>1</v>
      </c>
      <c r="X22" s="109">
        <v>1</v>
      </c>
      <c r="Y22" s="111">
        <v>1</v>
      </c>
      <c r="Z22" s="96"/>
      <c r="AA22" s="96"/>
      <c r="AB22" s="74"/>
    </row>
    <row r="23" spans="1:29" x14ac:dyDescent="0.3">
      <c r="A23" s="90"/>
      <c r="B23" s="304"/>
      <c r="C23" s="153" t="s">
        <v>67</v>
      </c>
      <c r="D23" s="295"/>
      <c r="E23" s="107">
        <v>1</v>
      </c>
      <c r="F23" s="107">
        <v>1</v>
      </c>
      <c r="G23" s="113">
        <v>0</v>
      </c>
      <c r="H23" s="92">
        <v>0</v>
      </c>
      <c r="I23" s="113">
        <v>0</v>
      </c>
      <c r="J23" s="113">
        <v>0</v>
      </c>
      <c r="K23" s="113">
        <v>0</v>
      </c>
      <c r="L23" s="113">
        <v>0</v>
      </c>
      <c r="M23" s="113">
        <v>0</v>
      </c>
      <c r="N23" s="113">
        <v>0</v>
      </c>
      <c r="O23" s="113">
        <v>0</v>
      </c>
      <c r="P23" s="113">
        <v>0</v>
      </c>
      <c r="Q23" s="113">
        <v>0</v>
      </c>
      <c r="R23" s="113">
        <v>0</v>
      </c>
      <c r="S23" s="113">
        <v>0</v>
      </c>
      <c r="T23" s="113">
        <v>0</v>
      </c>
      <c r="U23" s="113">
        <v>0</v>
      </c>
      <c r="V23" s="113">
        <v>0</v>
      </c>
      <c r="W23" s="113">
        <v>0</v>
      </c>
      <c r="X23" s="113">
        <v>0</v>
      </c>
      <c r="Y23" s="114">
        <v>0</v>
      </c>
      <c r="Z23" s="96"/>
      <c r="AA23" s="96"/>
    </row>
    <row r="24" spans="1:29" s="70" customFormat="1" ht="58" x14ac:dyDescent="0.3">
      <c r="A24" s="90"/>
      <c r="B24" s="304"/>
      <c r="C24" s="152" t="s">
        <v>105</v>
      </c>
      <c r="D24" s="295"/>
      <c r="E24" s="110">
        <v>1</v>
      </c>
      <c r="F24" s="110">
        <v>1</v>
      </c>
      <c r="G24" s="109">
        <v>0</v>
      </c>
      <c r="H24" s="109">
        <v>1</v>
      </c>
      <c r="I24" s="109">
        <v>1</v>
      </c>
      <c r="J24" s="109">
        <v>1</v>
      </c>
      <c r="K24" s="109">
        <v>0</v>
      </c>
      <c r="L24" s="109">
        <v>1</v>
      </c>
      <c r="M24" s="109">
        <v>1</v>
      </c>
      <c r="N24" s="109">
        <v>1</v>
      </c>
      <c r="O24" s="109">
        <v>1</v>
      </c>
      <c r="P24" s="109">
        <v>0</v>
      </c>
      <c r="Q24" s="109">
        <v>1</v>
      </c>
      <c r="R24" s="109">
        <v>1</v>
      </c>
      <c r="S24" s="109">
        <v>1</v>
      </c>
      <c r="T24" s="109">
        <v>1</v>
      </c>
      <c r="U24" s="109">
        <v>0</v>
      </c>
      <c r="V24" s="109">
        <v>1</v>
      </c>
      <c r="W24" s="109">
        <v>1</v>
      </c>
      <c r="X24" s="109">
        <v>1</v>
      </c>
      <c r="Y24" s="111">
        <v>1</v>
      </c>
      <c r="Z24" s="96"/>
      <c r="AA24" s="96"/>
      <c r="AB24" s="74"/>
    </row>
    <row r="25" spans="1:29" ht="58" x14ac:dyDescent="0.3">
      <c r="A25" s="90"/>
      <c r="B25" s="304"/>
      <c r="C25" s="153" t="s">
        <v>47</v>
      </c>
      <c r="D25" s="295"/>
      <c r="E25" s="107">
        <v>1</v>
      </c>
      <c r="F25" s="107">
        <v>1</v>
      </c>
      <c r="G25" s="113">
        <v>0</v>
      </c>
      <c r="H25" s="92">
        <v>1</v>
      </c>
      <c r="I25" s="92">
        <v>0.5</v>
      </c>
      <c r="J25" s="92">
        <v>1</v>
      </c>
      <c r="K25" s="113">
        <v>0</v>
      </c>
      <c r="L25" s="92">
        <v>1</v>
      </c>
      <c r="M25" s="92">
        <v>1</v>
      </c>
      <c r="N25" s="92">
        <v>1</v>
      </c>
      <c r="O25" s="92">
        <v>1</v>
      </c>
      <c r="P25" s="92">
        <v>1</v>
      </c>
      <c r="Q25" s="92">
        <v>1</v>
      </c>
      <c r="R25" s="92">
        <v>1</v>
      </c>
      <c r="S25" s="92">
        <v>1</v>
      </c>
      <c r="T25" s="92">
        <v>1</v>
      </c>
      <c r="U25" s="92">
        <v>0.5</v>
      </c>
      <c r="V25" s="92">
        <v>1</v>
      </c>
      <c r="W25" s="92">
        <v>1</v>
      </c>
      <c r="X25" s="92">
        <v>1</v>
      </c>
      <c r="Y25" s="108">
        <v>1</v>
      </c>
      <c r="Z25" s="96"/>
      <c r="AA25" s="96"/>
    </row>
    <row r="26" spans="1:29" s="70" customFormat="1" x14ac:dyDescent="0.3">
      <c r="A26" s="90"/>
      <c r="B26" s="304"/>
      <c r="C26" s="152" t="s">
        <v>72</v>
      </c>
      <c r="D26" s="295"/>
      <c r="E26" s="110">
        <v>1</v>
      </c>
      <c r="F26" s="109">
        <v>0</v>
      </c>
      <c r="G26" s="109">
        <v>0</v>
      </c>
      <c r="H26" s="109">
        <v>1</v>
      </c>
      <c r="I26" s="109">
        <v>0</v>
      </c>
      <c r="J26" s="109">
        <v>1</v>
      </c>
      <c r="K26" s="109">
        <v>1</v>
      </c>
      <c r="L26" s="109">
        <v>1</v>
      </c>
      <c r="M26" s="109">
        <v>1</v>
      </c>
      <c r="N26" s="109">
        <v>0</v>
      </c>
      <c r="O26" s="109">
        <v>1</v>
      </c>
      <c r="P26" s="109">
        <v>0</v>
      </c>
      <c r="Q26" s="109">
        <v>0</v>
      </c>
      <c r="R26" s="109">
        <v>1</v>
      </c>
      <c r="S26" s="109">
        <v>1</v>
      </c>
      <c r="T26" s="109">
        <v>1</v>
      </c>
      <c r="U26" s="109">
        <v>0.5</v>
      </c>
      <c r="V26" s="109">
        <v>1</v>
      </c>
      <c r="W26" s="109">
        <v>0</v>
      </c>
      <c r="X26" s="109">
        <v>1</v>
      </c>
      <c r="Y26" s="111">
        <v>1</v>
      </c>
      <c r="Z26" s="96"/>
      <c r="AA26" s="96"/>
      <c r="AB26" s="74"/>
    </row>
    <row r="27" spans="1:29" x14ac:dyDescent="0.3">
      <c r="A27" s="90"/>
      <c r="B27" s="304"/>
      <c r="C27" s="153" t="s">
        <v>48</v>
      </c>
      <c r="D27" s="295"/>
      <c r="E27" s="107">
        <v>1</v>
      </c>
      <c r="F27" s="107">
        <v>0</v>
      </c>
      <c r="G27" s="113">
        <v>0</v>
      </c>
      <c r="H27" s="92">
        <v>0</v>
      </c>
      <c r="I27" s="92">
        <v>0</v>
      </c>
      <c r="J27" s="92">
        <v>1</v>
      </c>
      <c r="K27" s="92">
        <v>0</v>
      </c>
      <c r="L27" s="92">
        <v>1</v>
      </c>
      <c r="M27" s="92">
        <v>1</v>
      </c>
      <c r="N27" s="92">
        <v>0</v>
      </c>
      <c r="O27" s="92">
        <v>1</v>
      </c>
      <c r="P27" s="92">
        <v>0</v>
      </c>
      <c r="Q27" s="92">
        <v>0</v>
      </c>
      <c r="R27" s="92">
        <v>1</v>
      </c>
      <c r="S27" s="92">
        <v>1</v>
      </c>
      <c r="T27" s="92">
        <v>1</v>
      </c>
      <c r="U27" s="92">
        <v>0</v>
      </c>
      <c r="V27" s="92">
        <v>0</v>
      </c>
      <c r="W27" s="92">
        <v>0</v>
      </c>
      <c r="X27" s="92">
        <v>0</v>
      </c>
      <c r="Y27" s="108">
        <v>0</v>
      </c>
      <c r="Z27" s="96"/>
      <c r="AA27" s="96"/>
    </row>
    <row r="28" spans="1:29" s="70" customFormat="1" x14ac:dyDescent="0.3">
      <c r="A28" s="90"/>
      <c r="B28" s="304"/>
      <c r="C28" s="152" t="s">
        <v>49</v>
      </c>
      <c r="D28" s="295"/>
      <c r="E28" s="110">
        <v>0.5</v>
      </c>
      <c r="F28" s="110">
        <v>1</v>
      </c>
      <c r="G28" s="109">
        <v>0</v>
      </c>
      <c r="H28" s="109">
        <v>1</v>
      </c>
      <c r="I28" s="109">
        <v>0.5</v>
      </c>
      <c r="J28" s="109">
        <v>1</v>
      </c>
      <c r="K28" s="109">
        <v>0</v>
      </c>
      <c r="L28" s="109">
        <v>1</v>
      </c>
      <c r="M28" s="109">
        <v>1</v>
      </c>
      <c r="N28" s="109">
        <v>0</v>
      </c>
      <c r="O28" s="109">
        <v>0</v>
      </c>
      <c r="P28" s="109">
        <v>0</v>
      </c>
      <c r="Q28" s="109">
        <v>0</v>
      </c>
      <c r="R28" s="109">
        <v>0</v>
      </c>
      <c r="S28" s="109">
        <v>1</v>
      </c>
      <c r="T28" s="109">
        <v>1</v>
      </c>
      <c r="U28" s="109">
        <v>0</v>
      </c>
      <c r="V28" s="109">
        <v>0</v>
      </c>
      <c r="W28" s="109">
        <v>0</v>
      </c>
      <c r="X28" s="109">
        <v>1</v>
      </c>
      <c r="Y28" s="111">
        <v>0.5</v>
      </c>
      <c r="Z28" s="96"/>
      <c r="AA28" s="96"/>
      <c r="AB28" s="74"/>
    </row>
    <row r="29" spans="1:29" x14ac:dyDescent="0.3">
      <c r="A29" s="90"/>
      <c r="B29" s="304"/>
      <c r="C29" s="153" t="s">
        <v>6</v>
      </c>
      <c r="D29" s="295"/>
      <c r="E29" s="107">
        <v>1</v>
      </c>
      <c r="F29" s="107">
        <v>1</v>
      </c>
      <c r="G29" s="92">
        <v>1</v>
      </c>
      <c r="H29" s="92">
        <v>0</v>
      </c>
      <c r="I29" s="92">
        <v>0</v>
      </c>
      <c r="J29" s="92">
        <v>1</v>
      </c>
      <c r="K29" s="92">
        <v>1</v>
      </c>
      <c r="L29" s="92">
        <v>1</v>
      </c>
      <c r="M29" s="92">
        <v>1</v>
      </c>
      <c r="N29" s="92">
        <v>1</v>
      </c>
      <c r="O29" s="92">
        <v>1</v>
      </c>
      <c r="P29" s="92">
        <v>1</v>
      </c>
      <c r="Q29" s="92">
        <v>1</v>
      </c>
      <c r="R29" s="92">
        <v>1</v>
      </c>
      <c r="S29" s="92">
        <v>1</v>
      </c>
      <c r="T29" s="92">
        <v>1</v>
      </c>
      <c r="U29" s="92">
        <v>0</v>
      </c>
      <c r="V29" s="92">
        <v>1</v>
      </c>
      <c r="W29" s="92">
        <v>1</v>
      </c>
      <c r="X29" s="92">
        <v>1</v>
      </c>
      <c r="Y29" s="108">
        <v>1</v>
      </c>
      <c r="Z29" s="96"/>
      <c r="AA29" s="96"/>
    </row>
    <row r="30" spans="1:29" s="70" customFormat="1" x14ac:dyDescent="0.3">
      <c r="A30" s="90"/>
      <c r="B30" s="304"/>
      <c r="C30" s="152" t="s">
        <v>46</v>
      </c>
      <c r="D30" s="295"/>
      <c r="E30" s="110">
        <v>1</v>
      </c>
      <c r="F30" s="110">
        <v>1</v>
      </c>
      <c r="G30" s="109">
        <v>1</v>
      </c>
      <c r="H30" s="109">
        <v>0</v>
      </c>
      <c r="I30" s="109">
        <v>0.5</v>
      </c>
      <c r="J30" s="109">
        <v>1</v>
      </c>
      <c r="K30" s="109">
        <v>0</v>
      </c>
      <c r="L30" s="109">
        <v>1</v>
      </c>
      <c r="M30" s="109">
        <v>1</v>
      </c>
      <c r="N30" s="109">
        <v>1</v>
      </c>
      <c r="O30" s="109">
        <v>1</v>
      </c>
      <c r="P30" s="109">
        <v>1</v>
      </c>
      <c r="Q30" s="109">
        <v>0.5</v>
      </c>
      <c r="R30" s="109">
        <v>1</v>
      </c>
      <c r="S30" s="109">
        <v>1</v>
      </c>
      <c r="T30" s="109">
        <v>1</v>
      </c>
      <c r="U30" s="109">
        <v>1</v>
      </c>
      <c r="V30" s="109">
        <v>1</v>
      </c>
      <c r="W30" s="109">
        <v>0.5</v>
      </c>
      <c r="X30" s="109">
        <v>1</v>
      </c>
      <c r="Y30" s="111">
        <v>1</v>
      </c>
      <c r="Z30" s="96"/>
      <c r="AA30" s="96"/>
      <c r="AB30" s="74"/>
    </row>
    <row r="31" spans="1:29" ht="65" customHeight="1" x14ac:dyDescent="0.3">
      <c r="A31" s="90"/>
      <c r="B31" s="304"/>
      <c r="C31" s="153" t="s">
        <v>172</v>
      </c>
      <c r="D31" s="295"/>
      <c r="E31" s="107">
        <v>1</v>
      </c>
      <c r="F31" s="107">
        <v>1</v>
      </c>
      <c r="G31" s="92">
        <v>0.5</v>
      </c>
      <c r="H31" s="92">
        <v>0.5</v>
      </c>
      <c r="I31" s="92">
        <v>0</v>
      </c>
      <c r="J31" s="92">
        <v>1</v>
      </c>
      <c r="K31" s="92">
        <v>0</v>
      </c>
      <c r="L31" s="92">
        <v>1</v>
      </c>
      <c r="M31" s="92">
        <v>1</v>
      </c>
      <c r="N31" s="92">
        <v>1</v>
      </c>
      <c r="O31" s="92">
        <v>1</v>
      </c>
      <c r="P31" s="92">
        <v>1</v>
      </c>
      <c r="Q31" s="92">
        <v>1</v>
      </c>
      <c r="R31" s="92">
        <v>1</v>
      </c>
      <c r="S31" s="92">
        <v>1</v>
      </c>
      <c r="T31" s="92">
        <v>1</v>
      </c>
      <c r="U31" s="92">
        <v>0.5</v>
      </c>
      <c r="V31" s="92">
        <v>1</v>
      </c>
      <c r="W31" s="92">
        <v>0.5</v>
      </c>
      <c r="X31" s="92">
        <v>1</v>
      </c>
      <c r="Y31" s="108">
        <v>1</v>
      </c>
      <c r="Z31" s="96"/>
      <c r="AA31" s="96"/>
    </row>
    <row r="32" spans="1:29" s="70" customFormat="1" ht="30" thickBot="1" x14ac:dyDescent="0.35">
      <c r="A32" s="90"/>
      <c r="B32" s="304"/>
      <c r="C32" s="152" t="s">
        <v>51</v>
      </c>
      <c r="D32" s="295"/>
      <c r="E32" s="110">
        <v>1</v>
      </c>
      <c r="F32" s="110">
        <v>1</v>
      </c>
      <c r="G32" s="109">
        <v>1</v>
      </c>
      <c r="H32" s="109">
        <v>0</v>
      </c>
      <c r="I32" s="109">
        <v>0.5</v>
      </c>
      <c r="J32" s="109">
        <v>1</v>
      </c>
      <c r="K32" s="109">
        <v>0</v>
      </c>
      <c r="L32" s="109">
        <v>1</v>
      </c>
      <c r="M32" s="109">
        <v>1</v>
      </c>
      <c r="N32" s="109">
        <v>1</v>
      </c>
      <c r="O32" s="109">
        <v>1</v>
      </c>
      <c r="P32" s="109">
        <v>1</v>
      </c>
      <c r="Q32" s="109">
        <v>1</v>
      </c>
      <c r="R32" s="109">
        <v>1</v>
      </c>
      <c r="S32" s="109">
        <v>1</v>
      </c>
      <c r="T32" s="109">
        <v>1</v>
      </c>
      <c r="U32" s="109">
        <v>1</v>
      </c>
      <c r="V32" s="109">
        <v>1</v>
      </c>
      <c r="W32" s="109">
        <v>1</v>
      </c>
      <c r="X32" s="109">
        <v>0</v>
      </c>
      <c r="Y32" s="111">
        <v>1</v>
      </c>
      <c r="Z32" s="96"/>
      <c r="AA32" s="96"/>
      <c r="AB32" s="74"/>
    </row>
    <row r="33" spans="1:153" s="5" customFormat="1" ht="30" thickBot="1" x14ac:dyDescent="0.35">
      <c r="A33" s="90"/>
      <c r="B33" s="305"/>
      <c r="C33" s="151" t="s">
        <v>171</v>
      </c>
      <c r="D33" s="296"/>
      <c r="E33" s="135">
        <f>SUM(E22:E32)/$D$22*100</f>
        <v>95.454545454545453</v>
      </c>
      <c r="F33" s="136">
        <f t="shared" ref="F33:K33" si="24">SUM(F22:F32)/$D$22*100</f>
        <v>81.818181818181827</v>
      </c>
      <c r="G33" s="136">
        <f t="shared" si="24"/>
        <v>31.818181818181817</v>
      </c>
      <c r="H33" s="136">
        <f t="shared" si="24"/>
        <v>50</v>
      </c>
      <c r="I33" s="136">
        <f t="shared" si="24"/>
        <v>27.27272727272727</v>
      </c>
      <c r="J33" s="136">
        <f t="shared" si="24"/>
        <v>90.909090909090907</v>
      </c>
      <c r="K33" s="136">
        <f t="shared" si="24"/>
        <v>27.27272727272727</v>
      </c>
      <c r="L33" s="136">
        <f>SUM(L22:L32)/$D$22*100</f>
        <v>90.909090909090907</v>
      </c>
      <c r="M33" s="136">
        <f t="shared" ref="M33" si="25">SUM(M22:M32)/$D$22*100</f>
        <v>90.909090909090907</v>
      </c>
      <c r="N33" s="136">
        <f t="shared" ref="N33" si="26">SUM(N22:N32)/$D$22*100</f>
        <v>63.636363636363633</v>
      </c>
      <c r="O33" s="136">
        <f t="shared" ref="O33" si="27">SUM(O22:O32)/$D$22*100</f>
        <v>81.818181818181827</v>
      </c>
      <c r="P33" s="136">
        <f t="shared" ref="P33" si="28">SUM(P22:P32)/$D$22*100</f>
        <v>54.54545454545454</v>
      </c>
      <c r="Q33" s="136">
        <f>SUM(Q22:Q32)/$D$22*100</f>
        <v>59.090909090909093</v>
      </c>
      <c r="R33" s="136">
        <f t="shared" ref="R33" si="29">SUM(R22:R32)/$D$22*100</f>
        <v>81.818181818181827</v>
      </c>
      <c r="S33" s="136">
        <f t="shared" ref="S33" si="30">SUM(S22:S32)/$D$22*100</f>
        <v>90.909090909090907</v>
      </c>
      <c r="T33" s="136">
        <f t="shared" ref="T33" si="31">SUM(T22:T32)/$D$22*100</f>
        <v>90.909090909090907</v>
      </c>
      <c r="U33" s="136">
        <f>SUM(U22:U32)/$D$22*100</f>
        <v>36.363636363636367</v>
      </c>
      <c r="V33" s="136">
        <f t="shared" ref="V33" si="32">SUM(V22:V32)/$D$22*100</f>
        <v>72.727272727272734</v>
      </c>
      <c r="W33" s="136">
        <f t="shared" ref="W33" si="33">SUM(W22:W32)/$D$22*100</f>
        <v>54.54545454545454</v>
      </c>
      <c r="X33" s="136">
        <f t="shared" ref="X33" si="34">SUM(X22:X32)/$D$22*100</f>
        <v>72.727272727272734</v>
      </c>
      <c r="Y33" s="137">
        <f t="shared" ref="Y33" si="35">SUM(Y22:Y32)/$D$22*100</f>
        <v>77.272727272727266</v>
      </c>
      <c r="Z33" s="96"/>
      <c r="AA33" s="96"/>
      <c r="AB33" s="74"/>
      <c r="AC33" s="10"/>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row>
    <row r="34" spans="1:153" s="70" customFormat="1" ht="32" customHeight="1" x14ac:dyDescent="0.3">
      <c r="A34" s="90"/>
      <c r="B34" s="311" t="s">
        <v>116</v>
      </c>
      <c r="C34" s="148" t="s">
        <v>63</v>
      </c>
      <c r="D34" s="314">
        <v>3</v>
      </c>
      <c r="E34" s="110">
        <v>0</v>
      </c>
      <c r="F34" s="110">
        <v>0</v>
      </c>
      <c r="G34" s="109">
        <v>0</v>
      </c>
      <c r="H34" s="109">
        <v>0</v>
      </c>
      <c r="I34" s="109">
        <v>0</v>
      </c>
      <c r="J34" s="109">
        <v>0</v>
      </c>
      <c r="K34" s="109">
        <v>0</v>
      </c>
      <c r="L34" s="109">
        <v>0.5</v>
      </c>
      <c r="M34" s="109">
        <v>0</v>
      </c>
      <c r="N34" s="109">
        <v>0</v>
      </c>
      <c r="O34" s="109">
        <v>1</v>
      </c>
      <c r="P34" s="109">
        <v>1</v>
      </c>
      <c r="Q34" s="109">
        <v>0</v>
      </c>
      <c r="R34" s="109">
        <v>0</v>
      </c>
      <c r="S34" s="109">
        <v>0</v>
      </c>
      <c r="T34" s="109">
        <v>0</v>
      </c>
      <c r="U34" s="109">
        <v>0</v>
      </c>
      <c r="V34" s="109">
        <v>1</v>
      </c>
      <c r="W34" s="109">
        <v>1</v>
      </c>
      <c r="X34" s="109">
        <v>0</v>
      </c>
      <c r="Y34" s="111">
        <v>0.5</v>
      </c>
      <c r="Z34" s="96"/>
      <c r="AA34" s="96"/>
      <c r="AB34" s="74"/>
    </row>
    <row r="35" spans="1:153" x14ac:dyDescent="0.3">
      <c r="A35" s="90"/>
      <c r="B35" s="312"/>
      <c r="C35" s="149" t="s">
        <v>64</v>
      </c>
      <c r="D35" s="315"/>
      <c r="E35" s="112">
        <v>0</v>
      </c>
      <c r="F35" s="112">
        <v>0</v>
      </c>
      <c r="G35" s="113">
        <v>0</v>
      </c>
      <c r="H35" s="113">
        <v>0</v>
      </c>
      <c r="I35" s="113">
        <v>0</v>
      </c>
      <c r="J35" s="113">
        <v>0</v>
      </c>
      <c r="K35" s="113">
        <v>0</v>
      </c>
      <c r="L35" s="113">
        <v>0.5</v>
      </c>
      <c r="M35" s="113">
        <v>0</v>
      </c>
      <c r="N35" s="113">
        <v>1</v>
      </c>
      <c r="O35" s="113">
        <v>1</v>
      </c>
      <c r="P35" s="113">
        <v>0.5</v>
      </c>
      <c r="Q35" s="113">
        <v>0</v>
      </c>
      <c r="R35" s="113">
        <v>0</v>
      </c>
      <c r="S35" s="113">
        <v>0</v>
      </c>
      <c r="T35" s="113">
        <v>0.5</v>
      </c>
      <c r="U35" s="113">
        <v>0</v>
      </c>
      <c r="V35" s="113">
        <v>1</v>
      </c>
      <c r="W35" s="113">
        <v>1</v>
      </c>
      <c r="X35" s="113">
        <v>0</v>
      </c>
      <c r="Y35" s="114">
        <v>0.5</v>
      </c>
      <c r="Z35" s="96"/>
      <c r="AA35" s="96"/>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row>
    <row r="36" spans="1:153" s="70" customFormat="1" ht="30" thickBot="1" x14ac:dyDescent="0.35">
      <c r="A36" s="90"/>
      <c r="B36" s="312"/>
      <c r="C36" s="150" t="s">
        <v>73</v>
      </c>
      <c r="D36" s="315"/>
      <c r="E36" s="110">
        <v>0</v>
      </c>
      <c r="F36" s="109">
        <v>0.5</v>
      </c>
      <c r="G36" s="109">
        <v>0.5</v>
      </c>
      <c r="H36" s="109">
        <v>0</v>
      </c>
      <c r="I36" s="109">
        <v>0</v>
      </c>
      <c r="J36" s="109">
        <v>0</v>
      </c>
      <c r="K36" s="109">
        <v>1</v>
      </c>
      <c r="L36" s="109">
        <v>0.5</v>
      </c>
      <c r="M36" s="109">
        <v>0</v>
      </c>
      <c r="N36" s="109">
        <v>1</v>
      </c>
      <c r="O36" s="109">
        <v>1</v>
      </c>
      <c r="P36" s="109">
        <v>0.5</v>
      </c>
      <c r="Q36" s="109">
        <v>0</v>
      </c>
      <c r="R36" s="109">
        <v>0</v>
      </c>
      <c r="S36" s="109">
        <v>1</v>
      </c>
      <c r="T36" s="109">
        <v>1</v>
      </c>
      <c r="U36" s="109">
        <v>1</v>
      </c>
      <c r="V36" s="109">
        <v>1</v>
      </c>
      <c r="W36" s="109">
        <v>1</v>
      </c>
      <c r="X36" s="109">
        <v>1</v>
      </c>
      <c r="Y36" s="111">
        <v>0.5</v>
      </c>
      <c r="Z36" s="96"/>
      <c r="AA36" s="96"/>
      <c r="AB36" s="74"/>
    </row>
    <row r="37" spans="1:153" s="5" customFormat="1" ht="30" thickBot="1" x14ac:dyDescent="0.35">
      <c r="A37" s="90"/>
      <c r="B37" s="313"/>
      <c r="C37" s="151" t="s">
        <v>171</v>
      </c>
      <c r="D37" s="316"/>
      <c r="E37" s="135">
        <f>SUM(E34:E36)/$D$34*100</f>
        <v>0</v>
      </c>
      <c r="F37" s="138">
        <f t="shared" ref="F37:Y37" si="36">SUM(F34:F36)/$D$34*100</f>
        <v>16.666666666666664</v>
      </c>
      <c r="G37" s="138">
        <f t="shared" si="36"/>
        <v>16.666666666666664</v>
      </c>
      <c r="H37" s="138">
        <f t="shared" si="36"/>
        <v>0</v>
      </c>
      <c r="I37" s="138">
        <f t="shared" si="36"/>
        <v>0</v>
      </c>
      <c r="J37" s="138">
        <f t="shared" si="36"/>
        <v>0</v>
      </c>
      <c r="K37" s="138">
        <f t="shared" si="36"/>
        <v>33.333333333333329</v>
      </c>
      <c r="L37" s="138">
        <f t="shared" si="36"/>
        <v>50</v>
      </c>
      <c r="M37" s="138">
        <f t="shared" si="36"/>
        <v>0</v>
      </c>
      <c r="N37" s="138">
        <f t="shared" si="36"/>
        <v>66.666666666666657</v>
      </c>
      <c r="O37" s="138">
        <f t="shared" si="36"/>
        <v>100</v>
      </c>
      <c r="P37" s="138">
        <f t="shared" si="36"/>
        <v>66.666666666666657</v>
      </c>
      <c r="Q37" s="138">
        <f t="shared" si="36"/>
        <v>0</v>
      </c>
      <c r="R37" s="138">
        <f t="shared" si="36"/>
        <v>0</v>
      </c>
      <c r="S37" s="138">
        <f t="shared" si="36"/>
        <v>33.333333333333329</v>
      </c>
      <c r="T37" s="138">
        <f t="shared" si="36"/>
        <v>50</v>
      </c>
      <c r="U37" s="138">
        <f t="shared" si="36"/>
        <v>33.333333333333329</v>
      </c>
      <c r="V37" s="138">
        <f t="shared" si="36"/>
        <v>100</v>
      </c>
      <c r="W37" s="138">
        <f t="shared" si="36"/>
        <v>100</v>
      </c>
      <c r="X37" s="138">
        <f t="shared" si="36"/>
        <v>33.333333333333329</v>
      </c>
      <c r="Y37" s="139">
        <f t="shared" si="36"/>
        <v>50</v>
      </c>
      <c r="Z37" s="96"/>
      <c r="AA37" s="96"/>
      <c r="AB37" s="74"/>
      <c r="AC37" s="10"/>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row>
    <row r="38" spans="1:153" s="70" customFormat="1" ht="31" customHeight="1" x14ac:dyDescent="0.3">
      <c r="A38" s="90"/>
      <c r="B38" s="303" t="s">
        <v>117</v>
      </c>
      <c r="C38" s="148" t="s">
        <v>49</v>
      </c>
      <c r="D38" s="297">
        <v>2</v>
      </c>
      <c r="E38" s="110">
        <v>0.5</v>
      </c>
      <c r="F38" s="110">
        <v>1</v>
      </c>
      <c r="G38" s="109">
        <v>0</v>
      </c>
      <c r="H38" s="109">
        <v>1</v>
      </c>
      <c r="I38" s="109">
        <v>0.5</v>
      </c>
      <c r="J38" s="109">
        <v>1</v>
      </c>
      <c r="K38" s="109">
        <v>0</v>
      </c>
      <c r="L38" s="109">
        <v>1</v>
      </c>
      <c r="M38" s="109">
        <v>1</v>
      </c>
      <c r="N38" s="109">
        <v>0</v>
      </c>
      <c r="O38" s="109">
        <v>0</v>
      </c>
      <c r="P38" s="109">
        <v>0</v>
      </c>
      <c r="Q38" s="109">
        <v>0</v>
      </c>
      <c r="R38" s="109">
        <v>0</v>
      </c>
      <c r="S38" s="109">
        <v>1</v>
      </c>
      <c r="T38" s="109">
        <v>1</v>
      </c>
      <c r="U38" s="109">
        <v>0</v>
      </c>
      <c r="V38" s="109">
        <v>0</v>
      </c>
      <c r="W38" s="109">
        <v>0</v>
      </c>
      <c r="X38" s="109">
        <v>1</v>
      </c>
      <c r="Y38" s="111">
        <v>0.5</v>
      </c>
      <c r="Z38" s="96"/>
      <c r="AA38" s="96"/>
      <c r="AB38" s="74"/>
    </row>
    <row r="39" spans="1:153" ht="85" customHeight="1" thickBot="1" x14ac:dyDescent="0.35">
      <c r="A39" s="90"/>
      <c r="B39" s="304"/>
      <c r="C39" s="149" t="s">
        <v>156</v>
      </c>
      <c r="D39" s="317"/>
      <c r="E39" s="112">
        <v>1</v>
      </c>
      <c r="F39" s="112">
        <v>1</v>
      </c>
      <c r="G39" s="113">
        <v>0.5</v>
      </c>
      <c r="H39" s="113">
        <v>0.5</v>
      </c>
      <c r="I39" s="113">
        <v>0</v>
      </c>
      <c r="J39" s="113">
        <v>1</v>
      </c>
      <c r="K39" s="113">
        <v>0</v>
      </c>
      <c r="L39" s="113">
        <v>1</v>
      </c>
      <c r="M39" s="113">
        <v>1</v>
      </c>
      <c r="N39" s="113">
        <v>1</v>
      </c>
      <c r="O39" s="113">
        <v>1</v>
      </c>
      <c r="P39" s="113">
        <v>1</v>
      </c>
      <c r="Q39" s="113">
        <v>1</v>
      </c>
      <c r="R39" s="113">
        <v>1</v>
      </c>
      <c r="S39" s="113">
        <v>1</v>
      </c>
      <c r="T39" s="113">
        <v>1</v>
      </c>
      <c r="U39" s="113">
        <v>0.5</v>
      </c>
      <c r="V39" s="113">
        <v>1</v>
      </c>
      <c r="W39" s="113">
        <v>0.5</v>
      </c>
      <c r="X39" s="113">
        <v>1</v>
      </c>
      <c r="Y39" s="114">
        <v>1</v>
      </c>
      <c r="Z39" s="96"/>
      <c r="AA39" s="96"/>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row>
    <row r="40" spans="1:153" s="72" customFormat="1" ht="34" customHeight="1" thickBot="1" x14ac:dyDescent="0.35">
      <c r="A40" s="90"/>
      <c r="B40" s="305"/>
      <c r="C40" s="154" t="s">
        <v>171</v>
      </c>
      <c r="D40" s="298"/>
      <c r="E40" s="140">
        <f>SUM(E38:E39)/$D$38*100</f>
        <v>75</v>
      </c>
      <c r="F40" s="141">
        <f t="shared" ref="F40:O40" si="37">SUM(F38:F39)/$D$38*100</f>
        <v>100</v>
      </c>
      <c r="G40" s="141">
        <f t="shared" si="37"/>
        <v>25</v>
      </c>
      <c r="H40" s="141">
        <f t="shared" si="37"/>
        <v>75</v>
      </c>
      <c r="I40" s="141">
        <f t="shared" si="37"/>
        <v>25</v>
      </c>
      <c r="J40" s="141">
        <f t="shared" si="37"/>
        <v>100</v>
      </c>
      <c r="K40" s="141">
        <f t="shared" si="37"/>
        <v>0</v>
      </c>
      <c r="L40" s="141">
        <f t="shared" si="37"/>
        <v>100</v>
      </c>
      <c r="M40" s="141">
        <f t="shared" si="37"/>
        <v>100</v>
      </c>
      <c r="N40" s="141">
        <f t="shared" si="37"/>
        <v>50</v>
      </c>
      <c r="O40" s="141">
        <f t="shared" si="37"/>
        <v>50</v>
      </c>
      <c r="P40" s="141">
        <f>SUM(P38:P39)/$D$38*100</f>
        <v>50</v>
      </c>
      <c r="Q40" s="141">
        <f t="shared" ref="Q40" si="38">SUM(Q38:Q39)/$D$38*100</f>
        <v>50</v>
      </c>
      <c r="R40" s="141">
        <f t="shared" ref="R40" si="39">SUM(R38:R39)/$D$38*100</f>
        <v>50</v>
      </c>
      <c r="S40" s="141">
        <f t="shared" ref="S40" si="40">SUM(S38:S39)/$D$38*100</f>
        <v>100</v>
      </c>
      <c r="T40" s="141">
        <f t="shared" ref="T40" si="41">SUM(T38:T39)/$D$38*100</f>
        <v>100</v>
      </c>
      <c r="U40" s="141">
        <f t="shared" ref="U40" si="42">SUM(U38:U39)/$D$38*100</f>
        <v>25</v>
      </c>
      <c r="V40" s="141">
        <f t="shared" ref="V40" si="43">SUM(V38:V39)/$D$38*100</f>
        <v>50</v>
      </c>
      <c r="W40" s="141">
        <f t="shared" ref="W40" si="44">SUM(W38:W39)/$D$38*100</f>
        <v>25</v>
      </c>
      <c r="X40" s="141">
        <f t="shared" ref="X40" si="45">SUM(X38:X39)/$D$38*100</f>
        <v>100</v>
      </c>
      <c r="Y40" s="142">
        <f t="shared" ref="Y40" si="46">SUM(Y38:Y39)/$D$38*100</f>
        <v>75</v>
      </c>
      <c r="Z40" s="96"/>
      <c r="AA40" s="96"/>
      <c r="AB40" s="74"/>
      <c r="AC40" s="71"/>
    </row>
    <row r="41" spans="1:153" ht="30" thickBot="1" x14ac:dyDescent="0.35">
      <c r="A41" s="90"/>
      <c r="B41" s="303" t="s">
        <v>118</v>
      </c>
      <c r="C41" s="155" t="s">
        <v>61</v>
      </c>
      <c r="D41" s="297">
        <v>1</v>
      </c>
      <c r="E41" s="112">
        <v>0</v>
      </c>
      <c r="F41" s="113">
        <v>0</v>
      </c>
      <c r="G41" s="113">
        <v>0</v>
      </c>
      <c r="H41" s="113">
        <v>0</v>
      </c>
      <c r="I41" s="113">
        <v>0</v>
      </c>
      <c r="J41" s="113">
        <v>1</v>
      </c>
      <c r="K41" s="113">
        <v>1</v>
      </c>
      <c r="L41" s="113">
        <v>1</v>
      </c>
      <c r="M41" s="113">
        <v>1</v>
      </c>
      <c r="N41" s="113">
        <v>1</v>
      </c>
      <c r="O41" s="113">
        <v>1</v>
      </c>
      <c r="P41" s="113">
        <v>1</v>
      </c>
      <c r="Q41" s="113">
        <v>1</v>
      </c>
      <c r="R41" s="113">
        <v>1</v>
      </c>
      <c r="S41" s="113">
        <v>1</v>
      </c>
      <c r="T41" s="113">
        <v>1</v>
      </c>
      <c r="U41" s="113">
        <v>1</v>
      </c>
      <c r="V41" s="113">
        <v>0</v>
      </c>
      <c r="W41" s="113">
        <v>1</v>
      </c>
      <c r="X41" s="113">
        <v>0.5</v>
      </c>
      <c r="Y41" s="114">
        <v>1</v>
      </c>
      <c r="Z41" s="96"/>
      <c r="AA41" s="96"/>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row>
    <row r="42" spans="1:153" s="72" customFormat="1" ht="30" thickBot="1" x14ac:dyDescent="0.35">
      <c r="A42" s="90"/>
      <c r="B42" s="305"/>
      <c r="C42" s="156" t="s">
        <v>171</v>
      </c>
      <c r="D42" s="298"/>
      <c r="E42" s="140">
        <f>E41/$D$41*100</f>
        <v>0</v>
      </c>
      <c r="F42" s="141">
        <f t="shared" ref="F42:L42" si="47">F41/$D$41*100</f>
        <v>0</v>
      </c>
      <c r="G42" s="141">
        <f t="shared" si="47"/>
        <v>0</v>
      </c>
      <c r="H42" s="141">
        <f t="shared" si="47"/>
        <v>0</v>
      </c>
      <c r="I42" s="141">
        <f t="shared" si="47"/>
        <v>0</v>
      </c>
      <c r="J42" s="141">
        <f t="shared" si="47"/>
        <v>100</v>
      </c>
      <c r="K42" s="141">
        <f t="shared" si="47"/>
        <v>100</v>
      </c>
      <c r="L42" s="141">
        <f t="shared" si="47"/>
        <v>100</v>
      </c>
      <c r="M42" s="141">
        <f>M41/$D$41*100</f>
        <v>100</v>
      </c>
      <c r="N42" s="141">
        <f t="shared" ref="N42" si="48">N41/$D$41*100</f>
        <v>100</v>
      </c>
      <c r="O42" s="141">
        <f t="shared" ref="O42" si="49">O41/$D$41*100</f>
        <v>100</v>
      </c>
      <c r="P42" s="141">
        <f t="shared" ref="P42" si="50">P41/$D$41*100</f>
        <v>100</v>
      </c>
      <c r="Q42" s="141">
        <f t="shared" ref="Q42" si="51">Q41/$D$41*100</f>
        <v>100</v>
      </c>
      <c r="R42" s="141">
        <f>R41/$D$41*100</f>
        <v>100</v>
      </c>
      <c r="S42" s="141">
        <f t="shared" ref="S42" si="52">S41/$D$41*100</f>
        <v>100</v>
      </c>
      <c r="T42" s="141">
        <f t="shared" ref="T42" si="53">T41/$D$41*100</f>
        <v>100</v>
      </c>
      <c r="U42" s="141">
        <f t="shared" ref="U42" si="54">U41/$D$41*100</f>
        <v>100</v>
      </c>
      <c r="V42" s="141">
        <f t="shared" ref="V42" si="55">V41/$D$41*100</f>
        <v>0</v>
      </c>
      <c r="W42" s="141">
        <f t="shared" ref="W42" si="56">W41/$D$41*100</f>
        <v>100</v>
      </c>
      <c r="X42" s="141">
        <f t="shared" ref="X42" si="57">X41/$D$41*100</f>
        <v>50</v>
      </c>
      <c r="Y42" s="142">
        <f t="shared" ref="Y42" si="58">Y41/$D$41*100</f>
        <v>100</v>
      </c>
      <c r="Z42" s="96"/>
      <c r="AA42" s="96"/>
      <c r="AB42" s="74"/>
      <c r="AC42" s="71"/>
    </row>
    <row r="43" spans="1:153" s="6" customFormat="1" ht="30" thickBot="1" x14ac:dyDescent="0.35">
      <c r="A43" s="90"/>
      <c r="B43" s="301" t="s">
        <v>119</v>
      </c>
      <c r="C43" s="155" t="s">
        <v>60</v>
      </c>
      <c r="D43" s="297">
        <v>1</v>
      </c>
      <c r="E43" s="112">
        <v>1</v>
      </c>
      <c r="F43" s="112">
        <v>0</v>
      </c>
      <c r="G43" s="113">
        <v>0</v>
      </c>
      <c r="H43" s="113">
        <v>0</v>
      </c>
      <c r="I43" s="113">
        <v>0</v>
      </c>
      <c r="J43" s="113">
        <v>1</v>
      </c>
      <c r="K43" s="113">
        <v>1</v>
      </c>
      <c r="L43" s="113">
        <v>1</v>
      </c>
      <c r="M43" s="113">
        <v>1</v>
      </c>
      <c r="N43" s="113">
        <v>1</v>
      </c>
      <c r="O43" s="113">
        <v>0</v>
      </c>
      <c r="P43" s="113">
        <v>1</v>
      </c>
      <c r="Q43" s="113">
        <v>1</v>
      </c>
      <c r="R43" s="113">
        <v>1</v>
      </c>
      <c r="S43" s="113">
        <v>1</v>
      </c>
      <c r="T43" s="113">
        <v>1</v>
      </c>
      <c r="U43" s="113">
        <v>1</v>
      </c>
      <c r="V43" s="113">
        <v>0</v>
      </c>
      <c r="W43" s="113">
        <v>1</v>
      </c>
      <c r="X43" s="113">
        <v>0</v>
      </c>
      <c r="Y43" s="114">
        <v>1</v>
      </c>
      <c r="Z43" s="96"/>
      <c r="AA43" s="96"/>
      <c r="AB43" s="74"/>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row>
    <row r="44" spans="1:153" s="72" customFormat="1" ht="30" thickBot="1" x14ac:dyDescent="0.35">
      <c r="A44" s="90"/>
      <c r="B44" s="302"/>
      <c r="C44" s="154" t="s">
        <v>171</v>
      </c>
      <c r="D44" s="298"/>
      <c r="E44" s="140">
        <f>E43/$D$43*100</f>
        <v>100</v>
      </c>
      <c r="F44" s="141">
        <f t="shared" ref="F44:M44" si="59">F43/$D$43*100</f>
        <v>0</v>
      </c>
      <c r="G44" s="141">
        <f t="shared" si="59"/>
        <v>0</v>
      </c>
      <c r="H44" s="141">
        <f t="shared" si="59"/>
        <v>0</v>
      </c>
      <c r="I44" s="141">
        <f t="shared" si="59"/>
        <v>0</v>
      </c>
      <c r="J44" s="141">
        <f t="shared" si="59"/>
        <v>100</v>
      </c>
      <c r="K44" s="141">
        <f t="shared" si="59"/>
        <v>100</v>
      </c>
      <c r="L44" s="141">
        <f t="shared" si="59"/>
        <v>100</v>
      </c>
      <c r="M44" s="141">
        <f t="shared" si="59"/>
        <v>100</v>
      </c>
      <c r="N44" s="141">
        <f>N43/$D$43*100</f>
        <v>100</v>
      </c>
      <c r="O44" s="141">
        <f t="shared" ref="O44" si="60">O43/$D$43*100</f>
        <v>0</v>
      </c>
      <c r="P44" s="141">
        <f t="shared" ref="P44" si="61">P43/$D$43*100</f>
        <v>100</v>
      </c>
      <c r="Q44" s="141">
        <f>Q43/$D$43*100</f>
        <v>100</v>
      </c>
      <c r="R44" s="141">
        <f t="shared" ref="R44" si="62">R43/$D$43*100</f>
        <v>100</v>
      </c>
      <c r="S44" s="141">
        <f t="shared" ref="S44" si="63">S43/$D$43*100</f>
        <v>100</v>
      </c>
      <c r="T44" s="141">
        <f t="shared" ref="T44" si="64">T43/$D$43*100</f>
        <v>100</v>
      </c>
      <c r="U44" s="141">
        <f t="shared" ref="U44" si="65">U43/$D$43*100</f>
        <v>100</v>
      </c>
      <c r="V44" s="141">
        <f t="shared" ref="V44" si="66">V43/$D$43*100</f>
        <v>0</v>
      </c>
      <c r="W44" s="141">
        <f>W43/$D$43*100</f>
        <v>100</v>
      </c>
      <c r="X44" s="141">
        <f t="shared" ref="X44" si="67">X43/$D$43*100</f>
        <v>0</v>
      </c>
      <c r="Y44" s="142">
        <f t="shared" ref="Y44" si="68">Y43/$D$43*100</f>
        <v>100</v>
      </c>
      <c r="Z44" s="96"/>
      <c r="AA44" s="96"/>
      <c r="AB44" s="74"/>
      <c r="AC44" s="71"/>
    </row>
    <row r="45" spans="1:153" x14ac:dyDescent="0.3">
      <c r="A45" s="90"/>
      <c r="B45" s="303" t="s">
        <v>120</v>
      </c>
      <c r="C45" s="155" t="s">
        <v>60</v>
      </c>
      <c r="D45" s="297">
        <v>2</v>
      </c>
      <c r="E45" s="107">
        <v>1</v>
      </c>
      <c r="F45" s="92">
        <v>0</v>
      </c>
      <c r="G45" s="113">
        <v>0</v>
      </c>
      <c r="H45" s="113">
        <v>0</v>
      </c>
      <c r="I45" s="113">
        <v>0</v>
      </c>
      <c r="J45" s="92">
        <v>1</v>
      </c>
      <c r="K45" s="92">
        <v>1</v>
      </c>
      <c r="L45" s="92">
        <v>1</v>
      </c>
      <c r="M45" s="92">
        <v>1</v>
      </c>
      <c r="N45" s="92">
        <v>1</v>
      </c>
      <c r="O45" s="113">
        <v>0</v>
      </c>
      <c r="P45" s="92">
        <v>1</v>
      </c>
      <c r="Q45" s="92">
        <v>1</v>
      </c>
      <c r="R45" s="92">
        <v>1</v>
      </c>
      <c r="S45" s="92">
        <v>1</v>
      </c>
      <c r="T45" s="92">
        <v>1</v>
      </c>
      <c r="U45" s="92">
        <v>1</v>
      </c>
      <c r="V45" s="113">
        <v>0</v>
      </c>
      <c r="W45" s="92">
        <v>1</v>
      </c>
      <c r="X45" s="113">
        <v>0</v>
      </c>
      <c r="Y45" s="108">
        <v>1</v>
      </c>
      <c r="Z45" s="96"/>
      <c r="AA45" s="96"/>
    </row>
    <row r="46" spans="1:153" s="70" customFormat="1" ht="30" thickBot="1" x14ac:dyDescent="0.35">
      <c r="A46" s="90"/>
      <c r="B46" s="304"/>
      <c r="C46" s="150" t="s">
        <v>61</v>
      </c>
      <c r="D46" s="317"/>
      <c r="E46" s="109">
        <v>0</v>
      </c>
      <c r="F46" s="109">
        <v>0</v>
      </c>
      <c r="G46" s="109">
        <v>0</v>
      </c>
      <c r="H46" s="109">
        <v>0</v>
      </c>
      <c r="I46" s="109">
        <v>0</v>
      </c>
      <c r="J46" s="109">
        <v>1</v>
      </c>
      <c r="K46" s="109">
        <v>1</v>
      </c>
      <c r="L46" s="109">
        <v>1</v>
      </c>
      <c r="M46" s="109">
        <v>1</v>
      </c>
      <c r="N46" s="109">
        <v>1</v>
      </c>
      <c r="O46" s="109">
        <v>1</v>
      </c>
      <c r="P46" s="109">
        <v>1</v>
      </c>
      <c r="Q46" s="109">
        <v>1</v>
      </c>
      <c r="R46" s="109">
        <v>1</v>
      </c>
      <c r="S46" s="109">
        <v>1</v>
      </c>
      <c r="T46" s="109">
        <v>1</v>
      </c>
      <c r="U46" s="109">
        <v>1</v>
      </c>
      <c r="V46" s="109">
        <v>0</v>
      </c>
      <c r="W46" s="109">
        <v>1</v>
      </c>
      <c r="X46" s="109">
        <v>0.5</v>
      </c>
      <c r="Y46" s="111">
        <v>1</v>
      </c>
      <c r="Z46" s="96"/>
      <c r="AA46" s="96"/>
      <c r="AB46" s="74"/>
    </row>
    <row r="47" spans="1:153" s="5" customFormat="1" ht="30" thickBot="1" x14ac:dyDescent="0.35">
      <c r="A47" s="90"/>
      <c r="B47" s="305"/>
      <c r="C47" s="151" t="s">
        <v>171</v>
      </c>
      <c r="D47" s="298"/>
      <c r="E47" s="146">
        <f>SUM(E45:E46)/$D$45*100</f>
        <v>50</v>
      </c>
      <c r="F47" s="133">
        <f t="shared" ref="F47:K47" si="69">SUM(F45:F46)/$D$45*100</f>
        <v>0</v>
      </c>
      <c r="G47" s="133">
        <f t="shared" si="69"/>
        <v>0</v>
      </c>
      <c r="H47" s="133">
        <f t="shared" si="69"/>
        <v>0</v>
      </c>
      <c r="I47" s="133">
        <f t="shared" si="69"/>
        <v>0</v>
      </c>
      <c r="J47" s="133">
        <f t="shared" si="69"/>
        <v>100</v>
      </c>
      <c r="K47" s="133">
        <f t="shared" si="69"/>
        <v>100</v>
      </c>
      <c r="L47" s="133">
        <f>SUM(L45:L46)/$D$45*100</f>
        <v>100</v>
      </c>
      <c r="M47" s="133">
        <f t="shared" ref="M47" si="70">SUM(M45:M46)/$D$45*100</f>
        <v>100</v>
      </c>
      <c r="N47" s="133">
        <f t="shared" ref="N47" si="71">SUM(N45:N46)/$D$45*100</f>
        <v>100</v>
      </c>
      <c r="O47" s="133">
        <f t="shared" ref="O47" si="72">SUM(O45:O46)/$D$45*100</f>
        <v>50</v>
      </c>
      <c r="P47" s="133">
        <f>SUM(P45:P46)/$D$45*100</f>
        <v>100</v>
      </c>
      <c r="Q47" s="133">
        <f t="shared" ref="Q47" si="73">SUM(Q45:Q46)/$D$45*100</f>
        <v>100</v>
      </c>
      <c r="R47" s="133">
        <f t="shared" ref="R47" si="74">SUM(R45:R46)/$D$45*100</f>
        <v>100</v>
      </c>
      <c r="S47" s="133">
        <f t="shared" ref="S47" si="75">SUM(S45:S46)/$D$45*100</f>
        <v>100</v>
      </c>
      <c r="T47" s="133">
        <f t="shared" ref="T47" si="76">SUM(T45:T46)/$D$45*100</f>
        <v>100</v>
      </c>
      <c r="U47" s="133">
        <f t="shared" ref="U47" si="77">SUM(U45:U46)/$D$45*100</f>
        <v>100</v>
      </c>
      <c r="V47" s="133">
        <f t="shared" ref="V47" si="78">SUM(V45:V46)/$D$45*100</f>
        <v>0</v>
      </c>
      <c r="W47" s="133">
        <f>SUM(W45:W46)/$D$45*100</f>
        <v>100</v>
      </c>
      <c r="X47" s="133">
        <f t="shared" ref="X47" si="79">SUM(X45:X46)/$D$45*100</f>
        <v>25</v>
      </c>
      <c r="Y47" s="134">
        <f t="shared" ref="Y47" si="80">SUM(Y45:Y46)/$D$45*100</f>
        <v>100</v>
      </c>
      <c r="Z47" s="96"/>
      <c r="AA47" s="96"/>
      <c r="AB47" s="74"/>
      <c r="AC47" s="9"/>
    </row>
    <row r="48" spans="1:153" x14ac:dyDescent="0.3">
      <c r="A48" s="90"/>
      <c r="B48" s="303" t="s">
        <v>121</v>
      </c>
      <c r="C48" s="157" t="s">
        <v>48</v>
      </c>
      <c r="D48" s="297">
        <v>4</v>
      </c>
      <c r="E48" s="113">
        <v>1</v>
      </c>
      <c r="F48" s="113">
        <v>0</v>
      </c>
      <c r="G48" s="113">
        <v>0</v>
      </c>
      <c r="H48" s="113">
        <v>0</v>
      </c>
      <c r="I48" s="113">
        <v>0</v>
      </c>
      <c r="J48" s="92">
        <v>1</v>
      </c>
      <c r="K48" s="113">
        <v>0</v>
      </c>
      <c r="L48" s="92">
        <v>1</v>
      </c>
      <c r="M48" s="92">
        <v>1</v>
      </c>
      <c r="N48" s="113">
        <v>0</v>
      </c>
      <c r="O48" s="92">
        <v>1</v>
      </c>
      <c r="P48" s="113">
        <v>0</v>
      </c>
      <c r="Q48" s="113">
        <v>0</v>
      </c>
      <c r="R48" s="92">
        <v>1</v>
      </c>
      <c r="S48" s="92">
        <v>1</v>
      </c>
      <c r="T48" s="92">
        <v>1</v>
      </c>
      <c r="U48" s="113">
        <v>0</v>
      </c>
      <c r="V48" s="113">
        <v>0</v>
      </c>
      <c r="W48" s="113">
        <v>0</v>
      </c>
      <c r="X48" s="113">
        <v>0</v>
      </c>
      <c r="Y48" s="114">
        <v>0</v>
      </c>
      <c r="Z48" s="96"/>
      <c r="AA48" s="96"/>
    </row>
    <row r="49" spans="1:29" x14ac:dyDescent="0.3">
      <c r="A49" s="90"/>
      <c r="B49" s="304"/>
      <c r="C49" s="153" t="s">
        <v>6</v>
      </c>
      <c r="D49" s="317"/>
      <c r="E49" s="113">
        <v>1</v>
      </c>
      <c r="F49" s="107">
        <v>1</v>
      </c>
      <c r="G49" s="92">
        <v>1</v>
      </c>
      <c r="H49" s="113">
        <v>0</v>
      </c>
      <c r="I49" s="113">
        <v>0</v>
      </c>
      <c r="J49" s="92">
        <v>1</v>
      </c>
      <c r="K49" s="92">
        <v>1</v>
      </c>
      <c r="L49" s="92">
        <v>1</v>
      </c>
      <c r="M49" s="92">
        <v>1</v>
      </c>
      <c r="N49" s="92">
        <v>1</v>
      </c>
      <c r="O49" s="92">
        <v>1</v>
      </c>
      <c r="P49" s="92">
        <v>1</v>
      </c>
      <c r="Q49" s="92">
        <v>1</v>
      </c>
      <c r="R49" s="92">
        <v>1</v>
      </c>
      <c r="S49" s="92">
        <v>1</v>
      </c>
      <c r="T49" s="92">
        <v>1</v>
      </c>
      <c r="U49" s="113">
        <v>0</v>
      </c>
      <c r="V49" s="92">
        <v>1</v>
      </c>
      <c r="W49" s="92">
        <v>1</v>
      </c>
      <c r="X49" s="92">
        <v>1</v>
      </c>
      <c r="Y49" s="108">
        <v>1</v>
      </c>
      <c r="Z49" s="96"/>
      <c r="AA49" s="96"/>
    </row>
    <row r="50" spans="1:29" s="70" customFormat="1" x14ac:dyDescent="0.3">
      <c r="A50" s="90"/>
      <c r="B50" s="304"/>
      <c r="C50" s="152" t="s">
        <v>46</v>
      </c>
      <c r="D50" s="317"/>
      <c r="E50" s="109">
        <v>1</v>
      </c>
      <c r="F50" s="110">
        <v>1</v>
      </c>
      <c r="G50" s="109">
        <v>1</v>
      </c>
      <c r="H50" s="109">
        <v>0</v>
      </c>
      <c r="I50" s="109">
        <v>0.5</v>
      </c>
      <c r="J50" s="109">
        <v>1</v>
      </c>
      <c r="K50" s="109">
        <v>0</v>
      </c>
      <c r="L50" s="109">
        <v>1</v>
      </c>
      <c r="M50" s="109">
        <v>1</v>
      </c>
      <c r="N50" s="109">
        <v>1</v>
      </c>
      <c r="O50" s="109">
        <v>1</v>
      </c>
      <c r="P50" s="109">
        <v>1</v>
      </c>
      <c r="Q50" s="109">
        <v>0.5</v>
      </c>
      <c r="R50" s="109">
        <v>1</v>
      </c>
      <c r="S50" s="109">
        <v>1</v>
      </c>
      <c r="T50" s="109">
        <v>1</v>
      </c>
      <c r="U50" s="109">
        <v>1</v>
      </c>
      <c r="V50" s="109">
        <v>1</v>
      </c>
      <c r="W50" s="109">
        <v>0.5</v>
      </c>
      <c r="X50" s="109">
        <v>1</v>
      </c>
      <c r="Y50" s="111">
        <v>1</v>
      </c>
      <c r="Z50" s="96"/>
      <c r="AA50" s="96"/>
      <c r="AB50" s="74"/>
    </row>
    <row r="51" spans="1:29" ht="31" customHeight="1" thickBot="1" x14ac:dyDescent="0.35">
      <c r="A51" s="90"/>
      <c r="B51" s="304"/>
      <c r="C51" s="153" t="s">
        <v>51</v>
      </c>
      <c r="D51" s="317"/>
      <c r="E51" s="92">
        <v>1</v>
      </c>
      <c r="F51" s="107">
        <v>1</v>
      </c>
      <c r="G51" s="92">
        <v>1</v>
      </c>
      <c r="H51" s="113">
        <v>0</v>
      </c>
      <c r="I51" s="92">
        <v>0.5</v>
      </c>
      <c r="J51" s="92">
        <v>1</v>
      </c>
      <c r="K51" s="92">
        <v>0</v>
      </c>
      <c r="L51" s="92">
        <v>1</v>
      </c>
      <c r="M51" s="92">
        <v>1</v>
      </c>
      <c r="N51" s="92">
        <v>1</v>
      </c>
      <c r="O51" s="92">
        <v>1</v>
      </c>
      <c r="P51" s="92">
        <v>1</v>
      </c>
      <c r="Q51" s="92">
        <v>1</v>
      </c>
      <c r="R51" s="92">
        <v>1</v>
      </c>
      <c r="S51" s="92">
        <v>1</v>
      </c>
      <c r="T51" s="92">
        <v>1</v>
      </c>
      <c r="U51" s="92">
        <v>1</v>
      </c>
      <c r="V51" s="92">
        <v>1</v>
      </c>
      <c r="W51" s="92">
        <v>1</v>
      </c>
      <c r="X51" s="92">
        <v>0</v>
      </c>
      <c r="Y51" s="108">
        <v>1</v>
      </c>
      <c r="Z51" s="96"/>
      <c r="AA51" s="96"/>
    </row>
    <row r="52" spans="1:29" s="72" customFormat="1" ht="31" customHeight="1" thickBot="1" x14ac:dyDescent="0.35">
      <c r="A52" s="90"/>
      <c r="B52" s="305"/>
      <c r="C52" s="154" t="s">
        <v>171</v>
      </c>
      <c r="D52" s="298"/>
      <c r="E52" s="140">
        <f>SUM(E48:E51)/$D$48*100</f>
        <v>100</v>
      </c>
      <c r="F52" s="141">
        <f t="shared" ref="F52:R52" si="81">SUM(F48:F51)/$D$48*100</f>
        <v>75</v>
      </c>
      <c r="G52" s="141">
        <f t="shared" si="81"/>
        <v>75</v>
      </c>
      <c r="H52" s="141">
        <f t="shared" si="81"/>
        <v>0</v>
      </c>
      <c r="I52" s="141">
        <f t="shared" si="81"/>
        <v>25</v>
      </c>
      <c r="J52" s="141">
        <f t="shared" si="81"/>
        <v>100</v>
      </c>
      <c r="K52" s="141">
        <f t="shared" si="81"/>
        <v>25</v>
      </c>
      <c r="L52" s="141">
        <f t="shared" si="81"/>
        <v>100</v>
      </c>
      <c r="M52" s="141">
        <f t="shared" si="81"/>
        <v>100</v>
      </c>
      <c r="N52" s="141">
        <f t="shared" si="81"/>
        <v>75</v>
      </c>
      <c r="O52" s="141">
        <f t="shared" si="81"/>
        <v>100</v>
      </c>
      <c r="P52" s="141">
        <f t="shared" si="81"/>
        <v>75</v>
      </c>
      <c r="Q52" s="141">
        <f t="shared" si="81"/>
        <v>62.5</v>
      </c>
      <c r="R52" s="141">
        <f t="shared" si="81"/>
        <v>100</v>
      </c>
      <c r="S52" s="141">
        <f t="shared" ref="S52" si="82">SUM(S48:S51)/$D$48*100</f>
        <v>100</v>
      </c>
      <c r="T52" s="141">
        <f t="shared" ref="T52" si="83">SUM(T48:T51)/$D$48*100</f>
        <v>100</v>
      </c>
      <c r="U52" s="141">
        <f t="shared" ref="U52" si="84">SUM(U48:U51)/$D$48*100</f>
        <v>50</v>
      </c>
      <c r="V52" s="141">
        <f t="shared" ref="V52" si="85">SUM(V48:V51)/$D$48*100</f>
        <v>75</v>
      </c>
      <c r="W52" s="141">
        <f t="shared" ref="W52" si="86">SUM(W48:W51)/$D$48*100</f>
        <v>62.5</v>
      </c>
      <c r="X52" s="141">
        <f t="shared" ref="X52" si="87">SUM(X48:X51)/$D$48*100</f>
        <v>50</v>
      </c>
      <c r="Y52" s="142">
        <f t="shared" ref="Y52" si="88">SUM(Y48:Y51)/$D$48*100</f>
        <v>75</v>
      </c>
      <c r="Z52" s="96"/>
      <c r="AA52" s="96"/>
      <c r="AB52" s="74"/>
      <c r="AC52" s="71"/>
    </row>
    <row r="53" spans="1:29" ht="27" customHeight="1" thickBot="1" x14ac:dyDescent="0.35">
      <c r="A53" s="90"/>
      <c r="B53" s="303" t="s">
        <v>122</v>
      </c>
      <c r="C53" s="158" t="s">
        <v>71</v>
      </c>
      <c r="D53" s="297">
        <v>1</v>
      </c>
      <c r="E53" s="113">
        <v>0</v>
      </c>
      <c r="F53" s="112">
        <v>0</v>
      </c>
      <c r="G53" s="92">
        <v>1</v>
      </c>
      <c r="H53" s="92">
        <v>1</v>
      </c>
      <c r="I53" s="113">
        <v>0</v>
      </c>
      <c r="J53" s="92">
        <v>1</v>
      </c>
      <c r="K53" s="113">
        <v>0</v>
      </c>
      <c r="L53" s="92">
        <v>1</v>
      </c>
      <c r="M53" s="92">
        <v>1</v>
      </c>
      <c r="N53" s="113">
        <v>0</v>
      </c>
      <c r="O53" s="113">
        <v>0</v>
      </c>
      <c r="P53" s="113">
        <v>0</v>
      </c>
      <c r="Q53" s="113">
        <v>0</v>
      </c>
      <c r="R53" s="92">
        <v>1</v>
      </c>
      <c r="S53" s="92">
        <v>1</v>
      </c>
      <c r="T53" s="113">
        <v>0</v>
      </c>
      <c r="U53" s="92">
        <v>1</v>
      </c>
      <c r="V53" s="113">
        <v>0</v>
      </c>
      <c r="W53" s="113">
        <v>0</v>
      </c>
      <c r="X53" s="113">
        <v>0</v>
      </c>
      <c r="Y53" s="108">
        <v>1</v>
      </c>
      <c r="Z53" s="96"/>
      <c r="AA53" s="96"/>
    </row>
    <row r="54" spans="1:29" s="72" customFormat="1" ht="27" customHeight="1" thickBot="1" x14ac:dyDescent="0.35">
      <c r="A54" s="90"/>
      <c r="B54" s="305"/>
      <c r="C54" s="154" t="s">
        <v>171</v>
      </c>
      <c r="D54" s="298"/>
      <c r="E54" s="140">
        <f>E53/$D$53*100</f>
        <v>0</v>
      </c>
      <c r="F54" s="141">
        <f t="shared" ref="F54:P54" si="89">F53/$D$53*100</f>
        <v>0</v>
      </c>
      <c r="G54" s="141">
        <f t="shared" si="89"/>
        <v>100</v>
      </c>
      <c r="H54" s="141">
        <f t="shared" si="89"/>
        <v>100</v>
      </c>
      <c r="I54" s="141">
        <f t="shared" si="89"/>
        <v>0</v>
      </c>
      <c r="J54" s="141">
        <f t="shared" si="89"/>
        <v>100</v>
      </c>
      <c r="K54" s="141">
        <f t="shared" si="89"/>
        <v>0</v>
      </c>
      <c r="L54" s="141">
        <f t="shared" si="89"/>
        <v>100</v>
      </c>
      <c r="M54" s="141">
        <f t="shared" si="89"/>
        <v>100</v>
      </c>
      <c r="N54" s="141">
        <f t="shared" si="89"/>
        <v>0</v>
      </c>
      <c r="O54" s="141">
        <f t="shared" si="89"/>
        <v>0</v>
      </c>
      <c r="P54" s="141">
        <f t="shared" si="89"/>
        <v>0</v>
      </c>
      <c r="Q54" s="141">
        <f>Q53/$D$53*100</f>
        <v>0</v>
      </c>
      <c r="R54" s="141">
        <f t="shared" ref="R54" si="90">R53/$D$53*100</f>
        <v>100</v>
      </c>
      <c r="S54" s="141">
        <f t="shared" ref="S54" si="91">S53/$D$53*100</f>
        <v>100</v>
      </c>
      <c r="T54" s="141">
        <f t="shared" ref="T54" si="92">T53/$D$53*100</f>
        <v>0</v>
      </c>
      <c r="U54" s="141">
        <f t="shared" ref="U54" si="93">U53/$D$53*100</f>
        <v>100</v>
      </c>
      <c r="V54" s="141">
        <f t="shared" ref="V54" si="94">V53/$D$53*100</f>
        <v>0</v>
      </c>
      <c r="W54" s="141">
        <f t="shared" ref="W54" si="95">W53/$D$53*100</f>
        <v>0</v>
      </c>
      <c r="X54" s="141">
        <f t="shared" ref="X54" si="96">X53/$D$53*100</f>
        <v>0</v>
      </c>
      <c r="Y54" s="142">
        <f t="shared" ref="Y54" si="97">Y53/$D$53*100</f>
        <v>100</v>
      </c>
      <c r="Z54" s="96"/>
      <c r="AA54" s="96"/>
      <c r="AB54" s="74"/>
      <c r="AC54" s="71"/>
    </row>
    <row r="55" spans="1:29" x14ac:dyDescent="0.3">
      <c r="A55" s="90"/>
      <c r="B55" s="303" t="s">
        <v>123</v>
      </c>
      <c r="C55" s="159" t="s">
        <v>58</v>
      </c>
      <c r="D55" s="297">
        <v>3</v>
      </c>
      <c r="E55" s="107">
        <v>1</v>
      </c>
      <c r="F55" s="107">
        <v>1</v>
      </c>
      <c r="G55" s="113">
        <v>0</v>
      </c>
      <c r="H55" s="92">
        <v>1</v>
      </c>
      <c r="I55" s="113">
        <v>0</v>
      </c>
      <c r="J55" s="92">
        <v>1</v>
      </c>
      <c r="K55" s="113">
        <v>0</v>
      </c>
      <c r="L55" s="92">
        <v>1</v>
      </c>
      <c r="M55" s="92">
        <v>1</v>
      </c>
      <c r="N55" s="113">
        <v>0</v>
      </c>
      <c r="O55" s="92">
        <v>1</v>
      </c>
      <c r="P55" s="92">
        <v>1</v>
      </c>
      <c r="Q55" s="92">
        <v>1</v>
      </c>
      <c r="R55" s="92">
        <v>1</v>
      </c>
      <c r="S55" s="92">
        <v>1</v>
      </c>
      <c r="T55" s="92">
        <v>1</v>
      </c>
      <c r="U55" s="92">
        <v>1</v>
      </c>
      <c r="V55" s="113">
        <v>0</v>
      </c>
      <c r="W55" s="92">
        <v>1</v>
      </c>
      <c r="X55" s="92">
        <v>1</v>
      </c>
      <c r="Y55" s="108">
        <v>1</v>
      </c>
      <c r="Z55" s="96"/>
      <c r="AA55" s="96"/>
    </row>
    <row r="56" spans="1:29" s="70" customFormat="1" x14ac:dyDescent="0.3">
      <c r="A56" s="90"/>
      <c r="B56" s="304"/>
      <c r="C56" s="160" t="s">
        <v>22</v>
      </c>
      <c r="D56" s="317"/>
      <c r="E56" s="109">
        <v>0</v>
      </c>
      <c r="F56" s="109">
        <v>0</v>
      </c>
      <c r="G56" s="109">
        <v>1</v>
      </c>
      <c r="H56" s="109">
        <v>1</v>
      </c>
      <c r="I56" s="109">
        <v>0</v>
      </c>
      <c r="J56" s="109">
        <v>1</v>
      </c>
      <c r="K56" s="109">
        <v>0</v>
      </c>
      <c r="L56" s="109">
        <v>0</v>
      </c>
      <c r="M56" s="109">
        <v>1</v>
      </c>
      <c r="N56" s="109">
        <v>0</v>
      </c>
      <c r="O56" s="109">
        <v>0</v>
      </c>
      <c r="P56" s="109">
        <v>1</v>
      </c>
      <c r="Q56" s="109">
        <v>0</v>
      </c>
      <c r="R56" s="109">
        <v>1</v>
      </c>
      <c r="S56" s="109">
        <v>1</v>
      </c>
      <c r="T56" s="109">
        <v>1</v>
      </c>
      <c r="U56" s="109">
        <v>1</v>
      </c>
      <c r="V56" s="109">
        <v>0</v>
      </c>
      <c r="W56" s="109">
        <v>1</v>
      </c>
      <c r="X56" s="109">
        <v>0.5</v>
      </c>
      <c r="Y56" s="111">
        <v>1</v>
      </c>
      <c r="Z56" s="96"/>
      <c r="AA56" s="96"/>
      <c r="AB56" s="74"/>
    </row>
    <row r="57" spans="1:29" ht="30" thickBot="1" x14ac:dyDescent="0.35">
      <c r="A57" s="90"/>
      <c r="B57" s="304"/>
      <c r="C57" s="159" t="s">
        <v>57</v>
      </c>
      <c r="D57" s="317"/>
      <c r="E57" s="113">
        <v>1</v>
      </c>
      <c r="F57" s="107">
        <v>1</v>
      </c>
      <c r="G57" s="92">
        <v>1</v>
      </c>
      <c r="H57" s="92">
        <v>1</v>
      </c>
      <c r="I57" s="113">
        <v>0</v>
      </c>
      <c r="J57" s="92">
        <v>1</v>
      </c>
      <c r="K57" s="92">
        <v>1</v>
      </c>
      <c r="L57" s="92">
        <v>1</v>
      </c>
      <c r="M57" s="92">
        <v>1</v>
      </c>
      <c r="N57" s="92">
        <v>1</v>
      </c>
      <c r="O57" s="92">
        <v>1</v>
      </c>
      <c r="P57" s="92">
        <v>1</v>
      </c>
      <c r="Q57" s="92">
        <v>1</v>
      </c>
      <c r="R57" s="92">
        <v>1</v>
      </c>
      <c r="S57" s="92">
        <v>1</v>
      </c>
      <c r="T57" s="92">
        <v>1</v>
      </c>
      <c r="U57" s="92">
        <v>1</v>
      </c>
      <c r="V57" s="113">
        <v>0</v>
      </c>
      <c r="W57" s="92">
        <v>1</v>
      </c>
      <c r="X57" s="92">
        <v>0</v>
      </c>
      <c r="Y57" s="108">
        <v>1</v>
      </c>
      <c r="Z57" s="96"/>
      <c r="AA57" s="96"/>
    </row>
    <row r="58" spans="1:29" s="72" customFormat="1" ht="30" thickBot="1" x14ac:dyDescent="0.35">
      <c r="A58" s="90"/>
      <c r="B58" s="305"/>
      <c r="C58" s="154" t="s">
        <v>171</v>
      </c>
      <c r="D58" s="298"/>
      <c r="E58" s="140">
        <f>SUM(E55:E57)/$D$55*100</f>
        <v>66.666666666666657</v>
      </c>
      <c r="F58" s="141">
        <f t="shared" ref="F58:L58" si="98">SUM(F55:F57)/$D$55*100</f>
        <v>66.666666666666657</v>
      </c>
      <c r="G58" s="141">
        <f t="shared" si="98"/>
        <v>66.666666666666657</v>
      </c>
      <c r="H58" s="141">
        <f t="shared" si="98"/>
        <v>100</v>
      </c>
      <c r="I58" s="141">
        <f t="shared" si="98"/>
        <v>0</v>
      </c>
      <c r="J58" s="141">
        <f t="shared" si="98"/>
        <v>100</v>
      </c>
      <c r="K58" s="141">
        <f t="shared" si="98"/>
        <v>33.333333333333329</v>
      </c>
      <c r="L58" s="141">
        <f t="shared" si="98"/>
        <v>66.666666666666657</v>
      </c>
      <c r="M58" s="141">
        <f>SUM(M55:M57)/$D$55*100</f>
        <v>100</v>
      </c>
      <c r="N58" s="141">
        <f t="shared" ref="N58" si="99">SUM(N55:N57)/$D$55*100</f>
        <v>33.333333333333329</v>
      </c>
      <c r="O58" s="141">
        <f t="shared" ref="O58" si="100">SUM(O55:O57)/$D$55*100</f>
        <v>66.666666666666657</v>
      </c>
      <c r="P58" s="141">
        <f t="shared" ref="P58" si="101">SUM(P55:P57)/$D$55*100</f>
        <v>100</v>
      </c>
      <c r="Q58" s="141">
        <f>SUM(Q55:Q57)/$D$55*100</f>
        <v>66.666666666666657</v>
      </c>
      <c r="R58" s="141">
        <f t="shared" ref="R58" si="102">SUM(R55:R57)/$D$55*100</f>
        <v>100</v>
      </c>
      <c r="S58" s="141">
        <f t="shared" ref="S58" si="103">SUM(S55:S57)/$D$55*100</f>
        <v>100</v>
      </c>
      <c r="T58" s="141">
        <f t="shared" ref="T58" si="104">SUM(T55:T57)/$D$55*100</f>
        <v>100</v>
      </c>
      <c r="U58" s="141">
        <f t="shared" ref="U58" si="105">SUM(U55:U57)/$D$55*100</f>
        <v>100</v>
      </c>
      <c r="V58" s="141">
        <f t="shared" ref="V58" si="106">SUM(V55:V57)/$D$55*100</f>
        <v>0</v>
      </c>
      <c r="W58" s="141">
        <f t="shared" ref="W58" si="107">SUM(W55:W57)/$D$55*100</f>
        <v>100</v>
      </c>
      <c r="X58" s="141">
        <f>SUM(X55:X57)/$D$55*100</f>
        <v>50</v>
      </c>
      <c r="Y58" s="142">
        <f t="shared" ref="Y58" si="108">SUM(Y55:Y57)/$D$55*100</f>
        <v>100</v>
      </c>
      <c r="Z58" s="96"/>
      <c r="AA58" s="96"/>
      <c r="AB58" s="74"/>
      <c r="AC58" s="71"/>
    </row>
    <row r="59" spans="1:29" ht="24" customHeight="1" x14ac:dyDescent="0.3">
      <c r="A59" s="90"/>
      <c r="B59" s="303" t="s">
        <v>124</v>
      </c>
      <c r="C59" s="155" t="s">
        <v>55</v>
      </c>
      <c r="D59" s="297">
        <v>2</v>
      </c>
      <c r="E59" s="107">
        <v>1</v>
      </c>
      <c r="F59" s="107">
        <v>1</v>
      </c>
      <c r="G59" s="92">
        <v>1</v>
      </c>
      <c r="H59" s="92">
        <v>1</v>
      </c>
      <c r="I59" s="113">
        <v>0</v>
      </c>
      <c r="J59" s="92">
        <v>1</v>
      </c>
      <c r="K59" s="113">
        <v>0</v>
      </c>
      <c r="L59" s="92">
        <v>1</v>
      </c>
      <c r="M59" s="92">
        <v>1</v>
      </c>
      <c r="N59" s="113">
        <v>0</v>
      </c>
      <c r="O59" s="113">
        <v>0</v>
      </c>
      <c r="P59" s="92">
        <v>1</v>
      </c>
      <c r="Q59" s="92">
        <v>1</v>
      </c>
      <c r="R59" s="92">
        <v>1</v>
      </c>
      <c r="S59" s="92">
        <v>1</v>
      </c>
      <c r="T59" s="92">
        <v>1</v>
      </c>
      <c r="U59" s="92">
        <v>1</v>
      </c>
      <c r="V59" s="113">
        <v>0</v>
      </c>
      <c r="W59" s="92">
        <v>1</v>
      </c>
      <c r="X59" s="92">
        <v>1</v>
      </c>
      <c r="Y59" s="108">
        <v>1</v>
      </c>
      <c r="Z59" s="96"/>
      <c r="AA59" s="96"/>
    </row>
    <row r="60" spans="1:29" s="70" customFormat="1" ht="30" thickBot="1" x14ac:dyDescent="0.35">
      <c r="A60" s="90"/>
      <c r="B60" s="304"/>
      <c r="C60" s="150" t="s">
        <v>58</v>
      </c>
      <c r="D60" s="317"/>
      <c r="E60" s="110">
        <v>1</v>
      </c>
      <c r="F60" s="110">
        <v>1</v>
      </c>
      <c r="G60" s="109">
        <v>0</v>
      </c>
      <c r="H60" s="109">
        <v>1</v>
      </c>
      <c r="I60" s="109">
        <v>0</v>
      </c>
      <c r="J60" s="109">
        <v>1</v>
      </c>
      <c r="K60" s="109">
        <v>0</v>
      </c>
      <c r="L60" s="109">
        <v>1</v>
      </c>
      <c r="M60" s="109">
        <v>1</v>
      </c>
      <c r="N60" s="109">
        <v>0</v>
      </c>
      <c r="O60" s="109">
        <v>1</v>
      </c>
      <c r="P60" s="109">
        <v>1</v>
      </c>
      <c r="Q60" s="109">
        <v>1</v>
      </c>
      <c r="R60" s="109">
        <v>1</v>
      </c>
      <c r="S60" s="109">
        <v>1</v>
      </c>
      <c r="T60" s="109">
        <v>1</v>
      </c>
      <c r="U60" s="109">
        <v>1</v>
      </c>
      <c r="V60" s="109">
        <v>0</v>
      </c>
      <c r="W60" s="109">
        <v>1</v>
      </c>
      <c r="X60" s="109">
        <v>1</v>
      </c>
      <c r="Y60" s="111">
        <v>1</v>
      </c>
      <c r="Z60" s="96"/>
      <c r="AA60" s="96"/>
      <c r="AB60" s="74"/>
    </row>
    <row r="61" spans="1:29" s="5" customFormat="1" ht="30" thickBot="1" x14ac:dyDescent="0.35">
      <c r="A61" s="90"/>
      <c r="B61" s="305"/>
      <c r="C61" s="151" t="s">
        <v>171</v>
      </c>
      <c r="D61" s="298"/>
      <c r="E61" s="146">
        <f>SUM(E59:E60)/$D$59*100</f>
        <v>100</v>
      </c>
      <c r="F61" s="133">
        <f t="shared" ref="F61:N61" si="109">SUM(F59:F60)/$D$59*100</f>
        <v>100</v>
      </c>
      <c r="G61" s="133">
        <f t="shared" si="109"/>
        <v>50</v>
      </c>
      <c r="H61" s="133">
        <f t="shared" si="109"/>
        <v>100</v>
      </c>
      <c r="I61" s="133">
        <f t="shared" si="109"/>
        <v>0</v>
      </c>
      <c r="J61" s="133">
        <f t="shared" si="109"/>
        <v>100</v>
      </c>
      <c r="K61" s="133">
        <f t="shared" si="109"/>
        <v>0</v>
      </c>
      <c r="L61" s="133">
        <f t="shared" si="109"/>
        <v>100</v>
      </c>
      <c r="M61" s="133">
        <f t="shared" si="109"/>
        <v>100</v>
      </c>
      <c r="N61" s="133">
        <f t="shared" si="109"/>
        <v>0</v>
      </c>
      <c r="O61" s="133">
        <f>SUM(O59:O60)/$D$59*100</f>
        <v>50</v>
      </c>
      <c r="P61" s="133">
        <f t="shared" ref="P61" si="110">SUM(P59:P60)/$D$59*100</f>
        <v>100</v>
      </c>
      <c r="Q61" s="133">
        <f t="shared" ref="Q61" si="111">SUM(Q59:Q60)/$D$59*100</f>
        <v>100</v>
      </c>
      <c r="R61" s="133">
        <f t="shared" ref="R61" si="112">SUM(R59:R60)/$D$59*100</f>
        <v>100</v>
      </c>
      <c r="S61" s="133">
        <f t="shared" ref="S61" si="113">SUM(S59:S60)/$D$59*100</f>
        <v>100</v>
      </c>
      <c r="T61" s="133">
        <f t="shared" ref="T61" si="114">SUM(T59:T60)/$D$59*100</f>
        <v>100</v>
      </c>
      <c r="U61" s="133">
        <f t="shared" ref="U61" si="115">SUM(U59:U60)/$D$59*100</f>
        <v>100</v>
      </c>
      <c r="V61" s="133">
        <f t="shared" ref="V61" si="116">SUM(V59:V60)/$D$59*100</f>
        <v>0</v>
      </c>
      <c r="W61" s="133">
        <f>SUM(W59:W60)/$D$59*100</f>
        <v>100</v>
      </c>
      <c r="X61" s="133">
        <f t="shared" ref="X61" si="117">SUM(X59:X60)/$D$59*100</f>
        <v>100</v>
      </c>
      <c r="Y61" s="134">
        <f t="shared" ref="Y61" si="118">SUM(Y59:Y60)/$D$59*100</f>
        <v>100</v>
      </c>
      <c r="Z61" s="96"/>
      <c r="AA61" s="96"/>
      <c r="AB61" s="74"/>
      <c r="AC61" s="9"/>
    </row>
    <row r="62" spans="1:29" s="70" customFormat="1" ht="30" thickBot="1" x14ac:dyDescent="0.35">
      <c r="A62" s="90"/>
      <c r="B62" s="318" t="s">
        <v>125</v>
      </c>
      <c r="C62" s="160" t="s">
        <v>61</v>
      </c>
      <c r="D62" s="320">
        <v>1</v>
      </c>
      <c r="E62" s="109">
        <v>0</v>
      </c>
      <c r="F62" s="109">
        <v>0</v>
      </c>
      <c r="G62" s="109">
        <v>0</v>
      </c>
      <c r="H62" s="109">
        <v>0</v>
      </c>
      <c r="I62" s="109">
        <v>0</v>
      </c>
      <c r="J62" s="109">
        <v>1</v>
      </c>
      <c r="K62" s="109">
        <v>1</v>
      </c>
      <c r="L62" s="109">
        <v>1</v>
      </c>
      <c r="M62" s="109">
        <v>1</v>
      </c>
      <c r="N62" s="109">
        <v>1</v>
      </c>
      <c r="O62" s="109">
        <v>1</v>
      </c>
      <c r="P62" s="109">
        <v>1</v>
      </c>
      <c r="Q62" s="109">
        <v>1</v>
      </c>
      <c r="R62" s="109">
        <v>1</v>
      </c>
      <c r="S62" s="109">
        <v>1</v>
      </c>
      <c r="T62" s="109">
        <v>1</v>
      </c>
      <c r="U62" s="109">
        <v>1</v>
      </c>
      <c r="V62" s="109">
        <v>0</v>
      </c>
      <c r="W62" s="109">
        <v>1</v>
      </c>
      <c r="X62" s="109">
        <v>0.5</v>
      </c>
      <c r="Y62" s="111">
        <v>1</v>
      </c>
      <c r="Z62" s="96"/>
      <c r="AA62" s="96"/>
      <c r="AB62" s="74"/>
    </row>
    <row r="63" spans="1:29" s="5" customFormat="1" ht="30" thickBot="1" x14ac:dyDescent="0.35">
      <c r="A63" s="90"/>
      <c r="B63" s="319"/>
      <c r="C63" s="151" t="s">
        <v>171</v>
      </c>
      <c r="D63" s="321"/>
      <c r="E63" s="146">
        <f>E62/$D$62*100</f>
        <v>0</v>
      </c>
      <c r="F63" s="133">
        <f t="shared" ref="F63:O63" si="119">F62/$D$62*100</f>
        <v>0</v>
      </c>
      <c r="G63" s="133">
        <f t="shared" si="119"/>
        <v>0</v>
      </c>
      <c r="H63" s="133">
        <f t="shared" si="119"/>
        <v>0</v>
      </c>
      <c r="I63" s="133">
        <f t="shared" si="119"/>
        <v>0</v>
      </c>
      <c r="J63" s="133">
        <f t="shared" si="119"/>
        <v>100</v>
      </c>
      <c r="K63" s="133">
        <f t="shared" si="119"/>
        <v>100</v>
      </c>
      <c r="L63" s="133">
        <f t="shared" si="119"/>
        <v>100</v>
      </c>
      <c r="M63" s="133">
        <f t="shared" si="119"/>
        <v>100</v>
      </c>
      <c r="N63" s="133">
        <f t="shared" si="119"/>
        <v>100</v>
      </c>
      <c r="O63" s="133">
        <f t="shared" si="119"/>
        <v>100</v>
      </c>
      <c r="P63" s="133">
        <f t="shared" ref="P63" si="120">P62/$D$62*100</f>
        <v>100</v>
      </c>
      <c r="Q63" s="133">
        <f t="shared" ref="Q63" si="121">Q62/$D$62*100</f>
        <v>100</v>
      </c>
      <c r="R63" s="133">
        <f t="shared" ref="R63" si="122">R62/$D$62*100</f>
        <v>100</v>
      </c>
      <c r="S63" s="133">
        <f t="shared" ref="S63" si="123">S62/$D$62*100</f>
        <v>100</v>
      </c>
      <c r="T63" s="133">
        <f t="shared" ref="T63" si="124">T62/$D$62*100</f>
        <v>100</v>
      </c>
      <c r="U63" s="133">
        <f t="shared" ref="U63" si="125">U62/$D$62*100</f>
        <v>100</v>
      </c>
      <c r="V63" s="133">
        <f t="shared" ref="V63" si="126">V62/$D$62*100</f>
        <v>0</v>
      </c>
      <c r="W63" s="133">
        <f t="shared" ref="W63" si="127">W62/$D$62*100</f>
        <v>100</v>
      </c>
      <c r="X63" s="133">
        <f t="shared" ref="X63:Y63" si="128">X62/$D$62*100</f>
        <v>50</v>
      </c>
      <c r="Y63" s="134">
        <f t="shared" si="128"/>
        <v>100</v>
      </c>
      <c r="Z63" s="96"/>
      <c r="AA63" s="96"/>
      <c r="AB63" s="74"/>
      <c r="AC63" s="9"/>
    </row>
    <row r="64" spans="1:29" s="70" customFormat="1" ht="58" x14ac:dyDescent="0.3">
      <c r="A64" s="90"/>
      <c r="B64" s="303" t="s">
        <v>126</v>
      </c>
      <c r="C64" s="148" t="s">
        <v>54</v>
      </c>
      <c r="D64" s="320">
        <v>12</v>
      </c>
      <c r="E64" s="125">
        <v>1</v>
      </c>
      <c r="F64" s="126">
        <v>0</v>
      </c>
      <c r="G64" s="126">
        <v>0</v>
      </c>
      <c r="H64" s="126">
        <v>1</v>
      </c>
      <c r="I64" s="126">
        <v>0</v>
      </c>
      <c r="J64" s="126">
        <v>1</v>
      </c>
      <c r="K64" s="126">
        <v>0</v>
      </c>
      <c r="L64" s="126">
        <v>0</v>
      </c>
      <c r="M64" s="126">
        <v>1</v>
      </c>
      <c r="N64" s="126">
        <v>0</v>
      </c>
      <c r="O64" s="126">
        <v>1</v>
      </c>
      <c r="P64" s="126">
        <v>0.5</v>
      </c>
      <c r="Q64" s="126">
        <v>1</v>
      </c>
      <c r="R64" s="126">
        <v>1</v>
      </c>
      <c r="S64" s="126">
        <v>1</v>
      </c>
      <c r="T64" s="126">
        <v>1</v>
      </c>
      <c r="U64" s="126">
        <v>1</v>
      </c>
      <c r="V64" s="126">
        <v>0</v>
      </c>
      <c r="W64" s="126">
        <v>0</v>
      </c>
      <c r="X64" s="126">
        <v>0</v>
      </c>
      <c r="Y64" s="127">
        <v>1</v>
      </c>
      <c r="Z64" s="96"/>
      <c r="AA64" s="96"/>
      <c r="AB64" s="74"/>
    </row>
    <row r="65" spans="1:29" ht="32" customHeight="1" x14ac:dyDescent="0.3">
      <c r="A65" s="90"/>
      <c r="B65" s="304"/>
      <c r="C65" s="149" t="s">
        <v>32</v>
      </c>
      <c r="D65" s="322"/>
      <c r="E65" s="128">
        <v>1</v>
      </c>
      <c r="F65" s="128">
        <v>1</v>
      </c>
      <c r="G65" s="129">
        <v>0</v>
      </c>
      <c r="H65" s="130">
        <v>0</v>
      </c>
      <c r="I65" s="130">
        <v>1</v>
      </c>
      <c r="J65" s="130">
        <v>1</v>
      </c>
      <c r="K65" s="130">
        <v>1</v>
      </c>
      <c r="L65" s="130">
        <v>1</v>
      </c>
      <c r="M65" s="130">
        <v>1</v>
      </c>
      <c r="N65" s="130">
        <v>1</v>
      </c>
      <c r="O65" s="130">
        <v>1</v>
      </c>
      <c r="P65" s="130">
        <v>1</v>
      </c>
      <c r="Q65" s="130">
        <v>1</v>
      </c>
      <c r="R65" s="130">
        <v>1</v>
      </c>
      <c r="S65" s="130">
        <v>1</v>
      </c>
      <c r="T65" s="130">
        <v>1</v>
      </c>
      <c r="U65" s="130">
        <v>1</v>
      </c>
      <c r="V65" s="130">
        <v>1</v>
      </c>
      <c r="W65" s="130">
        <v>1</v>
      </c>
      <c r="X65" s="130">
        <v>1</v>
      </c>
      <c r="Y65" s="131">
        <v>1</v>
      </c>
      <c r="Z65" s="96"/>
      <c r="AA65" s="96"/>
    </row>
    <row r="66" spans="1:29" s="70" customFormat="1" ht="32" customHeight="1" x14ac:dyDescent="0.3">
      <c r="A66" s="90"/>
      <c r="B66" s="304"/>
      <c r="C66" s="150" t="s">
        <v>33</v>
      </c>
      <c r="D66" s="322"/>
      <c r="E66" s="125">
        <v>1</v>
      </c>
      <c r="F66" s="125">
        <v>1</v>
      </c>
      <c r="G66" s="126">
        <v>0</v>
      </c>
      <c r="H66" s="126">
        <v>0</v>
      </c>
      <c r="I66" s="126">
        <v>1</v>
      </c>
      <c r="J66" s="126">
        <v>1</v>
      </c>
      <c r="K66" s="126">
        <v>0</v>
      </c>
      <c r="L66" s="126">
        <v>0</v>
      </c>
      <c r="M66" s="126">
        <v>1</v>
      </c>
      <c r="N66" s="126">
        <v>0</v>
      </c>
      <c r="O66" s="126">
        <v>1</v>
      </c>
      <c r="P66" s="126">
        <v>0</v>
      </c>
      <c r="Q66" s="126">
        <v>0</v>
      </c>
      <c r="R66" s="126">
        <v>1</v>
      </c>
      <c r="S66" s="126">
        <v>1</v>
      </c>
      <c r="T66" s="126">
        <v>0</v>
      </c>
      <c r="U66" s="126">
        <v>0</v>
      </c>
      <c r="V66" s="126">
        <v>0</v>
      </c>
      <c r="W66" s="126">
        <v>0</v>
      </c>
      <c r="X66" s="126">
        <v>0</v>
      </c>
      <c r="Y66" s="127">
        <v>1</v>
      </c>
      <c r="Z66" s="96"/>
      <c r="AA66" s="96"/>
      <c r="AB66" s="74"/>
    </row>
    <row r="67" spans="1:29" ht="32" customHeight="1" x14ac:dyDescent="0.3">
      <c r="B67" s="304"/>
      <c r="C67" s="149" t="s">
        <v>34</v>
      </c>
      <c r="D67" s="322"/>
      <c r="E67" s="128">
        <v>1</v>
      </c>
      <c r="F67" s="128">
        <v>1</v>
      </c>
      <c r="G67" s="129">
        <v>0</v>
      </c>
      <c r="H67" s="130">
        <v>0</v>
      </c>
      <c r="I67" s="130">
        <v>1</v>
      </c>
      <c r="J67" s="130">
        <v>1</v>
      </c>
      <c r="K67" s="130">
        <v>1</v>
      </c>
      <c r="L67" s="130">
        <v>1</v>
      </c>
      <c r="M67" s="130">
        <v>1</v>
      </c>
      <c r="N67" s="130">
        <v>1</v>
      </c>
      <c r="O67" s="130">
        <v>1</v>
      </c>
      <c r="P67" s="130">
        <v>1</v>
      </c>
      <c r="Q67" s="130">
        <v>1</v>
      </c>
      <c r="R67" s="130">
        <v>1</v>
      </c>
      <c r="S67" s="130">
        <v>1</v>
      </c>
      <c r="T67" s="130">
        <v>1</v>
      </c>
      <c r="U67" s="130">
        <v>1</v>
      </c>
      <c r="V67" s="130">
        <v>1</v>
      </c>
      <c r="W67" s="130">
        <v>1</v>
      </c>
      <c r="X67" s="130">
        <v>1</v>
      </c>
      <c r="Y67" s="131">
        <v>1</v>
      </c>
      <c r="Z67" s="96"/>
      <c r="AA67" s="96"/>
    </row>
    <row r="68" spans="1:29" s="70" customFormat="1" ht="32" customHeight="1" x14ac:dyDescent="0.3">
      <c r="A68" s="74"/>
      <c r="B68" s="304"/>
      <c r="C68" s="150" t="s">
        <v>104</v>
      </c>
      <c r="D68" s="322"/>
      <c r="E68" s="125">
        <v>1</v>
      </c>
      <c r="F68" s="125">
        <v>1</v>
      </c>
      <c r="G68" s="126">
        <v>0</v>
      </c>
      <c r="H68" s="126">
        <v>0</v>
      </c>
      <c r="I68" s="126">
        <v>0</v>
      </c>
      <c r="J68" s="126">
        <v>1</v>
      </c>
      <c r="K68" s="126">
        <v>0</v>
      </c>
      <c r="L68" s="126">
        <v>0</v>
      </c>
      <c r="M68" s="126">
        <v>1</v>
      </c>
      <c r="N68" s="126">
        <v>1</v>
      </c>
      <c r="O68" s="126">
        <v>1</v>
      </c>
      <c r="P68" s="126">
        <v>0.5</v>
      </c>
      <c r="Q68" s="126">
        <v>0</v>
      </c>
      <c r="R68" s="126">
        <v>0</v>
      </c>
      <c r="S68" s="126">
        <v>1</v>
      </c>
      <c r="T68" s="126">
        <v>1</v>
      </c>
      <c r="U68" s="126">
        <v>1</v>
      </c>
      <c r="V68" s="126">
        <v>1</v>
      </c>
      <c r="W68" s="126">
        <v>0</v>
      </c>
      <c r="X68" s="126">
        <v>1</v>
      </c>
      <c r="Y68" s="127">
        <v>1</v>
      </c>
      <c r="Z68" s="96"/>
      <c r="AA68" s="96"/>
      <c r="AB68" s="74"/>
    </row>
    <row r="69" spans="1:29" ht="32" customHeight="1" x14ac:dyDescent="0.3">
      <c r="B69" s="304"/>
      <c r="C69" s="149" t="s">
        <v>18</v>
      </c>
      <c r="D69" s="322"/>
      <c r="E69" s="128">
        <v>1</v>
      </c>
      <c r="F69" s="128">
        <v>1</v>
      </c>
      <c r="G69" s="130">
        <v>1</v>
      </c>
      <c r="H69" s="130">
        <v>1</v>
      </c>
      <c r="I69" s="130">
        <v>1</v>
      </c>
      <c r="J69" s="130">
        <v>1</v>
      </c>
      <c r="K69" s="130">
        <v>0</v>
      </c>
      <c r="L69" s="130">
        <v>0</v>
      </c>
      <c r="M69" s="130">
        <v>1</v>
      </c>
      <c r="N69" s="130">
        <v>1</v>
      </c>
      <c r="O69" s="130">
        <v>1</v>
      </c>
      <c r="P69" s="130">
        <v>0</v>
      </c>
      <c r="Q69" s="130">
        <v>1</v>
      </c>
      <c r="R69" s="130">
        <v>1</v>
      </c>
      <c r="S69" s="130">
        <v>1</v>
      </c>
      <c r="T69" s="130">
        <v>0</v>
      </c>
      <c r="U69" s="130">
        <v>1</v>
      </c>
      <c r="V69" s="130">
        <v>1</v>
      </c>
      <c r="W69" s="130">
        <v>1</v>
      </c>
      <c r="X69" s="130">
        <v>1</v>
      </c>
      <c r="Y69" s="131">
        <v>0</v>
      </c>
      <c r="Z69" s="96"/>
      <c r="AA69" s="96"/>
    </row>
    <row r="70" spans="1:29" s="70" customFormat="1" ht="32" customHeight="1" x14ac:dyDescent="0.3">
      <c r="A70" s="74"/>
      <c r="B70" s="304"/>
      <c r="C70" s="150" t="s">
        <v>36</v>
      </c>
      <c r="D70" s="322"/>
      <c r="E70" s="125">
        <v>0</v>
      </c>
      <c r="F70" s="125">
        <v>1</v>
      </c>
      <c r="G70" s="126">
        <v>1</v>
      </c>
      <c r="H70" s="126">
        <v>1</v>
      </c>
      <c r="I70" s="126">
        <v>0</v>
      </c>
      <c r="J70" s="126">
        <v>1</v>
      </c>
      <c r="K70" s="126">
        <v>0</v>
      </c>
      <c r="L70" s="126">
        <v>1</v>
      </c>
      <c r="M70" s="126">
        <v>1</v>
      </c>
      <c r="N70" s="126">
        <v>1</v>
      </c>
      <c r="O70" s="126">
        <v>1</v>
      </c>
      <c r="P70" s="126">
        <v>0</v>
      </c>
      <c r="Q70" s="126">
        <v>1</v>
      </c>
      <c r="R70" s="126">
        <v>0</v>
      </c>
      <c r="S70" s="126">
        <v>1</v>
      </c>
      <c r="T70" s="126">
        <v>1</v>
      </c>
      <c r="U70" s="126">
        <v>1</v>
      </c>
      <c r="V70" s="126">
        <v>1</v>
      </c>
      <c r="W70" s="126">
        <v>1</v>
      </c>
      <c r="X70" s="126">
        <v>1</v>
      </c>
      <c r="Y70" s="127">
        <v>1</v>
      </c>
      <c r="Z70" s="96"/>
      <c r="AA70" s="96"/>
      <c r="AB70" s="74"/>
    </row>
    <row r="71" spans="1:29" ht="32" customHeight="1" x14ac:dyDescent="0.3">
      <c r="B71" s="304"/>
      <c r="C71" s="149" t="s">
        <v>19</v>
      </c>
      <c r="D71" s="322"/>
      <c r="E71" s="128">
        <v>1</v>
      </c>
      <c r="F71" s="128">
        <v>1</v>
      </c>
      <c r="G71" s="130">
        <v>1</v>
      </c>
      <c r="H71" s="130">
        <v>1</v>
      </c>
      <c r="I71" s="130">
        <v>0</v>
      </c>
      <c r="J71" s="130">
        <v>1</v>
      </c>
      <c r="K71" s="130">
        <v>0</v>
      </c>
      <c r="L71" s="130">
        <v>0</v>
      </c>
      <c r="M71" s="130">
        <v>1</v>
      </c>
      <c r="N71" s="130">
        <v>1</v>
      </c>
      <c r="O71" s="130">
        <v>1</v>
      </c>
      <c r="P71" s="130">
        <v>0</v>
      </c>
      <c r="Q71" s="130">
        <v>1</v>
      </c>
      <c r="R71" s="130">
        <v>1</v>
      </c>
      <c r="S71" s="130">
        <v>1</v>
      </c>
      <c r="T71" s="130">
        <v>1</v>
      </c>
      <c r="U71" s="130">
        <v>1</v>
      </c>
      <c r="V71" s="130">
        <v>1</v>
      </c>
      <c r="W71" s="130">
        <v>1</v>
      </c>
      <c r="X71" s="130">
        <v>1</v>
      </c>
      <c r="Y71" s="131">
        <v>1</v>
      </c>
      <c r="Z71" s="96"/>
      <c r="AA71" s="96"/>
    </row>
    <row r="72" spans="1:29" s="70" customFormat="1" ht="32" customHeight="1" x14ac:dyDescent="0.3">
      <c r="A72" s="74"/>
      <c r="B72" s="304"/>
      <c r="C72" s="161" t="s">
        <v>20</v>
      </c>
      <c r="D72" s="322"/>
      <c r="E72" s="125">
        <v>1</v>
      </c>
      <c r="F72" s="125">
        <v>1</v>
      </c>
      <c r="G72" s="126">
        <v>1</v>
      </c>
      <c r="H72" s="126">
        <v>1</v>
      </c>
      <c r="I72" s="126">
        <v>1</v>
      </c>
      <c r="J72" s="126">
        <v>1</v>
      </c>
      <c r="K72" s="126">
        <v>0</v>
      </c>
      <c r="L72" s="126">
        <v>0</v>
      </c>
      <c r="M72" s="126">
        <v>1</v>
      </c>
      <c r="N72" s="126">
        <v>1</v>
      </c>
      <c r="O72" s="126">
        <v>1</v>
      </c>
      <c r="P72" s="126">
        <v>0</v>
      </c>
      <c r="Q72" s="126">
        <v>1</v>
      </c>
      <c r="R72" s="126">
        <v>0</v>
      </c>
      <c r="S72" s="126">
        <v>1</v>
      </c>
      <c r="T72" s="126">
        <v>0</v>
      </c>
      <c r="U72" s="126">
        <v>1</v>
      </c>
      <c r="V72" s="126">
        <v>1</v>
      </c>
      <c r="W72" s="126">
        <v>1</v>
      </c>
      <c r="X72" s="126">
        <v>1</v>
      </c>
      <c r="Y72" s="127">
        <v>1</v>
      </c>
      <c r="Z72" s="96"/>
      <c r="AA72" s="96"/>
      <c r="AB72" s="74"/>
    </row>
    <row r="73" spans="1:29" ht="32" customHeight="1" x14ac:dyDescent="0.3">
      <c r="B73" s="304"/>
      <c r="C73" s="149" t="s">
        <v>37</v>
      </c>
      <c r="D73" s="322"/>
      <c r="E73" s="128">
        <v>0</v>
      </c>
      <c r="F73" s="128">
        <v>0</v>
      </c>
      <c r="G73" s="130">
        <v>0</v>
      </c>
      <c r="H73" s="130">
        <v>1</v>
      </c>
      <c r="I73" s="130">
        <v>0</v>
      </c>
      <c r="J73" s="130">
        <v>1</v>
      </c>
      <c r="K73" s="130">
        <v>0</v>
      </c>
      <c r="L73" s="130">
        <v>0</v>
      </c>
      <c r="M73" s="130">
        <v>1</v>
      </c>
      <c r="N73" s="130">
        <v>1</v>
      </c>
      <c r="O73" s="130">
        <v>1</v>
      </c>
      <c r="P73" s="130">
        <v>0</v>
      </c>
      <c r="Q73" s="130">
        <v>1</v>
      </c>
      <c r="R73" s="130">
        <v>1</v>
      </c>
      <c r="S73" s="130">
        <v>1</v>
      </c>
      <c r="T73" s="130">
        <v>1</v>
      </c>
      <c r="U73" s="130">
        <v>1</v>
      </c>
      <c r="V73" s="130">
        <v>0</v>
      </c>
      <c r="W73" s="130">
        <v>1</v>
      </c>
      <c r="X73" s="130">
        <v>1</v>
      </c>
      <c r="Y73" s="131">
        <v>0</v>
      </c>
      <c r="Z73" s="96"/>
      <c r="AA73" s="96"/>
    </row>
    <row r="74" spans="1:29" s="70" customFormat="1" ht="32" customHeight="1" x14ac:dyDescent="0.3">
      <c r="A74" s="74"/>
      <c r="B74" s="304"/>
      <c r="C74" s="150" t="s">
        <v>38</v>
      </c>
      <c r="D74" s="322"/>
      <c r="E74" s="125">
        <v>0</v>
      </c>
      <c r="F74" s="125">
        <v>0</v>
      </c>
      <c r="G74" s="126">
        <v>0</v>
      </c>
      <c r="H74" s="126">
        <v>0</v>
      </c>
      <c r="I74" s="126">
        <v>0</v>
      </c>
      <c r="J74" s="126">
        <v>0</v>
      </c>
      <c r="K74" s="126">
        <v>0</v>
      </c>
      <c r="L74" s="126">
        <v>0</v>
      </c>
      <c r="M74" s="126">
        <v>0</v>
      </c>
      <c r="N74" s="126">
        <v>0</v>
      </c>
      <c r="O74" s="126">
        <v>1</v>
      </c>
      <c r="P74" s="126">
        <v>0</v>
      </c>
      <c r="Q74" s="126">
        <v>0</v>
      </c>
      <c r="R74" s="126">
        <v>0</v>
      </c>
      <c r="S74" s="126">
        <v>0</v>
      </c>
      <c r="T74" s="126">
        <v>0</v>
      </c>
      <c r="U74" s="126">
        <v>0</v>
      </c>
      <c r="V74" s="126">
        <v>0</v>
      </c>
      <c r="W74" s="126">
        <v>0</v>
      </c>
      <c r="X74" s="126">
        <v>0</v>
      </c>
      <c r="Y74" s="127">
        <v>0</v>
      </c>
      <c r="Z74" s="96"/>
      <c r="AA74" s="96"/>
      <c r="AB74" s="74"/>
    </row>
    <row r="75" spans="1:29" ht="32" customHeight="1" thickBot="1" x14ac:dyDescent="0.35">
      <c r="B75" s="304"/>
      <c r="C75" s="149" t="s">
        <v>39</v>
      </c>
      <c r="D75" s="322"/>
      <c r="E75" s="128">
        <v>0</v>
      </c>
      <c r="F75" s="128">
        <v>1</v>
      </c>
      <c r="G75" s="130">
        <v>0</v>
      </c>
      <c r="H75" s="130">
        <v>1</v>
      </c>
      <c r="I75" s="130">
        <v>0</v>
      </c>
      <c r="J75" s="130">
        <v>1</v>
      </c>
      <c r="K75" s="130">
        <v>0</v>
      </c>
      <c r="L75" s="130">
        <v>0</v>
      </c>
      <c r="M75" s="130">
        <v>1</v>
      </c>
      <c r="N75" s="130">
        <v>0</v>
      </c>
      <c r="O75" s="130">
        <v>0.5</v>
      </c>
      <c r="P75" s="130">
        <v>0</v>
      </c>
      <c r="Q75" s="130">
        <v>0</v>
      </c>
      <c r="R75" s="130">
        <v>0</v>
      </c>
      <c r="S75" s="130">
        <v>1</v>
      </c>
      <c r="T75" s="130">
        <v>1</v>
      </c>
      <c r="U75" s="130">
        <v>1</v>
      </c>
      <c r="V75" s="130">
        <v>0</v>
      </c>
      <c r="W75" s="130">
        <v>1</v>
      </c>
      <c r="X75" s="130">
        <v>0</v>
      </c>
      <c r="Y75" s="131">
        <v>0</v>
      </c>
      <c r="Z75" s="96"/>
      <c r="AA75" s="96"/>
    </row>
    <row r="76" spans="1:29" s="72" customFormat="1" ht="30" thickBot="1" x14ac:dyDescent="0.35">
      <c r="A76" s="74"/>
      <c r="B76" s="305"/>
      <c r="C76" s="154" t="s">
        <v>171</v>
      </c>
      <c r="D76" s="321"/>
      <c r="E76" s="143">
        <f>SUM(E64:E75)/$D$64*100</f>
        <v>66.666666666666657</v>
      </c>
      <c r="F76" s="144">
        <f t="shared" ref="F76:N76" si="129">SUM(F64:F75)/$D$64*100</f>
        <v>75</v>
      </c>
      <c r="G76" s="144">
        <f t="shared" si="129"/>
        <v>33.333333333333329</v>
      </c>
      <c r="H76" s="144">
        <f t="shared" si="129"/>
        <v>58.333333333333336</v>
      </c>
      <c r="I76" s="144">
        <f t="shared" si="129"/>
        <v>41.666666666666671</v>
      </c>
      <c r="J76" s="144">
        <f t="shared" si="129"/>
        <v>91.666666666666657</v>
      </c>
      <c r="K76" s="144">
        <f t="shared" si="129"/>
        <v>16.666666666666664</v>
      </c>
      <c r="L76" s="144">
        <f t="shared" si="129"/>
        <v>25</v>
      </c>
      <c r="M76" s="144">
        <f t="shared" si="129"/>
        <v>91.666666666666657</v>
      </c>
      <c r="N76" s="144">
        <f t="shared" si="129"/>
        <v>66.666666666666657</v>
      </c>
      <c r="O76" s="144">
        <f>SUM(O64:O75)/$D$64*100</f>
        <v>95.833333333333343</v>
      </c>
      <c r="P76" s="144">
        <f t="shared" ref="P76" si="130">SUM(P64:P75)/$D$64*100</f>
        <v>25</v>
      </c>
      <c r="Q76" s="144">
        <f t="shared" ref="Q76" si="131">SUM(Q64:Q75)/$D$64*100</f>
        <v>66.666666666666657</v>
      </c>
      <c r="R76" s="144">
        <f t="shared" ref="R76" si="132">SUM(R64:R75)/$D$64*100</f>
        <v>58.333333333333336</v>
      </c>
      <c r="S76" s="144">
        <f t="shared" ref="S76" si="133">SUM(S64:S75)/$D$64*100</f>
        <v>91.666666666666657</v>
      </c>
      <c r="T76" s="144">
        <f t="shared" ref="T76" si="134">SUM(T64:T75)/$D$64*100</f>
        <v>66.666666666666657</v>
      </c>
      <c r="U76" s="144">
        <f t="shared" ref="U76" si="135">SUM(U64:U75)/$D$64*100</f>
        <v>83.333333333333343</v>
      </c>
      <c r="V76" s="144">
        <f t="shared" ref="V76" si="136">SUM(V64:V75)/$D$64*100</f>
        <v>58.333333333333336</v>
      </c>
      <c r="W76" s="144">
        <f t="shared" ref="W76" si="137">SUM(W64:W75)/$D$64*100</f>
        <v>66.666666666666657</v>
      </c>
      <c r="X76" s="144">
        <f t="shared" ref="X76" si="138">SUM(X64:X75)/$D$64*100</f>
        <v>66.666666666666657</v>
      </c>
      <c r="Y76" s="145">
        <f>SUM(Y64:Y75)/$D$64*100</f>
        <v>66.666666666666657</v>
      </c>
      <c r="Z76" s="96"/>
      <c r="AA76" s="96"/>
      <c r="AB76" s="74"/>
      <c r="AC76" s="71"/>
    </row>
    <row r="77" spans="1:29" ht="30" thickBot="1" x14ac:dyDescent="0.35">
      <c r="B77" s="303" t="s">
        <v>127</v>
      </c>
      <c r="C77" s="162" t="s">
        <v>57</v>
      </c>
      <c r="D77" s="320">
        <v>1</v>
      </c>
      <c r="E77" s="115">
        <v>1</v>
      </c>
      <c r="F77" s="115">
        <v>1</v>
      </c>
      <c r="G77" s="116">
        <v>1</v>
      </c>
      <c r="H77" s="116">
        <v>1</v>
      </c>
      <c r="I77" s="117">
        <v>0</v>
      </c>
      <c r="J77" s="116">
        <v>1</v>
      </c>
      <c r="K77" s="116">
        <v>1</v>
      </c>
      <c r="L77" s="116">
        <v>1</v>
      </c>
      <c r="M77" s="116">
        <v>1</v>
      </c>
      <c r="N77" s="116">
        <v>1</v>
      </c>
      <c r="O77" s="116">
        <v>1</v>
      </c>
      <c r="P77" s="116">
        <v>1</v>
      </c>
      <c r="Q77" s="116">
        <v>1</v>
      </c>
      <c r="R77" s="116">
        <v>1</v>
      </c>
      <c r="S77" s="116">
        <v>1</v>
      </c>
      <c r="T77" s="116">
        <v>1</v>
      </c>
      <c r="U77" s="116">
        <v>1</v>
      </c>
      <c r="V77" s="117">
        <v>0</v>
      </c>
      <c r="W77" s="116">
        <v>1</v>
      </c>
      <c r="X77" s="117">
        <v>0</v>
      </c>
      <c r="Y77" s="118">
        <v>1</v>
      </c>
      <c r="Z77" s="96"/>
      <c r="AA77" s="96"/>
    </row>
    <row r="78" spans="1:29" s="72" customFormat="1" ht="30" thickBot="1" x14ac:dyDescent="0.35">
      <c r="A78" s="74"/>
      <c r="B78" s="305"/>
      <c r="C78" s="156" t="s">
        <v>171</v>
      </c>
      <c r="D78" s="321"/>
      <c r="E78" s="119">
        <f>E77/$D$77*100</f>
        <v>100</v>
      </c>
      <c r="F78" s="120">
        <f t="shared" ref="F78:P78" si="139">F77/$D$77*100</f>
        <v>100</v>
      </c>
      <c r="G78" s="120">
        <f t="shared" si="139"/>
        <v>100</v>
      </c>
      <c r="H78" s="120">
        <f t="shared" si="139"/>
        <v>100</v>
      </c>
      <c r="I78" s="120">
        <f t="shared" si="139"/>
        <v>0</v>
      </c>
      <c r="J78" s="120">
        <f t="shared" si="139"/>
        <v>100</v>
      </c>
      <c r="K78" s="120">
        <f t="shared" si="139"/>
        <v>100</v>
      </c>
      <c r="L78" s="120">
        <f t="shared" si="139"/>
        <v>100</v>
      </c>
      <c r="M78" s="120">
        <f t="shared" si="139"/>
        <v>100</v>
      </c>
      <c r="N78" s="120">
        <f t="shared" si="139"/>
        <v>100</v>
      </c>
      <c r="O78" s="120">
        <f t="shared" si="139"/>
        <v>100</v>
      </c>
      <c r="P78" s="120">
        <f t="shared" si="139"/>
        <v>100</v>
      </c>
      <c r="Q78" s="120">
        <f>Q77/$D$77*100</f>
        <v>100</v>
      </c>
      <c r="R78" s="120">
        <f t="shared" ref="R78" si="140">R77/$D$77*100</f>
        <v>100</v>
      </c>
      <c r="S78" s="120">
        <f t="shared" ref="S78" si="141">S77/$D$77*100</f>
        <v>100</v>
      </c>
      <c r="T78" s="120">
        <f t="shared" ref="T78" si="142">T77/$D$77*100</f>
        <v>100</v>
      </c>
      <c r="U78" s="120">
        <f t="shared" ref="U78" si="143">U77/$D$77*100</f>
        <v>100</v>
      </c>
      <c r="V78" s="120">
        <f t="shared" ref="V78" si="144">V77/$D$77*100</f>
        <v>0</v>
      </c>
      <c r="W78" s="120">
        <f t="shared" ref="W78" si="145">W77/$D$77*100</f>
        <v>100</v>
      </c>
      <c r="X78" s="120">
        <f t="shared" ref="X78" si="146">X77/$D$77*100</f>
        <v>0</v>
      </c>
      <c r="Y78" s="121">
        <f t="shared" ref="Y78" si="147">Y77/$D$77*100</f>
        <v>100</v>
      </c>
      <c r="Z78" s="96"/>
      <c r="AA78" s="96"/>
      <c r="AB78" s="74"/>
      <c r="AC78" s="71"/>
    </row>
    <row r="79" spans="1:29" s="292" customFormat="1" ht="19" customHeight="1" x14ac:dyDescent="0.2"/>
    <row r="80" spans="1:29" s="292" customFormat="1" ht="19" customHeight="1" x14ac:dyDescent="0.2"/>
    <row r="81" spans="1:50" s="292" customFormat="1" ht="25" customHeight="1" thickBot="1" x14ac:dyDescent="0.25"/>
    <row r="82" spans="1:50" ht="401" thickBot="1" x14ac:dyDescent="0.4">
      <c r="B82" s="94"/>
      <c r="C82" s="188"/>
      <c r="D82" s="166" t="s">
        <v>7</v>
      </c>
      <c r="E82" s="166" t="s">
        <v>10</v>
      </c>
      <c r="F82" s="166" t="s">
        <v>16</v>
      </c>
      <c r="G82" s="166" t="s">
        <v>17</v>
      </c>
      <c r="H82" s="166" t="s">
        <v>101</v>
      </c>
      <c r="I82" s="167" t="s">
        <v>25</v>
      </c>
      <c r="J82" s="167" t="s">
        <v>74</v>
      </c>
      <c r="K82" s="167" t="s">
        <v>77</v>
      </c>
      <c r="L82" s="167" t="s">
        <v>79</v>
      </c>
      <c r="M82" s="167" t="s">
        <v>80</v>
      </c>
      <c r="N82" s="167" t="s">
        <v>70</v>
      </c>
      <c r="O82" s="167" t="s">
        <v>102</v>
      </c>
      <c r="P82" s="167" t="s">
        <v>85</v>
      </c>
      <c r="Q82" s="167" t="s">
        <v>86</v>
      </c>
      <c r="R82" s="167" t="s">
        <v>69</v>
      </c>
      <c r="S82" s="167" t="s">
        <v>103</v>
      </c>
      <c r="T82" s="168" t="s">
        <v>91</v>
      </c>
      <c r="U82" s="167" t="s">
        <v>93</v>
      </c>
      <c r="V82" s="167" t="s">
        <v>96</v>
      </c>
      <c r="W82" s="169" t="s">
        <v>107</v>
      </c>
      <c r="X82" s="170" t="s">
        <v>106</v>
      </c>
      <c r="Y82" s="122"/>
      <c r="AA82" s="74"/>
      <c r="AC82" s="202"/>
      <c r="AD82" s="203"/>
      <c r="AE82" s="203"/>
      <c r="AF82" s="203"/>
      <c r="AG82" s="203"/>
      <c r="AH82" s="203"/>
      <c r="AI82" s="204"/>
      <c r="AJ82" s="204"/>
      <c r="AK82" s="204"/>
      <c r="AL82" s="204"/>
      <c r="AM82" s="204"/>
      <c r="AN82" s="204"/>
      <c r="AO82" s="204"/>
      <c r="AP82" s="204"/>
      <c r="AQ82" s="204"/>
      <c r="AR82" s="204"/>
      <c r="AS82" s="204"/>
      <c r="AT82" s="205"/>
      <c r="AU82" s="204"/>
      <c r="AV82" s="204"/>
      <c r="AW82" s="206"/>
      <c r="AX82" s="204"/>
    </row>
    <row r="83" spans="1:50" s="70" customFormat="1" ht="33" customHeight="1" thickBot="1" x14ac:dyDescent="0.4">
      <c r="A83" s="74"/>
      <c r="B83" s="94"/>
      <c r="C83" s="189" t="s">
        <v>112</v>
      </c>
      <c r="D83" s="171">
        <v>84.615384615384613</v>
      </c>
      <c r="E83" s="172">
        <v>76.923076923076934</v>
      </c>
      <c r="F83" s="172">
        <v>30.76923076923077</v>
      </c>
      <c r="G83" s="172">
        <v>50</v>
      </c>
      <c r="H83" s="172">
        <v>30.76923076923077</v>
      </c>
      <c r="I83" s="172">
        <v>92.307692307692307</v>
      </c>
      <c r="J83" s="172">
        <v>23.076923076923077</v>
      </c>
      <c r="K83" s="172">
        <v>92.307692307692307</v>
      </c>
      <c r="L83" s="172">
        <v>92.307692307692307</v>
      </c>
      <c r="M83" s="172">
        <v>61.53846153846154</v>
      </c>
      <c r="N83" s="172">
        <v>84.615384615384613</v>
      </c>
      <c r="O83" s="172">
        <v>69.230769230769226</v>
      </c>
      <c r="P83" s="172">
        <v>50</v>
      </c>
      <c r="Q83" s="172">
        <v>76.923076923076934</v>
      </c>
      <c r="R83" s="172">
        <v>92.307692307692307</v>
      </c>
      <c r="S83" s="172">
        <v>92.307692307692307</v>
      </c>
      <c r="T83" s="172">
        <v>42.307692307692307</v>
      </c>
      <c r="U83" s="172">
        <v>61.53846153846154</v>
      </c>
      <c r="V83" s="172">
        <v>46.153846153846153</v>
      </c>
      <c r="W83" s="172">
        <v>76.923076923076934</v>
      </c>
      <c r="X83" s="173">
        <v>76.923076923076934</v>
      </c>
      <c r="Y83" s="122"/>
      <c r="Z83" s="74"/>
      <c r="AA83" s="74"/>
      <c r="AB83" s="74"/>
      <c r="AC83" s="207"/>
      <c r="AD83" s="208"/>
      <c r="AE83" s="209"/>
      <c r="AF83" s="209"/>
      <c r="AG83" s="209"/>
      <c r="AH83" s="209"/>
      <c r="AI83" s="209"/>
      <c r="AJ83" s="209"/>
      <c r="AK83" s="209"/>
      <c r="AL83" s="209"/>
      <c r="AM83" s="209"/>
      <c r="AN83" s="209"/>
      <c r="AO83" s="209"/>
      <c r="AP83" s="209"/>
      <c r="AQ83" s="209"/>
      <c r="AR83" s="209"/>
      <c r="AS83" s="209"/>
      <c r="AT83" s="209"/>
      <c r="AU83" s="209"/>
      <c r="AV83" s="209"/>
      <c r="AW83" s="209"/>
      <c r="AX83" s="209"/>
    </row>
    <row r="84" spans="1:50" ht="32" thickBot="1" x14ac:dyDescent="0.4">
      <c r="B84" s="94"/>
      <c r="C84" s="190" t="s">
        <v>114</v>
      </c>
      <c r="D84" s="174">
        <v>83.333333333333343</v>
      </c>
      <c r="E84" s="175">
        <v>100</v>
      </c>
      <c r="F84" s="175">
        <v>0</v>
      </c>
      <c r="G84" s="175">
        <v>66.666666666666657</v>
      </c>
      <c r="H84" s="175">
        <v>33.333333333333329</v>
      </c>
      <c r="I84" s="175">
        <v>100</v>
      </c>
      <c r="J84" s="175">
        <v>33.333333333333329</v>
      </c>
      <c r="K84" s="175">
        <v>100</v>
      </c>
      <c r="L84" s="175">
        <v>100</v>
      </c>
      <c r="M84" s="175">
        <v>66.666666666666657</v>
      </c>
      <c r="N84" s="175">
        <v>100</v>
      </c>
      <c r="O84" s="175">
        <v>100</v>
      </c>
      <c r="P84" s="175">
        <v>66.666666666666657</v>
      </c>
      <c r="Q84" s="175">
        <v>66.666666666666657</v>
      </c>
      <c r="R84" s="175">
        <v>100</v>
      </c>
      <c r="S84" s="175">
        <v>100</v>
      </c>
      <c r="T84" s="175">
        <v>83.333333333333343</v>
      </c>
      <c r="U84" s="175">
        <v>33.333333333333329</v>
      </c>
      <c r="V84" s="175">
        <v>66.666666666666657</v>
      </c>
      <c r="W84" s="175">
        <v>100</v>
      </c>
      <c r="X84" s="176">
        <v>83.333333333333343</v>
      </c>
      <c r="Y84" s="122"/>
      <c r="AA84" s="74"/>
      <c r="AC84" s="210"/>
      <c r="AD84" s="211"/>
      <c r="AE84" s="212"/>
      <c r="AF84" s="212"/>
      <c r="AG84" s="212"/>
      <c r="AH84" s="212"/>
      <c r="AI84" s="212"/>
      <c r="AJ84" s="212"/>
      <c r="AK84" s="212"/>
      <c r="AL84" s="212"/>
      <c r="AM84" s="212"/>
      <c r="AN84" s="212"/>
      <c r="AO84" s="212"/>
      <c r="AP84" s="212"/>
      <c r="AQ84" s="212"/>
      <c r="AR84" s="212"/>
      <c r="AS84" s="212"/>
      <c r="AT84" s="212"/>
      <c r="AU84" s="212"/>
      <c r="AV84" s="212"/>
      <c r="AW84" s="212"/>
      <c r="AX84" s="212"/>
    </row>
    <row r="85" spans="1:50" s="70" customFormat="1" ht="32" thickBot="1" x14ac:dyDescent="0.4">
      <c r="A85" s="74"/>
      <c r="B85" s="94"/>
      <c r="C85" s="189" t="s">
        <v>115</v>
      </c>
      <c r="D85" s="177">
        <v>95.454545454545453</v>
      </c>
      <c r="E85" s="178">
        <v>81.818181818181827</v>
      </c>
      <c r="F85" s="178">
        <v>31.818181818181817</v>
      </c>
      <c r="G85" s="178">
        <v>50</v>
      </c>
      <c r="H85" s="178">
        <v>27.27272727272727</v>
      </c>
      <c r="I85" s="178">
        <v>90.909090909090907</v>
      </c>
      <c r="J85" s="178">
        <v>27.27272727272727</v>
      </c>
      <c r="K85" s="178">
        <v>90.909090909090907</v>
      </c>
      <c r="L85" s="178">
        <v>90.909090909090907</v>
      </c>
      <c r="M85" s="178">
        <v>63.636363636363633</v>
      </c>
      <c r="N85" s="178">
        <v>81.818181818181827</v>
      </c>
      <c r="O85" s="178">
        <v>54.54545454545454</v>
      </c>
      <c r="P85" s="178">
        <v>59.090909090909093</v>
      </c>
      <c r="Q85" s="178">
        <v>81.818181818181827</v>
      </c>
      <c r="R85" s="178">
        <v>90.909090909090907</v>
      </c>
      <c r="S85" s="178">
        <v>90.909090909090907</v>
      </c>
      <c r="T85" s="178">
        <v>36.363636363636367</v>
      </c>
      <c r="U85" s="178">
        <v>72.727272727272734</v>
      </c>
      <c r="V85" s="178">
        <v>54.54545454545454</v>
      </c>
      <c r="W85" s="178">
        <v>72.727272727272734</v>
      </c>
      <c r="X85" s="179">
        <v>77.272727272727266</v>
      </c>
      <c r="Y85" s="122"/>
      <c r="Z85" s="74"/>
      <c r="AA85" s="74"/>
      <c r="AB85" s="74"/>
      <c r="AC85" s="207"/>
      <c r="AD85" s="213"/>
      <c r="AE85" s="209"/>
      <c r="AF85" s="209"/>
      <c r="AG85" s="209"/>
      <c r="AH85" s="209"/>
      <c r="AI85" s="209"/>
      <c r="AJ85" s="209"/>
      <c r="AK85" s="209"/>
      <c r="AL85" s="209"/>
      <c r="AM85" s="209"/>
      <c r="AN85" s="209"/>
      <c r="AO85" s="209"/>
      <c r="AP85" s="209"/>
      <c r="AQ85" s="209"/>
      <c r="AR85" s="209"/>
      <c r="AS85" s="209"/>
      <c r="AT85" s="209"/>
      <c r="AU85" s="209"/>
      <c r="AV85" s="209"/>
      <c r="AW85" s="209"/>
      <c r="AX85" s="209"/>
    </row>
    <row r="86" spans="1:50" ht="32" thickBot="1" x14ac:dyDescent="0.4">
      <c r="B86" s="94"/>
      <c r="C86" s="190" t="s">
        <v>116</v>
      </c>
      <c r="D86" s="180">
        <v>0</v>
      </c>
      <c r="E86" s="175">
        <v>16.666666666666664</v>
      </c>
      <c r="F86" s="175">
        <v>16.666666666666664</v>
      </c>
      <c r="G86" s="175">
        <v>0</v>
      </c>
      <c r="H86" s="175">
        <v>0</v>
      </c>
      <c r="I86" s="175">
        <v>0</v>
      </c>
      <c r="J86" s="175">
        <v>33.333333333333329</v>
      </c>
      <c r="K86" s="175">
        <v>50</v>
      </c>
      <c r="L86" s="175">
        <v>0</v>
      </c>
      <c r="M86" s="175">
        <v>66.666666666666657</v>
      </c>
      <c r="N86" s="175">
        <v>100</v>
      </c>
      <c r="O86" s="175">
        <v>66.666666666666657</v>
      </c>
      <c r="P86" s="175">
        <v>0</v>
      </c>
      <c r="Q86" s="175">
        <v>0</v>
      </c>
      <c r="R86" s="175">
        <v>33.333333333333329</v>
      </c>
      <c r="S86" s="175">
        <v>50</v>
      </c>
      <c r="T86" s="175">
        <v>33.333333333333329</v>
      </c>
      <c r="U86" s="175">
        <v>100</v>
      </c>
      <c r="V86" s="175">
        <v>100</v>
      </c>
      <c r="W86" s="175">
        <v>33.333333333333329</v>
      </c>
      <c r="X86" s="176">
        <v>50</v>
      </c>
      <c r="Y86" s="122"/>
      <c r="AA86" s="74"/>
      <c r="AC86" s="210"/>
      <c r="AD86" s="214"/>
      <c r="AE86" s="212"/>
      <c r="AF86" s="212"/>
      <c r="AG86" s="212"/>
      <c r="AH86" s="212"/>
      <c r="AI86" s="212"/>
      <c r="AJ86" s="212"/>
      <c r="AK86" s="212"/>
      <c r="AL86" s="212"/>
      <c r="AM86" s="212"/>
      <c r="AN86" s="212"/>
      <c r="AO86" s="212"/>
      <c r="AP86" s="212"/>
      <c r="AQ86" s="212"/>
      <c r="AR86" s="212"/>
      <c r="AS86" s="212"/>
      <c r="AT86" s="212"/>
      <c r="AU86" s="212"/>
      <c r="AV86" s="212"/>
      <c r="AW86" s="212"/>
      <c r="AX86" s="212"/>
    </row>
    <row r="87" spans="1:50" s="70" customFormat="1" ht="32" thickBot="1" x14ac:dyDescent="0.4">
      <c r="A87" s="74"/>
      <c r="B87" s="94"/>
      <c r="C87" s="189" t="s">
        <v>117</v>
      </c>
      <c r="D87" s="177">
        <v>75</v>
      </c>
      <c r="E87" s="178">
        <v>100</v>
      </c>
      <c r="F87" s="178">
        <v>25</v>
      </c>
      <c r="G87" s="178">
        <v>75</v>
      </c>
      <c r="H87" s="178">
        <v>25</v>
      </c>
      <c r="I87" s="178">
        <v>100</v>
      </c>
      <c r="J87" s="178">
        <v>0</v>
      </c>
      <c r="K87" s="178">
        <v>100</v>
      </c>
      <c r="L87" s="178">
        <v>100</v>
      </c>
      <c r="M87" s="178">
        <v>50</v>
      </c>
      <c r="N87" s="178">
        <v>50</v>
      </c>
      <c r="O87" s="178">
        <v>50</v>
      </c>
      <c r="P87" s="178">
        <v>50</v>
      </c>
      <c r="Q87" s="178">
        <v>50</v>
      </c>
      <c r="R87" s="178">
        <v>100</v>
      </c>
      <c r="S87" s="178">
        <v>100</v>
      </c>
      <c r="T87" s="178">
        <v>25</v>
      </c>
      <c r="U87" s="178">
        <v>50</v>
      </c>
      <c r="V87" s="178">
        <v>25</v>
      </c>
      <c r="W87" s="178">
        <v>100</v>
      </c>
      <c r="X87" s="179">
        <v>75</v>
      </c>
      <c r="Y87" s="122"/>
      <c r="Z87" s="74"/>
      <c r="AA87" s="74"/>
      <c r="AB87" s="74"/>
      <c r="AC87" s="207"/>
      <c r="AD87" s="213"/>
      <c r="AE87" s="209"/>
      <c r="AF87" s="209"/>
      <c r="AG87" s="209"/>
      <c r="AH87" s="209"/>
      <c r="AI87" s="209"/>
      <c r="AJ87" s="209"/>
      <c r="AK87" s="209"/>
      <c r="AL87" s="209"/>
      <c r="AM87" s="209"/>
      <c r="AN87" s="209"/>
      <c r="AO87" s="209"/>
      <c r="AP87" s="209"/>
      <c r="AQ87" s="209"/>
      <c r="AR87" s="209"/>
      <c r="AS87" s="209"/>
      <c r="AT87" s="209"/>
      <c r="AU87" s="209"/>
      <c r="AV87" s="209"/>
      <c r="AW87" s="209"/>
      <c r="AX87" s="209"/>
    </row>
    <row r="88" spans="1:50" ht="32" thickBot="1" x14ac:dyDescent="0.4">
      <c r="B88" s="94"/>
      <c r="C88" s="191" t="s">
        <v>118</v>
      </c>
      <c r="D88" s="180">
        <v>0</v>
      </c>
      <c r="E88" s="175">
        <v>0</v>
      </c>
      <c r="F88" s="175">
        <v>0</v>
      </c>
      <c r="G88" s="175">
        <v>0</v>
      </c>
      <c r="H88" s="175">
        <v>0</v>
      </c>
      <c r="I88" s="175">
        <v>100</v>
      </c>
      <c r="J88" s="175">
        <v>100</v>
      </c>
      <c r="K88" s="175">
        <v>100</v>
      </c>
      <c r="L88" s="175">
        <v>100</v>
      </c>
      <c r="M88" s="175">
        <v>100</v>
      </c>
      <c r="N88" s="175">
        <v>100</v>
      </c>
      <c r="O88" s="175">
        <v>100</v>
      </c>
      <c r="P88" s="175">
        <v>100</v>
      </c>
      <c r="Q88" s="175">
        <v>100</v>
      </c>
      <c r="R88" s="175">
        <v>100</v>
      </c>
      <c r="S88" s="175">
        <v>100</v>
      </c>
      <c r="T88" s="175">
        <v>100</v>
      </c>
      <c r="U88" s="175">
        <v>0</v>
      </c>
      <c r="V88" s="175">
        <v>100</v>
      </c>
      <c r="W88" s="175">
        <v>50</v>
      </c>
      <c r="X88" s="176">
        <v>100</v>
      </c>
      <c r="Y88" s="122"/>
      <c r="AA88" s="74"/>
      <c r="AC88" s="215"/>
      <c r="AD88" s="214"/>
      <c r="AE88" s="212"/>
      <c r="AF88" s="212"/>
      <c r="AG88" s="212"/>
      <c r="AH88" s="212"/>
      <c r="AI88" s="212"/>
      <c r="AJ88" s="212"/>
      <c r="AK88" s="212"/>
      <c r="AL88" s="212"/>
      <c r="AM88" s="212"/>
      <c r="AN88" s="212"/>
      <c r="AO88" s="212"/>
      <c r="AP88" s="212"/>
      <c r="AQ88" s="212"/>
      <c r="AR88" s="212"/>
      <c r="AS88" s="212"/>
      <c r="AT88" s="212"/>
      <c r="AU88" s="212"/>
      <c r="AV88" s="212"/>
      <c r="AW88" s="212"/>
      <c r="AX88" s="212"/>
    </row>
    <row r="89" spans="1:50" s="70" customFormat="1" ht="32" thickBot="1" x14ac:dyDescent="0.4">
      <c r="A89" s="74"/>
      <c r="B89" s="94"/>
      <c r="C89" s="192" t="s">
        <v>119</v>
      </c>
      <c r="D89" s="177">
        <v>100</v>
      </c>
      <c r="E89" s="178">
        <v>0</v>
      </c>
      <c r="F89" s="178">
        <v>0</v>
      </c>
      <c r="G89" s="178">
        <v>0</v>
      </c>
      <c r="H89" s="178">
        <v>0</v>
      </c>
      <c r="I89" s="178">
        <v>100</v>
      </c>
      <c r="J89" s="178">
        <v>100</v>
      </c>
      <c r="K89" s="178">
        <v>100</v>
      </c>
      <c r="L89" s="178">
        <v>100</v>
      </c>
      <c r="M89" s="178">
        <v>100</v>
      </c>
      <c r="N89" s="178">
        <v>0</v>
      </c>
      <c r="O89" s="178">
        <v>100</v>
      </c>
      <c r="P89" s="178">
        <v>100</v>
      </c>
      <c r="Q89" s="178">
        <v>100</v>
      </c>
      <c r="R89" s="178">
        <v>100</v>
      </c>
      <c r="S89" s="178">
        <v>100</v>
      </c>
      <c r="T89" s="178">
        <v>100</v>
      </c>
      <c r="U89" s="178">
        <v>0</v>
      </c>
      <c r="V89" s="178">
        <v>100</v>
      </c>
      <c r="W89" s="178">
        <v>0</v>
      </c>
      <c r="X89" s="179">
        <v>100</v>
      </c>
      <c r="Y89" s="122"/>
      <c r="Z89" s="74"/>
      <c r="AA89" s="74"/>
      <c r="AB89" s="74"/>
      <c r="AC89" s="216"/>
      <c r="AD89" s="213"/>
      <c r="AE89" s="209"/>
      <c r="AF89" s="209"/>
      <c r="AG89" s="209"/>
      <c r="AH89" s="209"/>
      <c r="AI89" s="209"/>
      <c r="AJ89" s="209"/>
      <c r="AK89" s="209"/>
      <c r="AL89" s="209"/>
      <c r="AM89" s="209"/>
      <c r="AN89" s="209"/>
      <c r="AO89" s="209"/>
      <c r="AP89" s="209"/>
      <c r="AQ89" s="209"/>
      <c r="AR89" s="209"/>
      <c r="AS89" s="209"/>
      <c r="AT89" s="209"/>
      <c r="AU89" s="209"/>
      <c r="AV89" s="209"/>
      <c r="AW89" s="209"/>
      <c r="AX89" s="209"/>
    </row>
    <row r="90" spans="1:50" ht="32" thickBot="1" x14ac:dyDescent="0.4">
      <c r="B90" s="94"/>
      <c r="C90" s="190" t="s">
        <v>120</v>
      </c>
      <c r="D90" s="180">
        <v>50</v>
      </c>
      <c r="E90" s="175">
        <v>0</v>
      </c>
      <c r="F90" s="175">
        <v>0</v>
      </c>
      <c r="G90" s="175">
        <v>0</v>
      </c>
      <c r="H90" s="175">
        <v>0</v>
      </c>
      <c r="I90" s="175">
        <v>100</v>
      </c>
      <c r="J90" s="175">
        <v>100</v>
      </c>
      <c r="K90" s="175">
        <v>100</v>
      </c>
      <c r="L90" s="175">
        <v>100</v>
      </c>
      <c r="M90" s="175">
        <v>100</v>
      </c>
      <c r="N90" s="175">
        <v>50</v>
      </c>
      <c r="O90" s="175">
        <v>100</v>
      </c>
      <c r="P90" s="175">
        <v>100</v>
      </c>
      <c r="Q90" s="175">
        <v>100</v>
      </c>
      <c r="R90" s="175">
        <v>100</v>
      </c>
      <c r="S90" s="175">
        <v>100</v>
      </c>
      <c r="T90" s="175">
        <v>100</v>
      </c>
      <c r="U90" s="175">
        <v>0</v>
      </c>
      <c r="V90" s="175">
        <v>100</v>
      </c>
      <c r="W90" s="175">
        <v>25</v>
      </c>
      <c r="X90" s="176">
        <v>100</v>
      </c>
      <c r="Y90" s="122"/>
      <c r="AA90" s="74"/>
      <c r="AC90" s="210"/>
      <c r="AD90" s="214"/>
      <c r="AE90" s="212"/>
      <c r="AF90" s="212"/>
      <c r="AG90" s="212"/>
      <c r="AH90" s="212"/>
      <c r="AI90" s="212"/>
      <c r="AJ90" s="212"/>
      <c r="AK90" s="212"/>
      <c r="AL90" s="212"/>
      <c r="AM90" s="212"/>
      <c r="AN90" s="212"/>
      <c r="AO90" s="212"/>
      <c r="AP90" s="212"/>
      <c r="AQ90" s="212"/>
      <c r="AR90" s="212"/>
      <c r="AS90" s="212"/>
      <c r="AT90" s="212"/>
      <c r="AU90" s="212"/>
      <c r="AV90" s="212"/>
      <c r="AW90" s="212"/>
      <c r="AX90" s="212"/>
    </row>
    <row r="91" spans="1:50" s="70" customFormat="1" ht="32" thickBot="1" x14ac:dyDescent="0.4">
      <c r="A91" s="74"/>
      <c r="B91" s="94"/>
      <c r="C91" s="189" t="s">
        <v>121</v>
      </c>
      <c r="D91" s="177">
        <v>100</v>
      </c>
      <c r="E91" s="178">
        <v>75</v>
      </c>
      <c r="F91" s="178">
        <v>75</v>
      </c>
      <c r="G91" s="178">
        <v>0</v>
      </c>
      <c r="H91" s="178">
        <v>25</v>
      </c>
      <c r="I91" s="178">
        <v>100</v>
      </c>
      <c r="J91" s="178">
        <v>25</v>
      </c>
      <c r="K91" s="178">
        <v>100</v>
      </c>
      <c r="L91" s="178">
        <v>100</v>
      </c>
      <c r="M91" s="178">
        <v>75</v>
      </c>
      <c r="N91" s="178">
        <v>100</v>
      </c>
      <c r="O91" s="178">
        <v>75</v>
      </c>
      <c r="P91" s="178">
        <v>62.5</v>
      </c>
      <c r="Q91" s="178">
        <v>100</v>
      </c>
      <c r="R91" s="178">
        <v>100</v>
      </c>
      <c r="S91" s="178">
        <v>100</v>
      </c>
      <c r="T91" s="178">
        <v>50</v>
      </c>
      <c r="U91" s="178">
        <v>75</v>
      </c>
      <c r="V91" s="178">
        <v>62.5</v>
      </c>
      <c r="W91" s="178">
        <v>50</v>
      </c>
      <c r="X91" s="179">
        <v>75</v>
      </c>
      <c r="Y91" s="122"/>
      <c r="Z91" s="74"/>
      <c r="AA91" s="74"/>
      <c r="AB91" s="74"/>
      <c r="AC91" s="207"/>
      <c r="AD91" s="213"/>
      <c r="AE91" s="209"/>
      <c r="AF91" s="209"/>
      <c r="AG91" s="209"/>
      <c r="AH91" s="209"/>
      <c r="AI91" s="209"/>
      <c r="AJ91" s="209"/>
      <c r="AK91" s="209"/>
      <c r="AL91" s="209"/>
      <c r="AM91" s="209"/>
      <c r="AN91" s="209"/>
      <c r="AO91" s="209"/>
      <c r="AP91" s="209"/>
      <c r="AQ91" s="209"/>
      <c r="AR91" s="209"/>
      <c r="AS91" s="209"/>
      <c r="AT91" s="209"/>
      <c r="AU91" s="209"/>
      <c r="AV91" s="209"/>
      <c r="AW91" s="209"/>
      <c r="AX91" s="209"/>
    </row>
    <row r="92" spans="1:50" ht="32" thickBot="1" x14ac:dyDescent="0.4">
      <c r="B92" s="94"/>
      <c r="C92" s="191" t="s">
        <v>122</v>
      </c>
      <c r="D92" s="180">
        <v>0</v>
      </c>
      <c r="E92" s="175">
        <v>0</v>
      </c>
      <c r="F92" s="175">
        <v>100</v>
      </c>
      <c r="G92" s="175">
        <v>100</v>
      </c>
      <c r="H92" s="175">
        <v>0</v>
      </c>
      <c r="I92" s="175">
        <v>100</v>
      </c>
      <c r="J92" s="175">
        <v>0</v>
      </c>
      <c r="K92" s="175">
        <v>100</v>
      </c>
      <c r="L92" s="175">
        <v>100</v>
      </c>
      <c r="M92" s="175">
        <v>0</v>
      </c>
      <c r="N92" s="175">
        <v>0</v>
      </c>
      <c r="O92" s="175">
        <v>0</v>
      </c>
      <c r="P92" s="175">
        <v>0</v>
      </c>
      <c r="Q92" s="175">
        <v>100</v>
      </c>
      <c r="R92" s="175">
        <v>100</v>
      </c>
      <c r="S92" s="175">
        <v>0</v>
      </c>
      <c r="T92" s="175">
        <v>100</v>
      </c>
      <c r="U92" s="175">
        <v>0</v>
      </c>
      <c r="V92" s="175">
        <v>0</v>
      </c>
      <c r="W92" s="175">
        <v>0</v>
      </c>
      <c r="X92" s="176">
        <v>100</v>
      </c>
      <c r="Y92" s="122"/>
      <c r="AA92" s="74"/>
      <c r="AC92" s="215"/>
      <c r="AD92" s="214"/>
      <c r="AE92" s="212"/>
      <c r="AF92" s="212"/>
      <c r="AG92" s="212"/>
      <c r="AH92" s="212"/>
      <c r="AI92" s="212"/>
      <c r="AJ92" s="212"/>
      <c r="AK92" s="212"/>
      <c r="AL92" s="212"/>
      <c r="AM92" s="212"/>
      <c r="AN92" s="212"/>
      <c r="AO92" s="212"/>
      <c r="AP92" s="212"/>
      <c r="AQ92" s="212"/>
      <c r="AR92" s="212"/>
      <c r="AS92" s="212"/>
      <c r="AT92" s="212"/>
      <c r="AU92" s="212"/>
      <c r="AV92" s="212"/>
      <c r="AW92" s="212"/>
      <c r="AX92" s="212"/>
    </row>
    <row r="93" spans="1:50" s="70" customFormat="1" ht="32" thickBot="1" x14ac:dyDescent="0.4">
      <c r="A93" s="74"/>
      <c r="B93" s="94"/>
      <c r="C93" s="189" t="s">
        <v>123</v>
      </c>
      <c r="D93" s="181">
        <v>66.666666666666657</v>
      </c>
      <c r="E93" s="178">
        <v>66.666666666666657</v>
      </c>
      <c r="F93" s="178">
        <v>66.666666666666657</v>
      </c>
      <c r="G93" s="178">
        <v>100</v>
      </c>
      <c r="H93" s="178">
        <v>0</v>
      </c>
      <c r="I93" s="178">
        <v>100</v>
      </c>
      <c r="J93" s="178">
        <v>33.333333333333329</v>
      </c>
      <c r="K93" s="178">
        <v>66.666666666666657</v>
      </c>
      <c r="L93" s="178">
        <v>100</v>
      </c>
      <c r="M93" s="178">
        <v>33.333333333333329</v>
      </c>
      <c r="N93" s="178">
        <v>66.666666666666657</v>
      </c>
      <c r="O93" s="178">
        <v>100</v>
      </c>
      <c r="P93" s="178">
        <v>66.666666666666657</v>
      </c>
      <c r="Q93" s="178">
        <v>100</v>
      </c>
      <c r="R93" s="178">
        <v>100</v>
      </c>
      <c r="S93" s="178">
        <v>100</v>
      </c>
      <c r="T93" s="178">
        <v>100</v>
      </c>
      <c r="U93" s="178">
        <v>0</v>
      </c>
      <c r="V93" s="178">
        <v>100</v>
      </c>
      <c r="W93" s="178">
        <v>50</v>
      </c>
      <c r="X93" s="179">
        <v>100</v>
      </c>
      <c r="Y93" s="122"/>
      <c r="Z93" s="74"/>
      <c r="AA93" s="74"/>
      <c r="AB93" s="74"/>
      <c r="AC93" s="207"/>
      <c r="AD93" s="208"/>
      <c r="AE93" s="209"/>
      <c r="AF93" s="209"/>
      <c r="AG93" s="209"/>
      <c r="AH93" s="209"/>
      <c r="AI93" s="209"/>
      <c r="AJ93" s="209"/>
      <c r="AK93" s="209"/>
      <c r="AL93" s="209"/>
      <c r="AM93" s="209"/>
      <c r="AN93" s="209"/>
      <c r="AO93" s="209"/>
      <c r="AP93" s="209"/>
      <c r="AQ93" s="209"/>
      <c r="AR93" s="209"/>
      <c r="AS93" s="209"/>
      <c r="AT93" s="209"/>
      <c r="AU93" s="209"/>
      <c r="AV93" s="209"/>
      <c r="AW93" s="209"/>
      <c r="AX93" s="209"/>
    </row>
    <row r="94" spans="1:50" ht="31" x14ac:dyDescent="0.35">
      <c r="B94" s="94"/>
      <c r="C94" s="190" t="s">
        <v>124</v>
      </c>
      <c r="D94" s="180">
        <v>100</v>
      </c>
      <c r="E94" s="175">
        <v>100</v>
      </c>
      <c r="F94" s="175">
        <v>50</v>
      </c>
      <c r="G94" s="175">
        <v>100</v>
      </c>
      <c r="H94" s="175">
        <v>0</v>
      </c>
      <c r="I94" s="175">
        <v>100</v>
      </c>
      <c r="J94" s="175">
        <v>0</v>
      </c>
      <c r="K94" s="175">
        <v>100</v>
      </c>
      <c r="L94" s="175">
        <v>100</v>
      </c>
      <c r="M94" s="175">
        <v>0</v>
      </c>
      <c r="N94" s="175">
        <v>50</v>
      </c>
      <c r="O94" s="175">
        <v>100</v>
      </c>
      <c r="P94" s="175">
        <v>100</v>
      </c>
      <c r="Q94" s="175">
        <v>100</v>
      </c>
      <c r="R94" s="175">
        <v>100</v>
      </c>
      <c r="S94" s="175">
        <v>100</v>
      </c>
      <c r="T94" s="175">
        <v>100</v>
      </c>
      <c r="U94" s="175">
        <v>0</v>
      </c>
      <c r="V94" s="175">
        <v>100</v>
      </c>
      <c r="W94" s="175">
        <v>100</v>
      </c>
      <c r="X94" s="176">
        <v>100</v>
      </c>
      <c r="Y94" s="122"/>
      <c r="AA94" s="74"/>
      <c r="AC94" s="210"/>
      <c r="AD94" s="214"/>
      <c r="AE94" s="212"/>
      <c r="AF94" s="212"/>
      <c r="AG94" s="212"/>
      <c r="AH94" s="212"/>
      <c r="AI94" s="212"/>
      <c r="AJ94" s="212"/>
      <c r="AK94" s="212"/>
      <c r="AL94" s="212"/>
      <c r="AM94" s="212"/>
      <c r="AN94" s="212"/>
      <c r="AO94" s="212"/>
      <c r="AP94" s="212"/>
      <c r="AQ94" s="212"/>
      <c r="AR94" s="212"/>
      <c r="AS94" s="212"/>
      <c r="AT94" s="212"/>
      <c r="AU94" s="212"/>
      <c r="AV94" s="212"/>
      <c r="AW94" s="212"/>
      <c r="AX94" s="212"/>
    </row>
    <row r="95" spans="1:50" s="70" customFormat="1" ht="32" thickBot="1" x14ac:dyDescent="0.4">
      <c r="A95" s="74"/>
      <c r="B95" s="94"/>
      <c r="C95" s="193" t="s">
        <v>125</v>
      </c>
      <c r="D95" s="181">
        <v>0</v>
      </c>
      <c r="E95" s="178">
        <v>0</v>
      </c>
      <c r="F95" s="178">
        <v>0</v>
      </c>
      <c r="G95" s="178">
        <v>0</v>
      </c>
      <c r="H95" s="178">
        <v>0</v>
      </c>
      <c r="I95" s="178">
        <v>100</v>
      </c>
      <c r="J95" s="178">
        <v>100</v>
      </c>
      <c r="K95" s="178">
        <v>100</v>
      </c>
      <c r="L95" s="178">
        <v>100</v>
      </c>
      <c r="M95" s="178">
        <v>100</v>
      </c>
      <c r="N95" s="178">
        <v>100</v>
      </c>
      <c r="O95" s="178">
        <v>100</v>
      </c>
      <c r="P95" s="178">
        <v>100</v>
      </c>
      <c r="Q95" s="178">
        <v>100</v>
      </c>
      <c r="R95" s="178">
        <v>100</v>
      </c>
      <c r="S95" s="178">
        <v>100</v>
      </c>
      <c r="T95" s="178">
        <v>100</v>
      </c>
      <c r="U95" s="178">
        <v>0</v>
      </c>
      <c r="V95" s="178">
        <v>100</v>
      </c>
      <c r="W95" s="178">
        <v>50</v>
      </c>
      <c r="X95" s="179">
        <v>100</v>
      </c>
      <c r="Y95" s="122"/>
      <c r="Z95" s="74"/>
      <c r="AA95" s="74"/>
      <c r="AB95" s="74"/>
      <c r="AC95" s="216"/>
      <c r="AD95" s="208"/>
      <c r="AE95" s="209"/>
      <c r="AF95" s="209"/>
      <c r="AG95" s="209"/>
      <c r="AH95" s="209"/>
      <c r="AI95" s="209"/>
      <c r="AJ95" s="209"/>
      <c r="AK95" s="209"/>
      <c r="AL95" s="209"/>
      <c r="AM95" s="209"/>
      <c r="AN95" s="209"/>
      <c r="AO95" s="209"/>
      <c r="AP95" s="209"/>
      <c r="AQ95" s="209"/>
      <c r="AR95" s="209"/>
      <c r="AS95" s="209"/>
      <c r="AT95" s="209"/>
      <c r="AU95" s="209"/>
      <c r="AV95" s="209"/>
      <c r="AW95" s="209"/>
      <c r="AX95" s="209"/>
    </row>
    <row r="96" spans="1:50" ht="32" thickBot="1" x14ac:dyDescent="0.4">
      <c r="B96" s="94"/>
      <c r="C96" s="190" t="s">
        <v>126</v>
      </c>
      <c r="D96" s="174">
        <v>66.666666666666657</v>
      </c>
      <c r="E96" s="175">
        <v>75</v>
      </c>
      <c r="F96" s="175">
        <v>33.333333333333329</v>
      </c>
      <c r="G96" s="175">
        <v>58.333333333333336</v>
      </c>
      <c r="H96" s="175">
        <v>41.666666666666671</v>
      </c>
      <c r="I96" s="175">
        <v>91.666666666666657</v>
      </c>
      <c r="J96" s="175">
        <v>16.666666666666664</v>
      </c>
      <c r="K96" s="175">
        <v>25</v>
      </c>
      <c r="L96" s="175">
        <v>91.666666666666657</v>
      </c>
      <c r="M96" s="175">
        <v>66.666666666666657</v>
      </c>
      <c r="N96" s="175">
        <v>95.833333333333343</v>
      </c>
      <c r="O96" s="175">
        <v>25</v>
      </c>
      <c r="P96" s="175">
        <v>66.666666666666657</v>
      </c>
      <c r="Q96" s="175">
        <v>58.333333333333336</v>
      </c>
      <c r="R96" s="175">
        <v>91.666666666666657</v>
      </c>
      <c r="S96" s="175">
        <v>66.666666666666657</v>
      </c>
      <c r="T96" s="175">
        <v>83.333333333333343</v>
      </c>
      <c r="U96" s="175">
        <v>58.333333333333336</v>
      </c>
      <c r="V96" s="175">
        <v>66.666666666666657</v>
      </c>
      <c r="W96" s="175">
        <v>66.666666666666657</v>
      </c>
      <c r="X96" s="176">
        <v>66.666666666666657</v>
      </c>
      <c r="Y96" s="122"/>
      <c r="AA96" s="74"/>
      <c r="AC96" s="210"/>
      <c r="AD96" s="211"/>
      <c r="AE96" s="212"/>
      <c r="AF96" s="212"/>
      <c r="AG96" s="212"/>
      <c r="AH96" s="212"/>
      <c r="AI96" s="212"/>
      <c r="AJ96" s="212"/>
      <c r="AK96" s="212"/>
      <c r="AL96" s="212"/>
      <c r="AM96" s="212"/>
      <c r="AN96" s="212"/>
      <c r="AO96" s="212"/>
      <c r="AP96" s="212"/>
      <c r="AQ96" s="212"/>
      <c r="AR96" s="212"/>
      <c r="AS96" s="212"/>
      <c r="AT96" s="212"/>
      <c r="AU96" s="212"/>
      <c r="AV96" s="212"/>
      <c r="AW96" s="212"/>
      <c r="AX96" s="212"/>
    </row>
    <row r="97" spans="1:50" s="70" customFormat="1" ht="32" thickBot="1" x14ac:dyDescent="0.4">
      <c r="A97" s="74"/>
      <c r="B97" s="94"/>
      <c r="C97" s="192" t="s">
        <v>127</v>
      </c>
      <c r="D97" s="182">
        <v>100</v>
      </c>
      <c r="E97" s="183">
        <v>100</v>
      </c>
      <c r="F97" s="183">
        <v>100</v>
      </c>
      <c r="G97" s="183">
        <v>100</v>
      </c>
      <c r="H97" s="183">
        <v>0</v>
      </c>
      <c r="I97" s="183">
        <v>100</v>
      </c>
      <c r="J97" s="183">
        <v>100</v>
      </c>
      <c r="K97" s="183">
        <v>100</v>
      </c>
      <c r="L97" s="183">
        <v>100</v>
      </c>
      <c r="M97" s="183">
        <v>100</v>
      </c>
      <c r="N97" s="183">
        <v>100</v>
      </c>
      <c r="O97" s="183">
        <v>100</v>
      </c>
      <c r="P97" s="183">
        <v>100</v>
      </c>
      <c r="Q97" s="183">
        <v>100</v>
      </c>
      <c r="R97" s="183">
        <v>100</v>
      </c>
      <c r="S97" s="183">
        <v>100</v>
      </c>
      <c r="T97" s="183">
        <v>100</v>
      </c>
      <c r="U97" s="183">
        <v>0</v>
      </c>
      <c r="V97" s="183">
        <v>100</v>
      </c>
      <c r="W97" s="183">
        <v>0</v>
      </c>
      <c r="X97" s="184">
        <v>100</v>
      </c>
      <c r="Y97" s="122"/>
      <c r="Z97" s="74"/>
      <c r="AA97" s="74"/>
      <c r="AB97" s="74"/>
      <c r="AC97" s="216"/>
      <c r="AD97" s="208"/>
      <c r="AE97" s="209"/>
      <c r="AF97" s="209"/>
      <c r="AG97" s="209"/>
      <c r="AH97" s="209"/>
      <c r="AI97" s="209"/>
      <c r="AJ97" s="209"/>
      <c r="AK97" s="209"/>
      <c r="AL97" s="209"/>
      <c r="AM97" s="209"/>
      <c r="AN97" s="209"/>
      <c r="AO97" s="209"/>
      <c r="AP97" s="209"/>
      <c r="AQ97" s="209"/>
      <c r="AR97" s="209"/>
      <c r="AS97" s="209"/>
      <c r="AT97" s="209"/>
      <c r="AU97" s="209"/>
      <c r="AV97" s="209"/>
      <c r="AW97" s="209"/>
      <c r="AX97" s="209"/>
    </row>
    <row r="98" spans="1:50" ht="32" thickBot="1" x14ac:dyDescent="0.4">
      <c r="B98" s="94"/>
      <c r="C98" s="194" t="s">
        <v>159</v>
      </c>
      <c r="D98" s="185">
        <f>AVERAGE(D83:D97)</f>
        <v>61.449106449106445</v>
      </c>
      <c r="E98" s="186">
        <f t="shared" ref="E98:L98" si="148">AVERAGE(E83:E97)</f>
        <v>52.804972804972813</v>
      </c>
      <c r="F98" s="186">
        <f t="shared" si="148"/>
        <v>35.283605283605283</v>
      </c>
      <c r="G98" s="186">
        <f t="shared" si="148"/>
        <v>46.666666666666664</v>
      </c>
      <c r="H98" s="186">
        <f t="shared" si="148"/>
        <v>12.202797202797202</v>
      </c>
      <c r="I98" s="186">
        <f t="shared" si="148"/>
        <v>91.65889665889668</v>
      </c>
      <c r="J98" s="186">
        <f t="shared" si="148"/>
        <v>46.134421134421132</v>
      </c>
      <c r="K98" s="186">
        <f t="shared" si="148"/>
        <v>88.325563325563323</v>
      </c>
      <c r="L98" s="186">
        <f t="shared" si="148"/>
        <v>91.65889665889668</v>
      </c>
      <c r="M98" s="186">
        <f>AVERAGE(M83:M97)</f>
        <v>65.567210567210566</v>
      </c>
      <c r="N98" s="186">
        <f t="shared" ref="N98" si="149">AVERAGE(N83:N97)</f>
        <v>71.928904428904431</v>
      </c>
      <c r="O98" s="186">
        <f t="shared" ref="O98" si="150">AVERAGE(O83:O97)</f>
        <v>76.029526029526039</v>
      </c>
      <c r="P98" s="186">
        <f t="shared" ref="P98" si="151">AVERAGE(P83:P97)</f>
        <v>68.106060606060595</v>
      </c>
      <c r="Q98" s="186">
        <f t="shared" ref="Q98" si="152">AVERAGE(Q83:Q97)</f>
        <v>82.249417249417249</v>
      </c>
      <c r="R98" s="186">
        <f t="shared" ref="R98" si="153">AVERAGE(R83:R97)</f>
        <v>93.881118881118894</v>
      </c>
      <c r="S98" s="186">
        <f t="shared" ref="S98" si="154">AVERAGE(S83:S97)</f>
        <v>86.65889665889668</v>
      </c>
      <c r="T98" s="186">
        <f t="shared" ref="T98" si="155">AVERAGE(T83:T97)</f>
        <v>76.911421911421911</v>
      </c>
      <c r="U98" s="186">
        <f t="shared" ref="U98" si="156">AVERAGE(U83:U97)</f>
        <v>30.062160062160061</v>
      </c>
      <c r="V98" s="186">
        <f>AVERAGE(V83:V97)</f>
        <v>74.768842268842263</v>
      </c>
      <c r="W98" s="186">
        <f t="shared" ref="W98" si="157">AVERAGE(W83:W97)</f>
        <v>51.643356643356633</v>
      </c>
      <c r="X98" s="187">
        <f t="shared" ref="X98" si="158">AVERAGE(X83:X97)</f>
        <v>86.946386946386966</v>
      </c>
      <c r="Y98" s="122"/>
      <c r="AA98" s="74"/>
      <c r="AC98" s="210"/>
      <c r="AD98" s="217"/>
      <c r="AE98" s="218"/>
      <c r="AF98" s="218"/>
      <c r="AG98" s="218"/>
      <c r="AH98" s="218"/>
      <c r="AI98" s="218"/>
      <c r="AJ98" s="218"/>
      <c r="AK98" s="218"/>
      <c r="AL98" s="218"/>
      <c r="AM98" s="218"/>
      <c r="AN98" s="218"/>
      <c r="AO98" s="218"/>
      <c r="AP98" s="218"/>
      <c r="AQ98" s="218"/>
      <c r="AR98" s="218"/>
      <c r="AS98" s="218"/>
      <c r="AT98" s="218"/>
      <c r="AU98" s="218"/>
      <c r="AV98" s="218"/>
      <c r="AW98" s="218"/>
      <c r="AX98" s="218"/>
    </row>
    <row r="99" spans="1:50" ht="30" thickBot="1" x14ac:dyDescent="0.4">
      <c r="B99" s="95"/>
      <c r="C99" s="163"/>
      <c r="D99" s="199">
        <v>14</v>
      </c>
      <c r="E99" s="200">
        <v>15</v>
      </c>
      <c r="F99" s="200">
        <v>19</v>
      </c>
      <c r="G99" s="200">
        <v>17</v>
      </c>
      <c r="H99" s="200">
        <v>21</v>
      </c>
      <c r="I99" s="200">
        <v>2</v>
      </c>
      <c r="J99" s="200">
        <v>18</v>
      </c>
      <c r="K99" s="200">
        <v>5</v>
      </c>
      <c r="L99" s="200">
        <v>2</v>
      </c>
      <c r="M99" s="200">
        <v>13</v>
      </c>
      <c r="N99" s="200">
        <v>11</v>
      </c>
      <c r="O99" s="200">
        <v>9</v>
      </c>
      <c r="P99" s="200">
        <v>12</v>
      </c>
      <c r="Q99" s="200">
        <v>7</v>
      </c>
      <c r="R99" s="200">
        <v>1</v>
      </c>
      <c r="S99" s="200">
        <v>6</v>
      </c>
      <c r="T99" s="200">
        <v>8</v>
      </c>
      <c r="U99" s="200">
        <v>20</v>
      </c>
      <c r="V99" s="200">
        <v>10</v>
      </c>
      <c r="W99" s="200">
        <v>16</v>
      </c>
      <c r="X99" s="201">
        <v>4</v>
      </c>
    </row>
    <row r="100" spans="1:50" x14ac:dyDescent="0.35">
      <c r="B100" s="95"/>
      <c r="C100" s="163"/>
      <c r="D100" s="2"/>
      <c r="E100" s="123"/>
      <c r="AC100" s="73"/>
    </row>
    <row r="101" spans="1:50" x14ac:dyDescent="0.35">
      <c r="B101" s="95"/>
      <c r="C101" s="163"/>
      <c r="D101" s="2"/>
      <c r="E101" s="123"/>
    </row>
    <row r="102" spans="1:50" ht="30" thickBot="1" x14ac:dyDescent="0.4">
      <c r="B102" s="95"/>
      <c r="C102" s="163"/>
      <c r="D102" s="2"/>
      <c r="E102" s="123"/>
    </row>
    <row r="103" spans="1:50" ht="30" thickBot="1" x14ac:dyDescent="0.4">
      <c r="B103" s="95"/>
      <c r="C103" s="163"/>
      <c r="D103" s="2"/>
      <c r="E103" s="123"/>
      <c r="AC103" s="293" t="s">
        <v>108</v>
      </c>
      <c r="AD103" s="299" t="s">
        <v>109</v>
      </c>
      <c r="AE103" s="300"/>
      <c r="AF103" s="11"/>
      <c r="AG103" s="11"/>
      <c r="AH103" s="11"/>
      <c r="AI103" s="11"/>
      <c r="AJ103" s="11"/>
      <c r="AK103" s="11"/>
      <c r="AL103" s="11"/>
    </row>
    <row r="104" spans="1:50" ht="79" thickBot="1" x14ac:dyDescent="0.4">
      <c r="B104" s="95"/>
      <c r="C104" s="163"/>
      <c r="D104" s="2"/>
      <c r="E104" s="123"/>
      <c r="AC104" s="294"/>
      <c r="AD104" s="12" t="s">
        <v>110</v>
      </c>
      <c r="AE104" s="13" t="s">
        <v>111</v>
      </c>
      <c r="AF104" s="11" t="s">
        <v>130</v>
      </c>
      <c r="AG104" s="11"/>
      <c r="AH104" s="11" t="s">
        <v>133</v>
      </c>
      <c r="AI104" s="11"/>
      <c r="AJ104" s="11"/>
      <c r="AK104" s="11"/>
      <c r="AL104" s="11"/>
    </row>
    <row r="105" spans="1:50" ht="30" thickBot="1" x14ac:dyDescent="0.4">
      <c r="B105" s="95"/>
      <c r="C105" s="163"/>
      <c r="D105" s="2"/>
      <c r="E105" s="123"/>
      <c r="AC105" s="195" t="s">
        <v>112</v>
      </c>
      <c r="AD105" s="14" t="s">
        <v>113</v>
      </c>
      <c r="AE105" s="15"/>
      <c r="AF105" s="11" t="s">
        <v>131</v>
      </c>
      <c r="AG105" s="11" t="s">
        <v>128</v>
      </c>
      <c r="AH105" s="11" t="s">
        <v>132</v>
      </c>
      <c r="AI105" s="11"/>
      <c r="AJ105" s="11"/>
      <c r="AK105" s="11"/>
      <c r="AL105" s="11"/>
    </row>
    <row r="106" spans="1:50" ht="58" customHeight="1" thickBot="1" x14ac:dyDescent="0.4">
      <c r="B106" s="95"/>
      <c r="C106" s="163"/>
      <c r="D106" s="2"/>
      <c r="E106" s="124"/>
      <c r="AC106" s="195" t="s">
        <v>114</v>
      </c>
      <c r="AD106" s="14" t="s">
        <v>113</v>
      </c>
      <c r="AE106" s="16"/>
      <c r="AF106" s="11" t="s">
        <v>129</v>
      </c>
      <c r="AG106" s="11" t="s">
        <v>128</v>
      </c>
      <c r="AH106" s="11" t="s">
        <v>134</v>
      </c>
      <c r="AI106" s="11"/>
      <c r="AJ106" s="11"/>
      <c r="AK106" s="11"/>
      <c r="AL106" s="11"/>
    </row>
    <row r="107" spans="1:50" ht="30" thickBot="1" x14ac:dyDescent="0.4">
      <c r="B107" s="95"/>
      <c r="C107" s="163"/>
      <c r="D107" s="2"/>
      <c r="E107" s="124"/>
      <c r="AC107" s="195" t="s">
        <v>115</v>
      </c>
      <c r="AD107" s="14" t="s">
        <v>113</v>
      </c>
      <c r="AE107" s="16"/>
      <c r="AF107" s="11" t="s">
        <v>136</v>
      </c>
      <c r="AG107" s="11" t="s">
        <v>128</v>
      </c>
      <c r="AH107" s="11" t="s">
        <v>135</v>
      </c>
      <c r="AI107" s="11"/>
      <c r="AJ107" s="11"/>
      <c r="AK107" s="11"/>
      <c r="AL107" s="11"/>
    </row>
    <row r="108" spans="1:50" ht="30" thickBot="1" x14ac:dyDescent="0.4">
      <c r="B108" s="95"/>
      <c r="C108" s="164"/>
      <c r="D108" s="2"/>
      <c r="E108" s="124"/>
      <c r="AC108" s="195" t="s">
        <v>116</v>
      </c>
      <c r="AD108" s="14" t="s">
        <v>113</v>
      </c>
      <c r="AE108" s="16"/>
      <c r="AF108" s="17" t="s">
        <v>137</v>
      </c>
      <c r="AG108" s="11" t="s">
        <v>128</v>
      </c>
      <c r="AH108" s="11" t="s">
        <v>138</v>
      </c>
      <c r="AI108" s="11"/>
      <c r="AJ108" s="11"/>
      <c r="AK108" s="11"/>
      <c r="AL108" s="11"/>
    </row>
    <row r="109" spans="1:50" ht="30" thickBot="1" x14ac:dyDescent="0.4">
      <c r="B109" s="95"/>
      <c r="C109" s="164"/>
      <c r="D109" s="2"/>
      <c r="E109" s="124"/>
      <c r="AC109" s="195" t="s">
        <v>117</v>
      </c>
      <c r="AD109" s="14" t="s">
        <v>113</v>
      </c>
      <c r="AE109" s="16"/>
      <c r="AF109" s="11" t="s">
        <v>139</v>
      </c>
      <c r="AG109" s="11" t="s">
        <v>128</v>
      </c>
      <c r="AH109" s="11" t="s">
        <v>140</v>
      </c>
      <c r="AI109" s="11"/>
      <c r="AJ109" s="11"/>
      <c r="AK109" s="11"/>
      <c r="AL109" s="11"/>
    </row>
    <row r="110" spans="1:50" ht="30" thickBot="1" x14ac:dyDescent="0.4">
      <c r="D110" s="2"/>
      <c r="E110" s="124"/>
      <c r="AC110" s="195" t="s">
        <v>118</v>
      </c>
      <c r="AD110" s="14" t="s">
        <v>113</v>
      </c>
      <c r="AE110" s="18" t="s">
        <v>113</v>
      </c>
      <c r="AF110" s="17" t="s">
        <v>141</v>
      </c>
      <c r="AG110" s="11" t="s">
        <v>128</v>
      </c>
      <c r="AH110" s="11" t="s">
        <v>142</v>
      </c>
      <c r="AI110" s="11"/>
      <c r="AJ110" s="11"/>
      <c r="AK110" s="11"/>
      <c r="AL110" s="11"/>
    </row>
    <row r="111" spans="1:50" ht="30" thickBot="1" x14ac:dyDescent="0.4">
      <c r="D111" s="2"/>
      <c r="E111" s="124"/>
      <c r="AC111" s="195" t="s">
        <v>119</v>
      </c>
      <c r="AD111" s="14" t="s">
        <v>113</v>
      </c>
      <c r="AE111" s="18" t="s">
        <v>113</v>
      </c>
      <c r="AF111" s="17" t="s">
        <v>146</v>
      </c>
      <c r="AG111" s="11" t="s">
        <v>143</v>
      </c>
      <c r="AH111" s="11" t="s">
        <v>144</v>
      </c>
      <c r="AI111" s="11"/>
      <c r="AJ111" s="11"/>
      <c r="AK111" s="11"/>
      <c r="AL111" s="11"/>
    </row>
    <row r="112" spans="1:50" ht="30" thickBot="1" x14ac:dyDescent="0.4">
      <c r="D112" s="2"/>
      <c r="E112" s="124"/>
      <c r="AC112" s="195" t="s">
        <v>120</v>
      </c>
      <c r="AD112" s="14" t="s">
        <v>113</v>
      </c>
      <c r="AE112" s="18" t="s">
        <v>113</v>
      </c>
      <c r="AF112" s="19" t="s">
        <v>153</v>
      </c>
      <c r="AG112" s="11" t="s">
        <v>128</v>
      </c>
      <c r="AH112" s="11" t="s">
        <v>154</v>
      </c>
      <c r="AI112" s="11"/>
      <c r="AJ112" s="11"/>
      <c r="AK112" s="11"/>
      <c r="AL112" s="11"/>
    </row>
    <row r="113" spans="4:40" ht="30" thickBot="1" x14ac:dyDescent="0.4">
      <c r="D113" s="2"/>
      <c r="E113" s="124"/>
      <c r="AC113" s="195" t="s">
        <v>121</v>
      </c>
      <c r="AD113" s="14" t="s">
        <v>113</v>
      </c>
      <c r="AE113" s="18" t="s">
        <v>113</v>
      </c>
      <c r="AF113" s="11" t="s">
        <v>145</v>
      </c>
      <c r="AG113" s="11" t="s">
        <v>143</v>
      </c>
      <c r="AH113" s="11" t="s">
        <v>155</v>
      </c>
      <c r="AI113" s="11"/>
      <c r="AJ113" s="11"/>
      <c r="AK113" s="11"/>
      <c r="AL113" s="11"/>
    </row>
    <row r="114" spans="4:40" ht="30" thickBot="1" x14ac:dyDescent="0.4">
      <c r="D114" s="2"/>
      <c r="E114" s="124"/>
      <c r="AC114" s="195" t="s">
        <v>122</v>
      </c>
      <c r="AD114" s="14" t="s">
        <v>113</v>
      </c>
      <c r="AE114" s="18" t="s">
        <v>113</v>
      </c>
      <c r="AF114" s="11" t="s">
        <v>147</v>
      </c>
      <c r="AG114" s="11" t="s">
        <v>128</v>
      </c>
      <c r="AH114" s="11" t="s">
        <v>148</v>
      </c>
      <c r="AI114" s="11"/>
      <c r="AJ114" s="11"/>
      <c r="AK114" s="11"/>
      <c r="AL114" s="11"/>
    </row>
    <row r="115" spans="4:40" ht="30" thickBot="1" x14ac:dyDescent="0.4">
      <c r="D115" s="2"/>
      <c r="E115" s="124"/>
      <c r="AC115" s="195" t="s">
        <v>123</v>
      </c>
      <c r="AD115" s="14" t="s">
        <v>113</v>
      </c>
      <c r="AE115" s="18" t="s">
        <v>113</v>
      </c>
      <c r="AF115" s="11" t="s">
        <v>149</v>
      </c>
      <c r="AG115" s="11" t="s">
        <v>128</v>
      </c>
      <c r="AH115" s="11" t="s">
        <v>150</v>
      </c>
      <c r="AI115" s="11"/>
      <c r="AJ115" s="11"/>
      <c r="AK115" s="11"/>
      <c r="AL115" s="11"/>
    </row>
    <row r="116" spans="4:40" ht="30" thickBot="1" x14ac:dyDescent="0.4">
      <c r="D116" s="2"/>
      <c r="E116" s="124"/>
      <c r="AC116" s="195" t="s">
        <v>124</v>
      </c>
      <c r="AD116" s="14" t="s">
        <v>113</v>
      </c>
      <c r="AE116" s="18" t="s">
        <v>113</v>
      </c>
      <c r="AF116" s="11" t="s">
        <v>151</v>
      </c>
      <c r="AG116" s="11" t="s">
        <v>128</v>
      </c>
      <c r="AH116" s="11" t="s">
        <v>152</v>
      </c>
      <c r="AI116" s="11"/>
      <c r="AJ116" s="11"/>
      <c r="AK116" s="11"/>
      <c r="AL116" s="11"/>
    </row>
    <row r="117" spans="4:40" ht="30" thickBot="1" x14ac:dyDescent="0.4">
      <c r="D117" s="2"/>
      <c r="E117" s="124"/>
      <c r="AC117" s="195" t="s">
        <v>125</v>
      </c>
      <c r="AD117" s="20"/>
      <c r="AE117" s="18" t="s">
        <v>113</v>
      </c>
      <c r="AF117" s="11"/>
      <c r="AG117" s="11"/>
      <c r="AH117" s="11"/>
      <c r="AI117" s="11"/>
      <c r="AJ117" s="11"/>
      <c r="AK117" s="11"/>
      <c r="AL117" s="11"/>
    </row>
    <row r="118" spans="4:40" ht="30" thickBot="1" x14ac:dyDescent="0.4">
      <c r="D118" s="2"/>
      <c r="E118" s="124"/>
      <c r="AC118" s="195" t="s">
        <v>126</v>
      </c>
      <c r="AD118" s="20"/>
      <c r="AE118" s="18" t="s">
        <v>113</v>
      </c>
      <c r="AF118" s="11"/>
      <c r="AG118" s="11"/>
      <c r="AH118" s="11"/>
      <c r="AI118" s="11"/>
      <c r="AJ118" s="11"/>
      <c r="AK118" s="11"/>
      <c r="AL118" s="11"/>
    </row>
    <row r="119" spans="4:40" ht="30" thickBot="1" x14ac:dyDescent="0.4">
      <c r="D119" s="2"/>
      <c r="E119" s="124"/>
      <c r="AC119" s="196" t="s">
        <v>127</v>
      </c>
      <c r="AD119" s="20"/>
      <c r="AE119" s="18" t="s">
        <v>113</v>
      </c>
      <c r="AF119" s="11"/>
      <c r="AG119" s="11"/>
      <c r="AH119" s="11"/>
      <c r="AI119" s="11"/>
      <c r="AJ119" s="11"/>
      <c r="AK119" s="11"/>
      <c r="AL119" s="11"/>
    </row>
    <row r="120" spans="4:40" x14ac:dyDescent="0.35">
      <c r="D120" s="2"/>
      <c r="E120" s="124"/>
    </row>
    <row r="121" spans="4:40" x14ac:dyDescent="0.35">
      <c r="D121" s="2"/>
      <c r="E121" s="124"/>
      <c r="AC121" s="75"/>
      <c r="AD121" s="291"/>
      <c r="AE121" s="291"/>
      <c r="AF121" s="291"/>
      <c r="AG121" s="291"/>
      <c r="AH121" s="291"/>
      <c r="AI121" s="291"/>
      <c r="AJ121" s="291"/>
      <c r="AK121" s="291"/>
      <c r="AL121" s="291"/>
      <c r="AM121" s="291"/>
      <c r="AN121" s="291"/>
    </row>
    <row r="122" spans="4:40" x14ac:dyDescent="0.35">
      <c r="D122" s="2"/>
      <c r="E122" s="124"/>
      <c r="AC122" s="75"/>
      <c r="AD122" s="197"/>
      <c r="AE122" s="197"/>
      <c r="AF122" s="197"/>
      <c r="AG122" s="197"/>
      <c r="AH122" s="197"/>
      <c r="AI122" s="197"/>
      <c r="AJ122" s="197"/>
      <c r="AK122" s="197"/>
      <c r="AL122" s="197"/>
      <c r="AM122" s="197"/>
      <c r="AN122" s="197"/>
    </row>
    <row r="123" spans="4:40" x14ac:dyDescent="0.35">
      <c r="D123" s="2"/>
      <c r="E123" s="124"/>
      <c r="AC123" s="75"/>
      <c r="AD123" s="197"/>
      <c r="AE123" s="197"/>
      <c r="AF123" s="197"/>
      <c r="AG123" s="197"/>
      <c r="AH123" s="197"/>
      <c r="AI123" s="197"/>
      <c r="AJ123" s="197"/>
      <c r="AK123" s="197"/>
      <c r="AL123" s="197"/>
      <c r="AM123" s="197"/>
      <c r="AN123" s="197"/>
    </row>
    <row r="124" spans="4:40" x14ac:dyDescent="0.35">
      <c r="D124" s="2"/>
      <c r="E124" s="124"/>
      <c r="AC124" s="75"/>
      <c r="AD124" s="75"/>
      <c r="AE124" s="75"/>
      <c r="AF124" s="75"/>
      <c r="AG124" s="75"/>
      <c r="AH124" s="75"/>
      <c r="AI124" s="75"/>
      <c r="AJ124" s="75"/>
      <c r="AK124" s="75"/>
      <c r="AL124" s="75"/>
      <c r="AM124" s="75"/>
      <c r="AN124" s="75"/>
    </row>
    <row r="125" spans="4:40" x14ac:dyDescent="0.35">
      <c r="D125" s="2"/>
      <c r="E125" s="124"/>
      <c r="AC125" s="75"/>
      <c r="AD125" s="75"/>
      <c r="AE125" s="75"/>
      <c r="AF125" s="75"/>
      <c r="AG125" s="75"/>
      <c r="AH125" s="75"/>
      <c r="AI125" s="75"/>
      <c r="AJ125" s="75"/>
      <c r="AK125" s="75"/>
      <c r="AL125" s="75"/>
      <c r="AM125" s="75"/>
      <c r="AN125" s="75"/>
    </row>
    <row r="126" spans="4:40" x14ac:dyDescent="0.35">
      <c r="D126" s="2"/>
      <c r="E126" s="124"/>
      <c r="AC126" s="198"/>
      <c r="AD126" s="75"/>
      <c r="AE126" s="75"/>
      <c r="AF126" s="75"/>
      <c r="AG126" s="75"/>
      <c r="AH126" s="75"/>
      <c r="AI126" s="75"/>
      <c r="AJ126" s="75"/>
      <c r="AK126" s="75"/>
      <c r="AL126" s="75"/>
      <c r="AM126" s="75"/>
      <c r="AN126" s="75"/>
    </row>
    <row r="127" spans="4:40" x14ac:dyDescent="0.35">
      <c r="D127" s="2"/>
      <c r="E127" s="124"/>
      <c r="AC127" s="198"/>
      <c r="AD127" s="75"/>
      <c r="AE127" s="75"/>
      <c r="AF127" s="75"/>
      <c r="AG127" s="75"/>
      <c r="AH127" s="75"/>
      <c r="AI127" s="75"/>
      <c r="AJ127" s="75"/>
      <c r="AK127" s="75"/>
      <c r="AL127" s="75"/>
      <c r="AM127" s="75"/>
      <c r="AN127" s="75"/>
    </row>
    <row r="128" spans="4:40" x14ac:dyDescent="0.35">
      <c r="D128" s="2"/>
      <c r="E128" s="124"/>
      <c r="AC128" s="198"/>
      <c r="AD128" s="75"/>
      <c r="AE128" s="75"/>
      <c r="AF128" s="75"/>
      <c r="AG128" s="75"/>
      <c r="AH128" s="75"/>
      <c r="AI128" s="75"/>
      <c r="AJ128" s="75"/>
      <c r="AK128" s="75"/>
      <c r="AL128" s="75"/>
      <c r="AM128" s="75"/>
      <c r="AN128" s="75"/>
    </row>
    <row r="129" spans="3:40" x14ac:dyDescent="0.35">
      <c r="D129" s="2"/>
      <c r="E129" s="124"/>
      <c r="AC129" s="198"/>
      <c r="AD129" s="75"/>
      <c r="AE129" s="75"/>
      <c r="AF129" s="75"/>
      <c r="AG129" s="75"/>
      <c r="AH129" s="75"/>
      <c r="AI129" s="75"/>
      <c r="AJ129" s="75"/>
      <c r="AK129" s="75"/>
      <c r="AL129" s="75"/>
      <c r="AM129" s="75"/>
      <c r="AN129" s="75"/>
    </row>
    <row r="130" spans="3:40" x14ac:dyDescent="0.35">
      <c r="D130" s="2"/>
      <c r="E130" s="124"/>
      <c r="AC130" s="198"/>
      <c r="AD130" s="75"/>
      <c r="AE130" s="75"/>
      <c r="AF130" s="75"/>
      <c r="AG130" s="75"/>
      <c r="AH130" s="75"/>
      <c r="AI130" s="75"/>
      <c r="AJ130" s="75"/>
      <c r="AK130" s="75"/>
      <c r="AL130" s="75"/>
      <c r="AM130" s="75"/>
      <c r="AN130" s="75"/>
    </row>
    <row r="131" spans="3:40" x14ac:dyDescent="0.35">
      <c r="D131" s="2"/>
      <c r="E131" s="124"/>
      <c r="AC131" s="198"/>
      <c r="AD131" s="75"/>
      <c r="AE131" s="75"/>
      <c r="AF131" s="75"/>
      <c r="AG131" s="75"/>
      <c r="AH131" s="75"/>
      <c r="AI131" s="75"/>
      <c r="AJ131" s="75"/>
      <c r="AK131" s="75"/>
      <c r="AL131" s="75"/>
      <c r="AM131" s="75"/>
      <c r="AN131" s="75"/>
    </row>
    <row r="132" spans="3:40" x14ac:dyDescent="0.35">
      <c r="C132" s="163"/>
      <c r="D132" s="2"/>
      <c r="E132" s="124"/>
      <c r="AC132" s="198"/>
      <c r="AD132" s="75"/>
      <c r="AE132" s="75"/>
      <c r="AF132" s="75"/>
      <c r="AG132" s="75"/>
      <c r="AH132" s="75"/>
      <c r="AI132" s="75"/>
      <c r="AJ132" s="75"/>
      <c r="AK132" s="75"/>
      <c r="AL132" s="75"/>
      <c r="AM132" s="75"/>
      <c r="AN132" s="75"/>
    </row>
    <row r="133" spans="3:40" x14ac:dyDescent="0.35">
      <c r="C133" s="163"/>
      <c r="D133" s="2"/>
      <c r="E133" s="124"/>
      <c r="AC133" s="198"/>
      <c r="AD133" s="75"/>
      <c r="AE133" s="75"/>
      <c r="AF133" s="75"/>
      <c r="AG133" s="75"/>
      <c r="AH133" s="75"/>
      <c r="AI133" s="75"/>
      <c r="AJ133" s="75"/>
      <c r="AK133" s="75"/>
      <c r="AL133" s="75"/>
      <c r="AM133" s="75"/>
      <c r="AN133" s="75"/>
    </row>
    <row r="134" spans="3:40" x14ac:dyDescent="0.35">
      <c r="C134" s="163"/>
      <c r="D134" s="2"/>
      <c r="E134" s="124"/>
      <c r="AC134" s="75"/>
      <c r="AD134" s="75"/>
      <c r="AE134" s="75"/>
      <c r="AF134" s="75"/>
      <c r="AG134" s="75"/>
      <c r="AH134" s="75"/>
      <c r="AI134" s="75"/>
      <c r="AJ134" s="75"/>
      <c r="AK134" s="75"/>
      <c r="AL134" s="75"/>
      <c r="AM134" s="75"/>
      <c r="AN134" s="75"/>
    </row>
    <row r="135" spans="3:40" x14ac:dyDescent="0.35">
      <c r="C135" s="163"/>
      <c r="D135" s="2"/>
      <c r="E135" s="124"/>
      <c r="AC135" s="75"/>
      <c r="AD135" s="75"/>
      <c r="AE135" s="75"/>
      <c r="AF135" s="75"/>
      <c r="AG135" s="75"/>
      <c r="AH135" s="75"/>
      <c r="AI135" s="75"/>
      <c r="AJ135" s="75"/>
      <c r="AK135" s="75"/>
      <c r="AL135" s="75"/>
      <c r="AM135" s="75"/>
      <c r="AN135" s="75"/>
    </row>
    <row r="136" spans="3:40" x14ac:dyDescent="0.35">
      <c r="C136" s="163"/>
      <c r="D136" s="2"/>
      <c r="E136" s="124"/>
    </row>
    <row r="137" spans="3:40" x14ac:dyDescent="0.35">
      <c r="C137" s="163"/>
      <c r="D137" s="2"/>
      <c r="E137" s="124"/>
    </row>
    <row r="138" spans="3:40" x14ac:dyDescent="0.35">
      <c r="C138" s="163"/>
      <c r="D138" s="2"/>
      <c r="E138" s="124"/>
    </row>
    <row r="139" spans="3:40" x14ac:dyDescent="0.35">
      <c r="C139" s="163"/>
      <c r="D139" s="2"/>
      <c r="E139" s="124"/>
    </row>
    <row r="140" spans="3:40" x14ac:dyDescent="0.35">
      <c r="C140" s="163"/>
      <c r="D140" s="2"/>
      <c r="E140" s="124"/>
    </row>
    <row r="141" spans="3:40" x14ac:dyDescent="0.35">
      <c r="C141" s="163"/>
      <c r="D141" s="2"/>
      <c r="E141" s="124"/>
    </row>
    <row r="142" spans="3:40" x14ac:dyDescent="0.35">
      <c r="C142" s="163"/>
      <c r="D142" s="2"/>
      <c r="E142" s="124"/>
    </row>
    <row r="143" spans="3:40" x14ac:dyDescent="0.35">
      <c r="C143" s="163"/>
      <c r="D143" s="2"/>
      <c r="E143" s="124"/>
    </row>
    <row r="144" spans="3:40" x14ac:dyDescent="0.35">
      <c r="D144" s="2"/>
      <c r="E144" s="124"/>
    </row>
    <row r="145" spans="3:5" x14ac:dyDescent="0.35">
      <c r="C145" s="165"/>
      <c r="D145" s="2"/>
      <c r="E145" s="124"/>
    </row>
    <row r="146" spans="3:5" x14ac:dyDescent="0.35">
      <c r="C146" s="165"/>
      <c r="D146" s="2"/>
      <c r="E146" s="124"/>
    </row>
  </sheetData>
  <mergeCells count="39">
    <mergeCell ref="D45:D47"/>
    <mergeCell ref="B53:B54"/>
    <mergeCell ref="D53:D54"/>
    <mergeCell ref="B62:B63"/>
    <mergeCell ref="B64:B76"/>
    <mergeCell ref="B77:B78"/>
    <mergeCell ref="D77:D78"/>
    <mergeCell ref="D64:D76"/>
    <mergeCell ref="D55:D58"/>
    <mergeCell ref="D59:D61"/>
    <mergeCell ref="D62:D63"/>
    <mergeCell ref="D1:H1"/>
    <mergeCell ref="AD5:AI13"/>
    <mergeCell ref="B3:C3"/>
    <mergeCell ref="B34:B37"/>
    <mergeCell ref="B38:B40"/>
    <mergeCell ref="D34:D37"/>
    <mergeCell ref="D38:D40"/>
    <mergeCell ref="B4:B17"/>
    <mergeCell ref="B18:B21"/>
    <mergeCell ref="B22:B33"/>
    <mergeCell ref="D18:D21"/>
    <mergeCell ref="D4:D17"/>
    <mergeCell ref="AG121:AI121"/>
    <mergeCell ref="AJ121:AN121"/>
    <mergeCell ref="A79:XFD81"/>
    <mergeCell ref="AC103:AC104"/>
    <mergeCell ref="D22:D33"/>
    <mergeCell ref="D43:D44"/>
    <mergeCell ref="AD103:AE103"/>
    <mergeCell ref="AD121:AF121"/>
    <mergeCell ref="B43:B44"/>
    <mergeCell ref="B55:B58"/>
    <mergeCell ref="B59:B61"/>
    <mergeCell ref="B41:B42"/>
    <mergeCell ref="D41:D42"/>
    <mergeCell ref="B45:B47"/>
    <mergeCell ref="B48:B52"/>
    <mergeCell ref="D48:D52"/>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57ED5-047A-E64B-A367-69451A481296}">
  <dimension ref="A1:AR131"/>
  <sheetViews>
    <sheetView topLeftCell="F48" zoomScale="80" zoomScaleNormal="80" workbookViewId="0">
      <selection activeCell="R20" sqref="R20"/>
    </sheetView>
  </sheetViews>
  <sheetFormatPr baseColWidth="10" defaultRowHeight="21" x14ac:dyDescent="0.25"/>
  <cols>
    <col min="1" max="1" width="18.5" style="1" customWidth="1"/>
    <col min="2" max="2" width="38.33203125" customWidth="1"/>
    <col min="3" max="6" width="8" customWidth="1"/>
    <col min="7" max="7" width="25.83203125" style="223" customWidth="1"/>
    <col min="8" max="8" width="54.33203125" customWidth="1"/>
    <col min="9" max="9" width="47.1640625" style="225" customWidth="1"/>
    <col min="10" max="10" width="68.33203125" style="231" customWidth="1"/>
    <col min="11" max="11" width="11.6640625" style="269" customWidth="1"/>
    <col min="12" max="12" width="16.1640625" style="269" customWidth="1"/>
    <col min="13" max="13" width="14.6640625" style="269" customWidth="1"/>
    <col min="14" max="14" width="6.1640625" customWidth="1"/>
    <col min="15" max="15" width="19.5" customWidth="1"/>
    <col min="16" max="16" width="17.6640625" style="260" customWidth="1"/>
    <col min="17" max="17" width="30.1640625" style="246" customWidth="1"/>
    <col min="18" max="18" width="67.83203125" customWidth="1"/>
    <col min="19" max="19" width="15.33203125" customWidth="1"/>
    <col min="20" max="20" width="12.1640625" customWidth="1"/>
    <col min="21" max="21" width="16.33203125" customWidth="1"/>
    <col min="22" max="22" width="15" customWidth="1"/>
    <col min="24" max="24" width="17.5" customWidth="1"/>
    <col min="25" max="25" width="16.5" customWidth="1"/>
    <col min="26" max="26" width="11.5" customWidth="1"/>
    <col min="27" max="27" width="17.33203125" customWidth="1"/>
    <col min="32" max="33" width="24.83203125" customWidth="1"/>
    <col min="34" max="36" width="24.83203125" style="269" customWidth="1"/>
    <col min="37" max="37" width="24.83203125" customWidth="1"/>
    <col min="40" max="40" width="17.33203125" customWidth="1"/>
    <col min="41" max="41" width="20.5" customWidth="1"/>
    <col min="42" max="42" width="17.5" customWidth="1"/>
    <col min="43" max="43" width="15" customWidth="1"/>
    <col min="44" max="44" width="18" customWidth="1"/>
  </cols>
  <sheetData>
    <row r="1" spans="1:44" ht="24" thickBot="1" x14ac:dyDescent="0.3">
      <c r="G1" s="418" t="s">
        <v>247</v>
      </c>
      <c r="H1" s="419"/>
      <c r="I1" s="419"/>
      <c r="J1" s="419"/>
      <c r="K1" s="419"/>
      <c r="L1" s="419"/>
      <c r="M1" s="420"/>
    </row>
    <row r="2" spans="1:44" s="1" customFormat="1" ht="25" thickBot="1" x14ac:dyDescent="0.3">
      <c r="A2" s="87"/>
      <c r="B2" s="87"/>
      <c r="C2" s="87"/>
      <c r="D2" s="87"/>
      <c r="E2" s="87"/>
      <c r="G2" s="421"/>
      <c r="H2" s="422"/>
      <c r="I2" s="422" t="s">
        <v>248</v>
      </c>
      <c r="J2" s="422" t="s">
        <v>196</v>
      </c>
      <c r="K2" s="423" t="s">
        <v>739</v>
      </c>
      <c r="L2" s="424" t="s">
        <v>249</v>
      </c>
      <c r="M2" s="425" t="s">
        <v>25</v>
      </c>
      <c r="P2" s="259"/>
      <c r="Q2" s="245"/>
      <c r="AH2" s="363"/>
      <c r="AI2" s="363"/>
      <c r="AJ2" s="363"/>
    </row>
    <row r="3" spans="1:44" s="75" customFormat="1" ht="21" customHeight="1" thickBot="1" x14ac:dyDescent="0.3">
      <c r="A3" s="323"/>
      <c r="G3" s="426" t="s">
        <v>173</v>
      </c>
      <c r="H3" s="427" t="s">
        <v>174</v>
      </c>
      <c r="I3" s="427"/>
      <c r="J3" s="427"/>
      <c r="K3" s="428">
        <v>53</v>
      </c>
      <c r="L3" s="428">
        <v>53</v>
      </c>
      <c r="M3" s="429">
        <v>53</v>
      </c>
      <c r="P3" s="260"/>
      <c r="Q3" s="246"/>
      <c r="R3"/>
      <c r="S3" s="342" t="s">
        <v>162</v>
      </c>
      <c r="T3" s="343"/>
      <c r="U3" s="343"/>
      <c r="V3" s="342" t="s">
        <v>167</v>
      </c>
      <c r="W3" s="343"/>
      <c r="X3" s="344"/>
      <c r="Y3" s="342" t="s">
        <v>741</v>
      </c>
      <c r="Z3" s="343"/>
      <c r="AA3" s="344"/>
      <c r="AH3" s="364" t="s">
        <v>254</v>
      </c>
      <c r="AI3" s="365" t="s">
        <v>255</v>
      </c>
      <c r="AJ3" s="366" t="s">
        <v>256</v>
      </c>
      <c r="AP3" s="508" t="s">
        <v>254</v>
      </c>
      <c r="AQ3" s="509" t="s">
        <v>255</v>
      </c>
      <c r="AR3" s="510" t="s">
        <v>256</v>
      </c>
    </row>
    <row r="4" spans="1:44" s="75" customFormat="1" ht="21" customHeight="1" thickBot="1" x14ac:dyDescent="0.3">
      <c r="A4" s="323"/>
      <c r="G4" s="430"/>
      <c r="H4" s="427" t="s">
        <v>198</v>
      </c>
      <c r="I4" s="427"/>
      <c r="J4" s="427"/>
      <c r="K4" s="427">
        <v>650</v>
      </c>
      <c r="L4" s="427">
        <v>650</v>
      </c>
      <c r="M4" s="431">
        <v>650</v>
      </c>
      <c r="P4" s="260"/>
      <c r="Q4" s="246"/>
      <c r="R4"/>
      <c r="S4" s="232" t="s">
        <v>165</v>
      </c>
      <c r="T4" s="219" t="s">
        <v>166</v>
      </c>
      <c r="U4" s="219" t="s">
        <v>239</v>
      </c>
      <c r="V4" s="232" t="s">
        <v>165</v>
      </c>
      <c r="W4" s="219" t="s">
        <v>166</v>
      </c>
      <c r="X4" s="220" t="s">
        <v>239</v>
      </c>
      <c r="Y4" s="232" t="s">
        <v>165</v>
      </c>
      <c r="Z4" s="219" t="s">
        <v>166</v>
      </c>
      <c r="AA4" s="220" t="s">
        <v>239</v>
      </c>
      <c r="AF4" s="352" t="s">
        <v>112</v>
      </c>
      <c r="AG4" s="355" t="s">
        <v>244</v>
      </c>
      <c r="AH4" s="370">
        <v>79.444444444444443</v>
      </c>
      <c r="AI4" s="371">
        <v>91.692307692307693</v>
      </c>
      <c r="AJ4" s="367">
        <v>100</v>
      </c>
      <c r="AN4" s="348" t="s">
        <v>112</v>
      </c>
      <c r="AO4" s="355" t="s">
        <v>244</v>
      </c>
      <c r="AP4" s="514">
        <v>79.444444444444443</v>
      </c>
      <c r="AQ4" s="514">
        <v>91.692307692307693</v>
      </c>
      <c r="AR4" s="515">
        <v>100</v>
      </c>
    </row>
    <row r="5" spans="1:44" s="75" customFormat="1" ht="21" customHeight="1" thickBot="1" x14ac:dyDescent="0.35">
      <c r="A5" s="323"/>
      <c r="G5" s="430"/>
      <c r="H5" s="427" t="s">
        <v>175</v>
      </c>
      <c r="I5" s="427"/>
      <c r="J5" s="427"/>
      <c r="K5" s="427">
        <v>53</v>
      </c>
      <c r="L5" s="427">
        <v>53</v>
      </c>
      <c r="M5" s="431">
        <v>53</v>
      </c>
      <c r="P5" s="261"/>
      <c r="Q5" s="247" t="s">
        <v>130</v>
      </c>
      <c r="R5" s="237" t="s">
        <v>163</v>
      </c>
      <c r="S5" s="84"/>
      <c r="T5" s="84"/>
      <c r="U5" s="77"/>
      <c r="V5" s="84"/>
      <c r="W5" s="84"/>
      <c r="X5" s="77"/>
      <c r="Y5" s="84"/>
      <c r="Z5" s="354"/>
      <c r="AA5" s="358"/>
      <c r="AF5" s="353"/>
      <c r="AG5" s="357" t="s">
        <v>245</v>
      </c>
      <c r="AH5" s="372">
        <v>77.5</v>
      </c>
      <c r="AI5" s="373">
        <v>90.307692307692307</v>
      </c>
      <c r="AJ5" s="368">
        <v>100</v>
      </c>
      <c r="AN5" s="349"/>
      <c r="AO5" s="356" t="s">
        <v>245</v>
      </c>
      <c r="AP5" s="516">
        <v>77.5</v>
      </c>
      <c r="AQ5" s="516">
        <v>90.307692307692307</v>
      </c>
      <c r="AR5" s="517">
        <v>100</v>
      </c>
    </row>
    <row r="6" spans="1:44" s="75" customFormat="1" ht="21" customHeight="1" thickBot="1" x14ac:dyDescent="0.3">
      <c r="A6" s="323"/>
      <c r="G6" s="432"/>
      <c r="H6" s="433" t="s">
        <v>197</v>
      </c>
      <c r="I6" s="434"/>
      <c r="J6" s="434"/>
      <c r="K6" s="434">
        <v>650</v>
      </c>
      <c r="L6" s="435">
        <v>650</v>
      </c>
      <c r="M6" s="436">
        <v>650</v>
      </c>
      <c r="P6" s="345" t="s">
        <v>112</v>
      </c>
      <c r="Q6" s="248" t="s">
        <v>131</v>
      </c>
      <c r="R6" s="238" t="s">
        <v>240</v>
      </c>
      <c r="S6" s="85">
        <f>L59-L58-L79</f>
        <v>286</v>
      </c>
      <c r="T6" s="85">
        <f>L6-L5-L18</f>
        <v>596</v>
      </c>
      <c r="U6" s="234">
        <f>L31-L30-L46</f>
        <v>270</v>
      </c>
      <c r="V6" s="85">
        <f>M59-M58-M79</f>
        <v>279</v>
      </c>
      <c r="W6" s="235">
        <f>M6-M5-M18</f>
        <v>587</v>
      </c>
      <c r="X6" s="80">
        <f>M31-M30-M46</f>
        <v>270</v>
      </c>
      <c r="Y6" s="85">
        <f>K59-K58-K79</f>
        <v>229</v>
      </c>
      <c r="Z6" s="85">
        <f>K6-K5-K18</f>
        <v>439</v>
      </c>
      <c r="AA6" s="490">
        <f>K31-K30-K46</f>
        <v>159</v>
      </c>
      <c r="AF6" s="352" t="s">
        <v>114</v>
      </c>
      <c r="AG6" s="355" t="s">
        <v>244</v>
      </c>
      <c r="AH6" s="370">
        <v>80.555555555555557</v>
      </c>
      <c r="AI6" s="371">
        <v>91.84615384615384</v>
      </c>
      <c r="AJ6" s="367">
        <v>100</v>
      </c>
      <c r="AN6" s="349"/>
      <c r="AO6" s="356" t="s">
        <v>742</v>
      </c>
      <c r="AP6" s="516">
        <v>63.611111111111107</v>
      </c>
      <c r="AQ6" s="516">
        <v>67.538461538461533</v>
      </c>
      <c r="AR6" s="517">
        <v>58.888888888888886</v>
      </c>
    </row>
    <row r="7" spans="1:44" ht="25" customHeight="1" thickBot="1" x14ac:dyDescent="0.3">
      <c r="A7" s="87"/>
      <c r="B7" s="75"/>
      <c r="C7" s="75"/>
      <c r="D7" s="75"/>
      <c r="E7" s="75"/>
      <c r="G7" s="426" t="s">
        <v>177</v>
      </c>
      <c r="H7" s="437" t="s">
        <v>178</v>
      </c>
      <c r="I7" s="427" t="s">
        <v>179</v>
      </c>
      <c r="J7" s="427"/>
      <c r="K7" s="427">
        <v>0</v>
      </c>
      <c r="L7" s="428">
        <v>0</v>
      </c>
      <c r="M7" s="429">
        <v>0</v>
      </c>
      <c r="N7" s="222"/>
      <c r="P7" s="346"/>
      <c r="Q7" s="248"/>
      <c r="R7" s="238" t="s">
        <v>235</v>
      </c>
      <c r="S7" s="86">
        <v>360</v>
      </c>
      <c r="T7" s="86">
        <v>650</v>
      </c>
      <c r="U7" s="80">
        <f>L31</f>
        <v>270</v>
      </c>
      <c r="V7" s="86">
        <v>360</v>
      </c>
      <c r="W7" s="86">
        <v>650</v>
      </c>
      <c r="X7" s="80">
        <f>U7</f>
        <v>270</v>
      </c>
      <c r="Y7" s="86">
        <v>360</v>
      </c>
      <c r="Z7" s="86">
        <v>650</v>
      </c>
      <c r="AA7" s="80">
        <f>K31</f>
        <v>270</v>
      </c>
      <c r="AF7" s="353"/>
      <c r="AG7" s="357" t="s">
        <v>245</v>
      </c>
      <c r="AH7" s="372">
        <v>80.277777777777771</v>
      </c>
      <c r="AI7" s="373">
        <v>91.84615384615384</v>
      </c>
      <c r="AJ7" s="368">
        <v>100</v>
      </c>
      <c r="AN7" s="348" t="s">
        <v>114</v>
      </c>
      <c r="AO7" s="355" t="s">
        <v>244</v>
      </c>
      <c r="AP7" s="518">
        <v>80.555555555555557</v>
      </c>
      <c r="AQ7" s="514">
        <v>91.84615384615384</v>
      </c>
      <c r="AR7" s="515">
        <v>100</v>
      </c>
    </row>
    <row r="8" spans="1:44" ht="25" customHeight="1" thickBot="1" x14ac:dyDescent="0.3">
      <c r="A8" s="87"/>
      <c r="B8" s="75"/>
      <c r="C8" s="75"/>
      <c r="D8" s="75"/>
      <c r="E8" s="75"/>
      <c r="G8" s="430"/>
      <c r="H8" s="438"/>
      <c r="I8" s="439" t="s">
        <v>180</v>
      </c>
      <c r="J8" s="439"/>
      <c r="K8" s="427">
        <v>50</v>
      </c>
      <c r="L8" s="435">
        <v>6</v>
      </c>
      <c r="M8" s="436">
        <v>6</v>
      </c>
      <c r="N8" s="221"/>
      <c r="P8" s="347"/>
      <c r="Q8" s="249"/>
      <c r="R8" s="239" t="s">
        <v>164</v>
      </c>
      <c r="S8" s="488">
        <f>S6/S7%</f>
        <v>79.444444444444443</v>
      </c>
      <c r="T8" s="488">
        <f>T6/T7%</f>
        <v>91.692307692307693</v>
      </c>
      <c r="U8" s="488">
        <f>U6/U7%</f>
        <v>100</v>
      </c>
      <c r="V8" s="488">
        <f>V6/V7%</f>
        <v>77.5</v>
      </c>
      <c r="W8" s="488">
        <f>W6/W7%</f>
        <v>90.307692307692307</v>
      </c>
      <c r="X8" s="489">
        <f>X6/X7%</f>
        <v>100</v>
      </c>
      <c r="Y8" s="488">
        <f>Y6/Y7%</f>
        <v>63.611111111111107</v>
      </c>
      <c r="Z8" s="489">
        <f>Z6/Z7%</f>
        <v>67.538461538461533</v>
      </c>
      <c r="AA8" s="511">
        <f>AA6/AA7%</f>
        <v>58.888888888888886</v>
      </c>
      <c r="AF8" s="352" t="s">
        <v>115</v>
      </c>
      <c r="AG8" s="355" t="s">
        <v>244</v>
      </c>
      <c r="AH8" s="370">
        <v>74.722222222222214</v>
      </c>
      <c r="AI8" s="371">
        <v>91.84615384615384</v>
      </c>
      <c r="AJ8" s="367">
        <v>100</v>
      </c>
      <c r="AN8" s="349"/>
      <c r="AO8" s="356" t="s">
        <v>245</v>
      </c>
      <c r="AP8" s="519">
        <v>80.277777777777771</v>
      </c>
      <c r="AQ8" s="516">
        <v>91.84615384615384</v>
      </c>
      <c r="AR8" s="517">
        <v>100</v>
      </c>
    </row>
    <row r="9" spans="1:44" ht="25" customHeight="1" thickBot="1" x14ac:dyDescent="0.3">
      <c r="A9" s="87"/>
      <c r="B9" s="75"/>
      <c r="C9" s="75"/>
      <c r="D9" s="75"/>
      <c r="E9" s="75"/>
      <c r="G9" s="430"/>
      <c r="H9" s="438"/>
      <c r="I9" s="439"/>
      <c r="J9" s="439"/>
      <c r="K9" s="427">
        <v>0</v>
      </c>
      <c r="L9" s="435">
        <v>0</v>
      </c>
      <c r="M9" s="436">
        <v>0</v>
      </c>
      <c r="N9" s="221"/>
      <c r="P9" s="345" t="s">
        <v>114</v>
      </c>
      <c r="Q9" s="250" t="s">
        <v>129</v>
      </c>
      <c r="R9" s="240" t="s">
        <v>237</v>
      </c>
      <c r="S9" s="82">
        <f>L59-L58</f>
        <v>290</v>
      </c>
      <c r="T9" s="81">
        <f>L6-L5</f>
        <v>597</v>
      </c>
      <c r="U9" s="83">
        <f>L31-L30</f>
        <v>270</v>
      </c>
      <c r="V9" s="82">
        <f>M59-M58</f>
        <v>289</v>
      </c>
      <c r="W9" s="81">
        <f>M6-M5</f>
        <v>597</v>
      </c>
      <c r="X9" s="83">
        <f>M31-M30</f>
        <v>270</v>
      </c>
      <c r="Y9" s="82">
        <f>K59-K58</f>
        <v>280</v>
      </c>
      <c r="Z9" s="81">
        <f>K6-K5</f>
        <v>597</v>
      </c>
      <c r="AA9" s="83">
        <f>K31-K30</f>
        <v>270</v>
      </c>
      <c r="AF9" s="353"/>
      <c r="AG9" s="357" t="s">
        <v>245</v>
      </c>
      <c r="AH9" s="372">
        <v>73.333333333333329</v>
      </c>
      <c r="AI9" s="373">
        <v>91.84615384615384</v>
      </c>
      <c r="AJ9" s="368">
        <v>100</v>
      </c>
      <c r="AN9" s="351"/>
      <c r="AO9" s="356" t="s">
        <v>742</v>
      </c>
      <c r="AP9" s="520">
        <v>77.777777777777771</v>
      </c>
      <c r="AQ9" s="521">
        <v>91.84615384615384</v>
      </c>
      <c r="AR9" s="522">
        <v>100</v>
      </c>
    </row>
    <row r="10" spans="1:44" ht="25" customHeight="1" thickBot="1" x14ac:dyDescent="0.3">
      <c r="G10" s="430"/>
      <c r="H10" s="438"/>
      <c r="I10" s="439" t="s">
        <v>182</v>
      </c>
      <c r="J10" s="439"/>
      <c r="K10" s="427">
        <v>0</v>
      </c>
      <c r="L10" s="435">
        <v>0</v>
      </c>
      <c r="M10" s="436">
        <v>0</v>
      </c>
      <c r="N10" s="221"/>
      <c r="P10" s="346"/>
      <c r="Q10" s="248"/>
      <c r="R10" s="241" t="s">
        <v>236</v>
      </c>
      <c r="S10" s="78">
        <v>360</v>
      </c>
      <c r="T10" s="79">
        <v>650</v>
      </c>
      <c r="U10" s="80">
        <v>270</v>
      </c>
      <c r="V10" s="78">
        <v>360</v>
      </c>
      <c r="W10" s="79">
        <v>650</v>
      </c>
      <c r="X10" s="80">
        <f>M31-M30</f>
        <v>270</v>
      </c>
      <c r="Y10" s="78">
        <v>360</v>
      </c>
      <c r="Z10" s="79">
        <v>650</v>
      </c>
      <c r="AA10" s="80">
        <v>270</v>
      </c>
      <c r="AF10" s="362" t="s">
        <v>121</v>
      </c>
      <c r="AG10" s="356" t="s">
        <v>244</v>
      </c>
      <c r="AH10" s="374">
        <v>97.979797979797979</v>
      </c>
      <c r="AI10" s="375">
        <v>97.260273972602747</v>
      </c>
      <c r="AJ10" s="369">
        <v>100</v>
      </c>
      <c r="AN10" s="348" t="s">
        <v>115</v>
      </c>
      <c r="AO10" s="355" t="s">
        <v>244</v>
      </c>
      <c r="AP10" s="518">
        <v>74.722222222222214</v>
      </c>
      <c r="AQ10" s="514">
        <v>91.84615384615384</v>
      </c>
      <c r="AR10" s="515">
        <v>100</v>
      </c>
    </row>
    <row r="11" spans="1:44" ht="25" customHeight="1" thickBot="1" x14ac:dyDescent="0.3">
      <c r="G11" s="430"/>
      <c r="H11" s="438"/>
      <c r="I11" s="439" t="s">
        <v>183</v>
      </c>
      <c r="J11" s="439"/>
      <c r="K11" s="427">
        <v>35</v>
      </c>
      <c r="L11" s="435">
        <v>0</v>
      </c>
      <c r="M11" s="436">
        <v>0</v>
      </c>
      <c r="N11" s="221"/>
      <c r="P11" s="347"/>
      <c r="Q11" s="249"/>
      <c r="R11" s="239" t="s">
        <v>164</v>
      </c>
      <c r="S11" s="488">
        <f>S9/S10%</f>
        <v>80.555555555555557</v>
      </c>
      <c r="T11" s="488">
        <f>T9/T10%</f>
        <v>91.84615384615384</v>
      </c>
      <c r="U11" s="488">
        <f>U9/U10%</f>
        <v>100</v>
      </c>
      <c r="V11" s="488">
        <f>V9/V10%</f>
        <v>80.277777777777771</v>
      </c>
      <c r="W11" s="488">
        <f>W9/W10%</f>
        <v>91.84615384615384</v>
      </c>
      <c r="X11" s="489">
        <f>X9/X10%</f>
        <v>100</v>
      </c>
      <c r="Y11" s="488">
        <f>Y9/Y10%</f>
        <v>77.777777777777771</v>
      </c>
      <c r="Z11" s="488">
        <f>Z9/Z10%</f>
        <v>91.84615384615384</v>
      </c>
      <c r="AA11" s="489">
        <f>AA9/AA10%</f>
        <v>100</v>
      </c>
      <c r="AF11" s="353"/>
      <c r="AG11" s="357" t="s">
        <v>245</v>
      </c>
      <c r="AH11" s="372">
        <v>96.969696969696969</v>
      </c>
      <c r="AI11" s="373">
        <v>97.260273972602747</v>
      </c>
      <c r="AJ11" s="368">
        <v>100</v>
      </c>
      <c r="AN11" s="349"/>
      <c r="AO11" s="356" t="s">
        <v>245</v>
      </c>
      <c r="AP11" s="519">
        <v>73.333333333333329</v>
      </c>
      <c r="AQ11" s="516">
        <v>91.84615384615384</v>
      </c>
      <c r="AR11" s="517">
        <v>100</v>
      </c>
    </row>
    <row r="12" spans="1:44" ht="25" customHeight="1" thickBot="1" x14ac:dyDescent="0.3">
      <c r="G12" s="430"/>
      <c r="H12" s="438"/>
      <c r="I12" s="439" t="s">
        <v>184</v>
      </c>
      <c r="J12" s="439"/>
      <c r="K12" s="427">
        <v>45</v>
      </c>
      <c r="L12" s="435">
        <v>0</v>
      </c>
      <c r="M12" s="436">
        <v>0</v>
      </c>
      <c r="N12" s="221"/>
      <c r="P12" s="345" t="s">
        <v>115</v>
      </c>
      <c r="Q12" s="251"/>
      <c r="R12" s="242" t="s">
        <v>170</v>
      </c>
      <c r="S12" s="84">
        <f>L59-L58-L87</f>
        <v>269</v>
      </c>
      <c r="T12" s="84">
        <f>L6-L5-L22</f>
        <v>597</v>
      </c>
      <c r="U12" s="77">
        <f>L31-L30-L49</f>
        <v>270</v>
      </c>
      <c r="V12" s="76">
        <f>M59-M58-M87</f>
        <v>264</v>
      </c>
      <c r="W12" s="84">
        <f>M6-M5-M22</f>
        <v>597</v>
      </c>
      <c r="X12" s="84">
        <f>M31-M30-M49</f>
        <v>270</v>
      </c>
      <c r="Y12" s="84">
        <f>K59-K58-K87</f>
        <v>217</v>
      </c>
      <c r="Z12" s="84">
        <f>K6-K5-K22</f>
        <v>529</v>
      </c>
      <c r="AA12" s="77">
        <f>K31-K30-K49</f>
        <v>266</v>
      </c>
      <c r="AF12" s="350"/>
      <c r="AG12" s="75"/>
      <c r="AN12" s="351"/>
      <c r="AO12" s="512" t="s">
        <v>742</v>
      </c>
      <c r="AP12" s="519">
        <v>60.277777777777779</v>
      </c>
      <c r="AQ12" s="516">
        <v>81.384615384615387</v>
      </c>
      <c r="AR12" s="517">
        <v>98.518518518518519</v>
      </c>
    </row>
    <row r="13" spans="1:44" ht="25" customHeight="1" thickBot="1" x14ac:dyDescent="0.3">
      <c r="G13" s="432"/>
      <c r="H13" s="440"/>
      <c r="I13" s="434"/>
      <c r="J13" s="434"/>
      <c r="K13" s="441">
        <f>SUM(K7:K12)</f>
        <v>130</v>
      </c>
      <c r="L13" s="442">
        <f t="shared" ref="L13:M13" si="0">SUM(L7:L12)</f>
        <v>6</v>
      </c>
      <c r="M13" s="443">
        <f t="shared" si="0"/>
        <v>6</v>
      </c>
      <c r="N13" s="228"/>
      <c r="P13" s="346"/>
      <c r="Q13" s="252" t="s">
        <v>136</v>
      </c>
      <c r="R13" s="243" t="s">
        <v>238</v>
      </c>
      <c r="S13" s="85">
        <v>360</v>
      </c>
      <c r="T13" s="85">
        <f>T7</f>
        <v>650</v>
      </c>
      <c r="U13" s="80">
        <f>L31-L30</f>
        <v>270</v>
      </c>
      <c r="V13" s="78">
        <v>360</v>
      </c>
      <c r="W13" s="85">
        <v>650</v>
      </c>
      <c r="X13" s="85">
        <f>M31-M30</f>
        <v>270</v>
      </c>
      <c r="Y13" s="85">
        <v>360</v>
      </c>
      <c r="Z13" s="85">
        <f>Z7</f>
        <v>650</v>
      </c>
      <c r="AA13" s="80">
        <f>K31-K30</f>
        <v>270</v>
      </c>
      <c r="AN13" s="348" t="s">
        <v>121</v>
      </c>
      <c r="AO13" s="355" t="s">
        <v>244</v>
      </c>
      <c r="AP13" s="518">
        <v>97.979797979797979</v>
      </c>
      <c r="AQ13" s="514">
        <v>97.260273972602747</v>
      </c>
      <c r="AR13" s="515">
        <v>100</v>
      </c>
    </row>
    <row r="14" spans="1:44" ht="27" customHeight="1" thickBot="1" x14ac:dyDescent="0.3">
      <c r="G14" s="426" t="s">
        <v>176</v>
      </c>
      <c r="H14" s="437" t="s">
        <v>185</v>
      </c>
      <c r="I14" s="427" t="s">
        <v>186</v>
      </c>
      <c r="J14" s="444" t="s">
        <v>195</v>
      </c>
      <c r="K14" s="427">
        <v>50</v>
      </c>
      <c r="L14" s="427">
        <v>0</v>
      </c>
      <c r="M14" s="436">
        <v>9</v>
      </c>
      <c r="P14" s="347"/>
      <c r="Q14" s="253"/>
      <c r="R14" s="244" t="s">
        <v>164</v>
      </c>
      <c r="S14" s="489">
        <f>S12/S13%</f>
        <v>74.722222222222214</v>
      </c>
      <c r="T14" s="489">
        <f>T12/T13%</f>
        <v>91.84615384615384</v>
      </c>
      <c r="U14" s="511">
        <f>U12/U13%</f>
        <v>100</v>
      </c>
      <c r="V14" s="488">
        <f>V12/V13%</f>
        <v>73.333333333333329</v>
      </c>
      <c r="W14" s="489">
        <f>W12/W13%</f>
        <v>91.84615384615384</v>
      </c>
      <c r="X14" s="489">
        <f>X12/X13%</f>
        <v>100</v>
      </c>
      <c r="Y14" s="489">
        <f>Y12/Y13%</f>
        <v>60.277777777777779</v>
      </c>
      <c r="Z14" s="489">
        <f>Z12/Z13%</f>
        <v>81.384615384615387</v>
      </c>
      <c r="AA14" s="511">
        <f>AA12/AA13%</f>
        <v>98.518518518518519</v>
      </c>
      <c r="AN14" s="349"/>
      <c r="AO14" s="356" t="s">
        <v>245</v>
      </c>
      <c r="AP14" s="519">
        <v>96.969696969696969</v>
      </c>
      <c r="AQ14" s="516">
        <v>97.260273972602747</v>
      </c>
      <c r="AR14" s="517">
        <v>100</v>
      </c>
    </row>
    <row r="15" spans="1:44" ht="44" customHeight="1" thickBot="1" x14ac:dyDescent="0.3">
      <c r="G15" s="430"/>
      <c r="H15" s="438"/>
      <c r="I15" s="427" t="s">
        <v>187</v>
      </c>
      <c r="J15" s="444" t="s">
        <v>194</v>
      </c>
      <c r="K15" s="427">
        <v>27</v>
      </c>
      <c r="L15" s="427">
        <v>0</v>
      </c>
      <c r="M15" s="436">
        <v>0</v>
      </c>
      <c r="P15" s="345" t="s">
        <v>121</v>
      </c>
      <c r="Q15" s="254"/>
      <c r="R15" s="242" t="s">
        <v>145</v>
      </c>
      <c r="S15" s="84">
        <v>4</v>
      </c>
      <c r="T15" s="84">
        <v>6</v>
      </c>
      <c r="U15" s="84">
        <v>0</v>
      </c>
      <c r="V15" s="84">
        <v>6</v>
      </c>
      <c r="W15" s="84">
        <v>6</v>
      </c>
      <c r="X15" s="84">
        <v>0</v>
      </c>
      <c r="Y15" s="84">
        <f>K68</f>
        <v>36</v>
      </c>
      <c r="Z15" s="84">
        <f>K13</f>
        <v>130</v>
      </c>
      <c r="AA15" s="84">
        <f>K38</f>
        <v>102</v>
      </c>
      <c r="AF15" s="350"/>
      <c r="AG15" s="75"/>
      <c r="AN15" s="351"/>
      <c r="AO15" s="513" t="s">
        <v>742</v>
      </c>
      <c r="AP15" s="520">
        <v>81.818181818181813</v>
      </c>
      <c r="AQ15" s="521">
        <v>40.639269406392692</v>
      </c>
      <c r="AR15" s="522">
        <v>43.333333333333336</v>
      </c>
    </row>
    <row r="16" spans="1:44" ht="76" customHeight="1" x14ac:dyDescent="0.25">
      <c r="G16" s="430"/>
      <c r="H16" s="438"/>
      <c r="I16" s="427" t="s">
        <v>188</v>
      </c>
      <c r="J16" s="427" t="s">
        <v>250</v>
      </c>
      <c r="K16" s="427">
        <v>41</v>
      </c>
      <c r="L16" s="427">
        <v>0</v>
      </c>
      <c r="M16" s="436">
        <v>0</v>
      </c>
      <c r="P16" s="346"/>
      <c r="Q16" s="252"/>
      <c r="R16" s="268" t="s">
        <v>242</v>
      </c>
      <c r="S16" s="236">
        <f>S17-S15</f>
        <v>194</v>
      </c>
      <c r="T16" s="236">
        <f t="shared" ref="T16:X16" si="1">T17-T15</f>
        <v>213</v>
      </c>
      <c r="U16" s="236">
        <f t="shared" si="1"/>
        <v>180</v>
      </c>
      <c r="V16" s="236">
        <f t="shared" si="1"/>
        <v>192</v>
      </c>
      <c r="W16" s="236">
        <f t="shared" si="1"/>
        <v>213</v>
      </c>
      <c r="X16" s="236">
        <f t="shared" si="1"/>
        <v>180</v>
      </c>
      <c r="Y16" s="236">
        <f>Y17-Y15</f>
        <v>162</v>
      </c>
      <c r="Z16" s="236">
        <f t="shared" ref="Z16:AA16" si="2">Z17-Z15</f>
        <v>89</v>
      </c>
      <c r="AA16" s="236">
        <f t="shared" si="2"/>
        <v>78</v>
      </c>
      <c r="AF16" s="350"/>
    </row>
    <row r="17" spans="7:27" ht="27" customHeight="1" thickBot="1" x14ac:dyDescent="0.3">
      <c r="G17" s="430"/>
      <c r="H17" s="438"/>
      <c r="I17" s="427" t="s">
        <v>189</v>
      </c>
      <c r="J17" s="427" t="s">
        <v>251</v>
      </c>
      <c r="K17" s="427">
        <v>40</v>
      </c>
      <c r="L17" s="427">
        <v>1</v>
      </c>
      <c r="M17" s="436">
        <v>1</v>
      </c>
      <c r="P17" s="346"/>
      <c r="Q17" s="252" t="s">
        <v>145</v>
      </c>
      <c r="R17" s="243" t="s">
        <v>241</v>
      </c>
      <c r="S17" s="85">
        <v>198</v>
      </c>
      <c r="T17" s="85">
        <v>219</v>
      </c>
      <c r="U17" s="85">
        <v>180</v>
      </c>
      <c r="V17" s="85">
        <v>198</v>
      </c>
      <c r="W17" s="85">
        <v>219</v>
      </c>
      <c r="X17" s="85">
        <v>180</v>
      </c>
      <c r="Y17" s="85">
        <v>198</v>
      </c>
      <c r="Z17" s="85">
        <v>219</v>
      </c>
      <c r="AA17" s="85">
        <v>180</v>
      </c>
    </row>
    <row r="18" spans="7:27" ht="17" customHeight="1" thickBot="1" x14ac:dyDescent="0.3">
      <c r="G18" s="432"/>
      <c r="H18" s="440"/>
      <c r="I18" s="434"/>
      <c r="J18" s="434"/>
      <c r="K18" s="441">
        <f>SUM(K14:K17)</f>
        <v>158</v>
      </c>
      <c r="L18" s="442">
        <f t="shared" ref="L18:M18" si="3">SUM(L14:L17)</f>
        <v>1</v>
      </c>
      <c r="M18" s="443">
        <f t="shared" si="3"/>
        <v>10</v>
      </c>
      <c r="N18" s="228"/>
      <c r="P18" s="347"/>
      <c r="Q18" s="253"/>
      <c r="R18" s="244" t="s">
        <v>164</v>
      </c>
      <c r="S18" s="489">
        <f>S16/S17%</f>
        <v>97.979797979797979</v>
      </c>
      <c r="T18" s="489">
        <f>T16/T17%</f>
        <v>97.260273972602747</v>
      </c>
      <c r="U18" s="489">
        <f>U16/U17%</f>
        <v>100</v>
      </c>
      <c r="V18" s="489">
        <f>V16/V17%</f>
        <v>96.969696969696969</v>
      </c>
      <c r="W18" s="489">
        <f>W16/W17%</f>
        <v>97.260273972602747</v>
      </c>
      <c r="X18" s="489">
        <f>X16/X17%</f>
        <v>100</v>
      </c>
      <c r="Y18" s="489">
        <f>Y16/Y17%</f>
        <v>81.818181818181813</v>
      </c>
      <c r="Z18" s="489">
        <f>Z16/Z17%</f>
        <v>40.639269406392692</v>
      </c>
      <c r="AA18" s="489">
        <f>AA16/AA17%</f>
        <v>43.333333333333336</v>
      </c>
    </row>
    <row r="19" spans="7:27" ht="45" customHeight="1" x14ac:dyDescent="0.25">
      <c r="G19" s="426" t="s">
        <v>190</v>
      </c>
      <c r="H19" s="437" t="s">
        <v>191</v>
      </c>
      <c r="I19" s="427" t="s">
        <v>187</v>
      </c>
      <c r="J19" s="444" t="s">
        <v>194</v>
      </c>
      <c r="K19" s="427">
        <v>27</v>
      </c>
      <c r="L19" s="427">
        <v>0</v>
      </c>
      <c r="M19" s="431">
        <v>0</v>
      </c>
    </row>
    <row r="20" spans="7:27" ht="24" customHeight="1" x14ac:dyDescent="0.25">
      <c r="G20" s="430"/>
      <c r="H20" s="438"/>
      <c r="I20" s="427" t="s">
        <v>188</v>
      </c>
      <c r="J20" s="427" t="s">
        <v>192</v>
      </c>
      <c r="K20" s="427">
        <v>2</v>
      </c>
      <c r="L20" s="427">
        <v>0</v>
      </c>
      <c r="M20" s="431">
        <v>0</v>
      </c>
    </row>
    <row r="21" spans="7:27" ht="17" customHeight="1" thickBot="1" x14ac:dyDescent="0.3">
      <c r="G21" s="430"/>
      <c r="H21" s="438"/>
      <c r="I21" s="427" t="s">
        <v>189</v>
      </c>
      <c r="J21" s="427" t="s">
        <v>193</v>
      </c>
      <c r="K21" s="427">
        <v>39</v>
      </c>
      <c r="L21" s="427">
        <v>0</v>
      </c>
      <c r="M21" s="431">
        <v>0</v>
      </c>
    </row>
    <row r="22" spans="7:27" ht="17" customHeight="1" thickBot="1" x14ac:dyDescent="0.3">
      <c r="G22" s="432"/>
      <c r="H22" s="440"/>
      <c r="I22" s="434"/>
      <c r="J22" s="434"/>
      <c r="K22" s="441">
        <f>SUM(K19:K21)</f>
        <v>68</v>
      </c>
      <c r="L22" s="442">
        <f t="shared" ref="L22:M22" si="4">SUM(L19:L21)</f>
        <v>0</v>
      </c>
      <c r="M22" s="443">
        <f t="shared" si="4"/>
        <v>0</v>
      </c>
      <c r="N22" s="227"/>
      <c r="O22" s="227"/>
    </row>
    <row r="23" spans="7:27" ht="17" customHeight="1" x14ac:dyDescent="0.25">
      <c r="G23" s="472"/>
      <c r="H23" s="473"/>
      <c r="I23" s="474"/>
      <c r="J23" s="475"/>
      <c r="K23" s="476"/>
      <c r="L23" s="476"/>
      <c r="M23" s="476"/>
    </row>
    <row r="24" spans="7:27" ht="17" customHeight="1" x14ac:dyDescent="0.25">
      <c r="G24" s="472"/>
      <c r="H24" s="473"/>
      <c r="I24" s="474"/>
      <c r="J24" s="475"/>
      <c r="K24" s="476"/>
      <c r="L24" s="476"/>
      <c r="M24" s="476"/>
    </row>
    <row r="25" spans="7:27" ht="24" thickBot="1" x14ac:dyDescent="0.3">
      <c r="G25" s="472"/>
      <c r="H25" s="473"/>
      <c r="I25" s="474"/>
      <c r="J25" s="475"/>
      <c r="K25" s="476"/>
      <c r="L25" s="476"/>
      <c r="M25" s="476"/>
    </row>
    <row r="26" spans="7:27" ht="24" thickBot="1" x14ac:dyDescent="0.3">
      <c r="G26" s="418" t="s">
        <v>252</v>
      </c>
      <c r="H26" s="419"/>
      <c r="I26" s="419"/>
      <c r="J26" s="419"/>
      <c r="K26" s="419"/>
      <c r="L26" s="419"/>
      <c r="M26" s="420"/>
    </row>
    <row r="27" spans="7:27" ht="49" thickBot="1" x14ac:dyDescent="0.3">
      <c r="G27" s="421"/>
      <c r="H27" s="422"/>
      <c r="I27" s="422" t="s">
        <v>248</v>
      </c>
      <c r="J27" s="422" t="s">
        <v>196</v>
      </c>
      <c r="K27" s="445" t="s">
        <v>739</v>
      </c>
      <c r="L27" s="446" t="s">
        <v>249</v>
      </c>
      <c r="M27" s="447" t="s">
        <v>25</v>
      </c>
    </row>
    <row r="28" spans="7:27" ht="23" x14ac:dyDescent="0.25">
      <c r="G28" s="448" t="s">
        <v>173</v>
      </c>
      <c r="H28" s="449" t="s">
        <v>174</v>
      </c>
      <c r="I28" s="450"/>
      <c r="J28" s="449"/>
      <c r="K28" s="451">
        <v>0</v>
      </c>
      <c r="L28" s="451">
        <v>0</v>
      </c>
      <c r="M28" s="452">
        <v>0</v>
      </c>
    </row>
    <row r="29" spans="7:27" ht="23" x14ac:dyDescent="0.25">
      <c r="G29" s="448"/>
      <c r="H29" s="449" t="s">
        <v>198</v>
      </c>
      <c r="I29" s="450"/>
      <c r="J29" s="449"/>
      <c r="K29" s="451">
        <v>270</v>
      </c>
      <c r="L29" s="451">
        <v>270</v>
      </c>
      <c r="M29" s="452">
        <v>270</v>
      </c>
    </row>
    <row r="30" spans="7:27" ht="23" x14ac:dyDescent="0.25">
      <c r="G30" s="448"/>
      <c r="H30" s="449" t="s">
        <v>175</v>
      </c>
      <c r="I30" s="450"/>
      <c r="J30" s="449"/>
      <c r="K30" s="451">
        <v>0</v>
      </c>
      <c r="L30" s="451">
        <v>0</v>
      </c>
      <c r="M30" s="452">
        <v>0</v>
      </c>
    </row>
    <row r="31" spans="7:27" ht="24" thickBot="1" x14ac:dyDescent="0.3">
      <c r="G31" s="453"/>
      <c r="H31" s="454" t="s">
        <v>197</v>
      </c>
      <c r="I31" s="455"/>
      <c r="J31" s="454"/>
      <c r="K31" s="456">
        <v>270</v>
      </c>
      <c r="L31" s="457">
        <v>270</v>
      </c>
      <c r="M31" s="458">
        <v>270</v>
      </c>
    </row>
    <row r="32" spans="7:27" ht="23" x14ac:dyDescent="0.25">
      <c r="G32" s="448" t="s">
        <v>177</v>
      </c>
      <c r="H32" s="459" t="s">
        <v>178</v>
      </c>
      <c r="I32" s="449" t="s">
        <v>201</v>
      </c>
      <c r="J32" s="449"/>
      <c r="K32" s="451">
        <v>0</v>
      </c>
      <c r="L32" s="460">
        <v>0</v>
      </c>
      <c r="M32" s="452">
        <v>0</v>
      </c>
    </row>
    <row r="33" spans="7:14" ht="23" x14ac:dyDescent="0.25">
      <c r="G33" s="448"/>
      <c r="H33" s="461"/>
      <c r="I33" s="449" t="s">
        <v>202</v>
      </c>
      <c r="J33" s="449"/>
      <c r="K33" s="451">
        <v>0</v>
      </c>
      <c r="L33" s="460">
        <v>0</v>
      </c>
      <c r="M33" s="452">
        <v>0</v>
      </c>
    </row>
    <row r="34" spans="7:14" ht="23" x14ac:dyDescent="0.25">
      <c r="G34" s="448"/>
      <c r="H34" s="461"/>
      <c r="I34" s="449" t="s">
        <v>203</v>
      </c>
      <c r="J34" s="449"/>
      <c r="K34" s="451">
        <v>30</v>
      </c>
      <c r="L34" s="460">
        <v>0</v>
      </c>
      <c r="M34" s="452">
        <v>0</v>
      </c>
    </row>
    <row r="35" spans="7:14" ht="23" x14ac:dyDescent="0.25">
      <c r="G35" s="448"/>
      <c r="H35" s="461"/>
      <c r="I35" s="449" t="s">
        <v>204</v>
      </c>
      <c r="J35" s="449"/>
      <c r="K35" s="451">
        <v>12</v>
      </c>
      <c r="L35" s="460">
        <v>0</v>
      </c>
      <c r="M35" s="452">
        <v>0</v>
      </c>
    </row>
    <row r="36" spans="7:14" ht="23" x14ac:dyDescent="0.25">
      <c r="G36" s="448"/>
      <c r="H36" s="461"/>
      <c r="I36" s="449" t="s">
        <v>205</v>
      </c>
      <c r="J36" s="449"/>
      <c r="K36" s="451">
        <v>30</v>
      </c>
      <c r="L36" s="460">
        <v>0</v>
      </c>
      <c r="M36" s="452">
        <v>0</v>
      </c>
    </row>
    <row r="37" spans="7:14" ht="24" thickBot="1" x14ac:dyDescent="0.3">
      <c r="G37" s="448"/>
      <c r="H37" s="461"/>
      <c r="I37" s="449" t="s">
        <v>199</v>
      </c>
      <c r="J37" s="449"/>
      <c r="K37" s="451">
        <v>30</v>
      </c>
      <c r="L37" s="460">
        <v>0</v>
      </c>
      <c r="M37" s="452">
        <v>0</v>
      </c>
    </row>
    <row r="38" spans="7:14" ht="24" thickBot="1" x14ac:dyDescent="0.3">
      <c r="G38" s="448"/>
      <c r="H38" s="461"/>
      <c r="I38" s="450"/>
      <c r="J38" s="449"/>
      <c r="K38" s="462">
        <f>SUM(K32:K37)</f>
        <v>102</v>
      </c>
      <c r="L38" s="462">
        <f t="shared" ref="L38:M38" si="5">SUM(L32:L37)</f>
        <v>0</v>
      </c>
      <c r="M38" s="463">
        <f t="shared" si="5"/>
        <v>0</v>
      </c>
      <c r="N38" s="75"/>
    </row>
    <row r="39" spans="7:14" ht="23" x14ac:dyDescent="0.25">
      <c r="G39" s="464" t="s">
        <v>176</v>
      </c>
      <c r="H39" s="465" t="s">
        <v>185</v>
      </c>
      <c r="I39" s="466" t="s">
        <v>200</v>
      </c>
      <c r="J39" s="466" t="s">
        <v>206</v>
      </c>
      <c r="K39" s="467">
        <v>9</v>
      </c>
      <c r="L39" s="467">
        <v>0</v>
      </c>
      <c r="M39" s="468">
        <v>0</v>
      </c>
      <c r="N39" s="75"/>
    </row>
    <row r="40" spans="7:14" ht="23" x14ac:dyDescent="0.25">
      <c r="G40" s="448"/>
      <c r="H40" s="469"/>
      <c r="I40" s="449" t="s">
        <v>201</v>
      </c>
      <c r="J40" s="449"/>
      <c r="K40" s="451">
        <v>0</v>
      </c>
      <c r="L40" s="451">
        <v>0</v>
      </c>
      <c r="M40" s="452">
        <v>0</v>
      </c>
      <c r="N40" s="75"/>
    </row>
    <row r="41" spans="7:14" ht="23" x14ac:dyDescent="0.25">
      <c r="G41" s="448"/>
      <c r="H41" s="469"/>
      <c r="I41" s="449" t="s">
        <v>202</v>
      </c>
      <c r="J41" s="449"/>
      <c r="K41" s="451">
        <v>0</v>
      </c>
      <c r="L41" s="451">
        <v>0</v>
      </c>
      <c r="M41" s="452">
        <v>0</v>
      </c>
      <c r="N41" s="75"/>
    </row>
    <row r="42" spans="7:14" ht="23" x14ac:dyDescent="0.25">
      <c r="G42" s="448"/>
      <c r="H42" s="469"/>
      <c r="I42" s="449" t="s">
        <v>203</v>
      </c>
      <c r="J42" s="449" t="s">
        <v>207</v>
      </c>
      <c r="K42" s="451">
        <v>30</v>
      </c>
      <c r="L42" s="451">
        <v>0</v>
      </c>
      <c r="M42" s="452">
        <v>0</v>
      </c>
      <c r="N42" s="75"/>
    </row>
    <row r="43" spans="7:14" ht="23" x14ac:dyDescent="0.25">
      <c r="G43" s="448"/>
      <c r="H43" s="469"/>
      <c r="I43" s="449" t="s">
        <v>204</v>
      </c>
      <c r="J43" s="449" t="s">
        <v>208</v>
      </c>
      <c r="K43" s="451">
        <v>12</v>
      </c>
      <c r="L43" s="451">
        <v>0</v>
      </c>
      <c r="M43" s="452">
        <v>0</v>
      </c>
      <c r="N43" s="75"/>
    </row>
    <row r="44" spans="7:14" ht="23" x14ac:dyDescent="0.25">
      <c r="G44" s="448"/>
      <c r="H44" s="469"/>
      <c r="I44" s="449" t="s">
        <v>205</v>
      </c>
      <c r="J44" s="449" t="s">
        <v>207</v>
      </c>
      <c r="K44" s="451">
        <v>30</v>
      </c>
      <c r="L44" s="451">
        <v>0</v>
      </c>
      <c r="M44" s="452">
        <v>0</v>
      </c>
      <c r="N44" s="75"/>
    </row>
    <row r="45" spans="7:14" ht="24" thickBot="1" x14ac:dyDescent="0.3">
      <c r="G45" s="448"/>
      <c r="H45" s="469"/>
      <c r="I45" s="449" t="s">
        <v>199</v>
      </c>
      <c r="J45" s="449" t="s">
        <v>207</v>
      </c>
      <c r="K45" s="451">
        <v>30</v>
      </c>
      <c r="L45" s="451">
        <v>0</v>
      </c>
      <c r="M45" s="452">
        <v>0</v>
      </c>
      <c r="N45" s="75"/>
    </row>
    <row r="46" spans="7:14" ht="24" thickBot="1" x14ac:dyDescent="0.3">
      <c r="G46" s="453"/>
      <c r="H46" s="470"/>
      <c r="I46" s="454"/>
      <c r="J46" s="454"/>
      <c r="K46" s="462">
        <f>SUM(K39:K45)</f>
        <v>111</v>
      </c>
      <c r="L46" s="462">
        <f t="shared" ref="L46:M46" si="6">SUM(L39:L45)</f>
        <v>0</v>
      </c>
      <c r="M46" s="463">
        <f t="shared" si="6"/>
        <v>0</v>
      </c>
      <c r="N46" s="75"/>
    </row>
    <row r="47" spans="7:14" ht="23" x14ac:dyDescent="0.25">
      <c r="G47" s="448" t="s">
        <v>190</v>
      </c>
      <c r="H47" s="469" t="s">
        <v>191</v>
      </c>
      <c r="I47" s="449" t="s">
        <v>204</v>
      </c>
      <c r="J47" s="449" t="s">
        <v>210</v>
      </c>
      <c r="K47" s="451">
        <v>3</v>
      </c>
      <c r="L47" s="451">
        <v>0</v>
      </c>
      <c r="M47" s="452">
        <v>0</v>
      </c>
      <c r="N47" s="75"/>
    </row>
    <row r="48" spans="7:14" ht="49" thickBot="1" x14ac:dyDescent="0.3">
      <c r="G48" s="448"/>
      <c r="H48" s="469"/>
      <c r="I48" s="449" t="s">
        <v>211</v>
      </c>
      <c r="J48" s="471" t="s">
        <v>209</v>
      </c>
      <c r="K48" s="451">
        <v>1</v>
      </c>
      <c r="L48" s="451">
        <v>0</v>
      </c>
      <c r="M48" s="452">
        <v>0</v>
      </c>
      <c r="N48" s="75"/>
    </row>
    <row r="49" spans="2:14" ht="24" thickBot="1" x14ac:dyDescent="0.3">
      <c r="G49" s="453"/>
      <c r="H49" s="470"/>
      <c r="I49" s="454"/>
      <c r="J49" s="454"/>
      <c r="K49" s="462">
        <f>SUM(K47:K48)</f>
        <v>4</v>
      </c>
      <c r="L49" s="462">
        <f t="shared" ref="L49:M49" si="7">SUM(L47:L48)</f>
        <v>0</v>
      </c>
      <c r="M49" s="463">
        <f t="shared" si="7"/>
        <v>0</v>
      </c>
      <c r="N49" s="75"/>
    </row>
    <row r="50" spans="2:14" ht="23" x14ac:dyDescent="0.25">
      <c r="G50" s="472"/>
      <c r="H50" s="477"/>
      <c r="I50" s="477"/>
      <c r="J50" s="477"/>
      <c r="K50" s="476"/>
      <c r="L50" s="476"/>
      <c r="M50" s="476"/>
      <c r="N50" s="75"/>
    </row>
    <row r="51" spans="2:14" ht="23" x14ac:dyDescent="0.25">
      <c r="G51" s="472"/>
      <c r="H51" s="477"/>
      <c r="I51" s="477"/>
      <c r="J51" s="477"/>
      <c r="K51" s="476"/>
      <c r="L51" s="476"/>
      <c r="M51" s="476"/>
      <c r="N51" s="75"/>
    </row>
    <row r="52" spans="2:14" ht="23" x14ac:dyDescent="0.25">
      <c r="G52" s="472"/>
      <c r="H52" s="477"/>
      <c r="I52" s="477"/>
      <c r="J52" s="477"/>
      <c r="K52" s="476"/>
      <c r="L52" s="476"/>
      <c r="M52" s="476"/>
      <c r="N52" s="75"/>
    </row>
    <row r="53" spans="2:14" ht="24" thickBot="1" x14ac:dyDescent="0.3">
      <c r="G53" s="472"/>
      <c r="H53" s="477"/>
      <c r="I53" s="478"/>
      <c r="J53" s="477"/>
      <c r="K53" s="476"/>
      <c r="L53" s="476"/>
      <c r="M53" s="476"/>
    </row>
    <row r="54" spans="2:14" ht="24" thickBot="1" x14ac:dyDescent="0.3">
      <c r="G54" s="418" t="s">
        <v>253</v>
      </c>
      <c r="H54" s="419"/>
      <c r="I54" s="419"/>
      <c r="J54" s="419"/>
      <c r="K54" s="419"/>
      <c r="L54" s="419"/>
      <c r="M54" s="420"/>
    </row>
    <row r="55" spans="2:14" ht="49" thickBot="1" x14ac:dyDescent="0.3">
      <c r="G55" s="421"/>
      <c r="H55" s="422"/>
      <c r="I55" s="422" t="s">
        <v>248</v>
      </c>
      <c r="J55" s="422" t="s">
        <v>196</v>
      </c>
      <c r="K55" s="445" t="s">
        <v>739</v>
      </c>
      <c r="L55" s="446" t="s">
        <v>249</v>
      </c>
      <c r="M55" s="447" t="s">
        <v>25</v>
      </c>
    </row>
    <row r="56" spans="2:14" ht="23" x14ac:dyDescent="0.25">
      <c r="G56" s="448" t="s">
        <v>173</v>
      </c>
      <c r="H56" s="449" t="s">
        <v>174</v>
      </c>
      <c r="I56" s="450"/>
      <c r="J56" s="449"/>
      <c r="K56" s="451">
        <v>115</v>
      </c>
      <c r="L56" s="451">
        <v>102</v>
      </c>
      <c r="M56" s="452">
        <v>102</v>
      </c>
    </row>
    <row r="57" spans="2:14" ht="23" x14ac:dyDescent="0.25">
      <c r="G57" s="448"/>
      <c r="H57" s="449" t="s">
        <v>198</v>
      </c>
      <c r="I57" s="450"/>
      <c r="J57" s="449"/>
      <c r="K57" s="451">
        <v>540</v>
      </c>
      <c r="L57" s="451">
        <v>540</v>
      </c>
      <c r="M57" s="452">
        <v>540</v>
      </c>
    </row>
    <row r="58" spans="2:14" ht="23" x14ac:dyDescent="0.25">
      <c r="G58" s="448"/>
      <c r="H58" s="449" t="s">
        <v>175</v>
      </c>
      <c r="I58" s="450"/>
      <c r="J58" s="449"/>
      <c r="K58" s="451">
        <v>80</v>
      </c>
      <c r="L58" s="451">
        <v>70</v>
      </c>
      <c r="M58" s="452">
        <v>71</v>
      </c>
    </row>
    <row r="59" spans="2:14" ht="24" thickBot="1" x14ac:dyDescent="0.3">
      <c r="G59" s="453"/>
      <c r="H59" s="454" t="s">
        <v>197</v>
      </c>
      <c r="I59" s="455"/>
      <c r="J59" s="454"/>
      <c r="K59" s="456">
        <v>360</v>
      </c>
      <c r="L59" s="457">
        <v>360</v>
      </c>
      <c r="M59" s="458">
        <v>360</v>
      </c>
    </row>
    <row r="60" spans="2:14" ht="23" x14ac:dyDescent="0.25">
      <c r="B60" t="s">
        <v>213</v>
      </c>
      <c r="G60" s="448" t="s">
        <v>177</v>
      </c>
      <c r="H60" s="459" t="s">
        <v>178</v>
      </c>
      <c r="I60" s="449" t="s">
        <v>214</v>
      </c>
      <c r="J60" s="449"/>
      <c r="K60" s="451">
        <v>20</v>
      </c>
      <c r="L60" s="460">
        <v>1</v>
      </c>
      <c r="M60" s="452">
        <v>1</v>
      </c>
    </row>
    <row r="61" spans="2:14" ht="23" x14ac:dyDescent="0.25">
      <c r="B61" t="s">
        <v>214</v>
      </c>
      <c r="G61" s="448"/>
      <c r="H61" s="461"/>
      <c r="I61" s="449" t="s">
        <v>215</v>
      </c>
      <c r="J61" s="449"/>
      <c r="K61" s="451">
        <v>1</v>
      </c>
      <c r="L61" s="460">
        <v>0</v>
      </c>
      <c r="M61" s="452">
        <v>1</v>
      </c>
    </row>
    <row r="62" spans="2:14" ht="23" x14ac:dyDescent="0.25">
      <c r="B62" t="s">
        <v>215</v>
      </c>
      <c r="G62" s="448"/>
      <c r="H62" s="461"/>
      <c r="I62" s="449" t="s">
        <v>216</v>
      </c>
      <c r="J62" s="449"/>
      <c r="K62" s="451">
        <v>1</v>
      </c>
      <c r="L62" s="460">
        <v>0</v>
      </c>
      <c r="M62" s="452">
        <v>0</v>
      </c>
    </row>
    <row r="63" spans="2:14" ht="23" x14ac:dyDescent="0.25">
      <c r="B63" t="s">
        <v>216</v>
      </c>
      <c r="G63" s="448"/>
      <c r="H63" s="461"/>
      <c r="I63" s="449" t="s">
        <v>218</v>
      </c>
      <c r="J63" s="449"/>
      <c r="K63" s="451">
        <v>0</v>
      </c>
      <c r="L63" s="460">
        <v>0</v>
      </c>
      <c r="M63" s="452">
        <v>0</v>
      </c>
    </row>
    <row r="64" spans="2:14" ht="23" x14ac:dyDescent="0.25">
      <c r="B64" t="s">
        <v>217</v>
      </c>
      <c r="G64" s="448"/>
      <c r="H64" s="461"/>
      <c r="I64" s="449" t="s">
        <v>219</v>
      </c>
      <c r="J64" s="449"/>
      <c r="K64" s="451">
        <v>11</v>
      </c>
      <c r="L64" s="460">
        <v>0</v>
      </c>
      <c r="M64" s="452">
        <v>2</v>
      </c>
    </row>
    <row r="65" spans="2:13" ht="23" x14ac:dyDescent="0.25">
      <c r="B65" t="s">
        <v>218</v>
      </c>
      <c r="G65" s="448"/>
      <c r="H65" s="461"/>
      <c r="I65" s="449" t="s">
        <v>220</v>
      </c>
      <c r="J65" s="449"/>
      <c r="K65" s="451">
        <v>2</v>
      </c>
      <c r="L65" s="460">
        <v>0</v>
      </c>
      <c r="M65" s="452">
        <v>1</v>
      </c>
    </row>
    <row r="66" spans="2:13" ht="23" x14ac:dyDescent="0.25">
      <c r="B66" t="s">
        <v>219</v>
      </c>
      <c r="G66" s="448"/>
      <c r="H66" s="461"/>
      <c r="I66" s="449" t="s">
        <v>221</v>
      </c>
      <c r="J66" s="449"/>
      <c r="K66" s="451">
        <v>1</v>
      </c>
      <c r="L66" s="460">
        <v>0</v>
      </c>
      <c r="M66" s="452">
        <v>1</v>
      </c>
    </row>
    <row r="67" spans="2:13" ht="24" thickBot="1" x14ac:dyDescent="0.3">
      <c r="B67" t="s">
        <v>220</v>
      </c>
      <c r="G67" s="448"/>
      <c r="H67" s="461"/>
      <c r="I67" s="449" t="s">
        <v>212</v>
      </c>
      <c r="J67" s="449"/>
      <c r="K67" s="451">
        <v>0</v>
      </c>
      <c r="L67" s="460">
        <v>0</v>
      </c>
      <c r="M67" s="452">
        <v>0</v>
      </c>
    </row>
    <row r="68" spans="2:13" ht="24" thickBot="1" x14ac:dyDescent="0.3">
      <c r="B68" t="s">
        <v>221</v>
      </c>
      <c r="G68" s="448"/>
      <c r="H68" s="461"/>
      <c r="I68" s="455"/>
      <c r="J68" s="479"/>
      <c r="K68" s="462">
        <f>SUM(K60:K67)</f>
        <v>36</v>
      </c>
      <c r="L68" s="462">
        <f t="shared" ref="L68:M68" si="8">SUM(L60:L67)</f>
        <v>1</v>
      </c>
      <c r="M68" s="463">
        <f t="shared" si="8"/>
        <v>6</v>
      </c>
    </row>
    <row r="69" spans="2:13" ht="23" x14ac:dyDescent="0.25">
      <c r="B69" t="s">
        <v>212</v>
      </c>
      <c r="G69" s="464" t="s">
        <v>176</v>
      </c>
      <c r="H69" s="465" t="s">
        <v>185</v>
      </c>
      <c r="I69" s="449" t="s">
        <v>213</v>
      </c>
      <c r="J69" s="480" t="s">
        <v>222</v>
      </c>
      <c r="K69" s="467">
        <v>4</v>
      </c>
      <c r="L69" s="467">
        <v>0</v>
      </c>
      <c r="M69" s="468">
        <v>4</v>
      </c>
    </row>
    <row r="70" spans="2:13" ht="48" x14ac:dyDescent="0.25">
      <c r="G70" s="448"/>
      <c r="H70" s="469"/>
      <c r="I70" s="449" t="s">
        <v>214</v>
      </c>
      <c r="J70" s="481" t="s">
        <v>233</v>
      </c>
      <c r="K70" s="451">
        <v>19</v>
      </c>
      <c r="L70" s="451">
        <v>4</v>
      </c>
      <c r="M70" s="452">
        <v>4</v>
      </c>
    </row>
    <row r="71" spans="2:13" ht="23" x14ac:dyDescent="0.25">
      <c r="G71" s="448"/>
      <c r="H71" s="469"/>
      <c r="I71" s="449" t="s">
        <v>215</v>
      </c>
      <c r="J71" s="480" t="s">
        <v>223</v>
      </c>
      <c r="K71" s="451">
        <v>1</v>
      </c>
      <c r="L71" s="451">
        <v>0</v>
      </c>
      <c r="M71" s="452">
        <v>0</v>
      </c>
    </row>
    <row r="72" spans="2:13" ht="23" x14ac:dyDescent="0.25">
      <c r="G72" s="448"/>
      <c r="H72" s="469"/>
      <c r="I72" s="449" t="s">
        <v>216</v>
      </c>
      <c r="J72" s="480" t="s">
        <v>224</v>
      </c>
      <c r="K72" s="451">
        <v>1</v>
      </c>
      <c r="L72" s="451">
        <v>0</v>
      </c>
      <c r="M72" s="452">
        <v>0</v>
      </c>
    </row>
    <row r="73" spans="2:13" ht="120" x14ac:dyDescent="0.25">
      <c r="G73" s="448"/>
      <c r="H73" s="469"/>
      <c r="I73" s="473" t="s">
        <v>217</v>
      </c>
      <c r="J73" s="481" t="s">
        <v>225</v>
      </c>
      <c r="K73" s="451">
        <v>16</v>
      </c>
      <c r="L73" s="451">
        <v>0</v>
      </c>
      <c r="M73" s="452">
        <v>0</v>
      </c>
    </row>
    <row r="74" spans="2:13" ht="23" x14ac:dyDescent="0.25">
      <c r="G74" s="448"/>
      <c r="H74" s="469"/>
      <c r="I74" s="449" t="s">
        <v>218</v>
      </c>
      <c r="J74" s="449"/>
      <c r="K74" s="451">
        <v>0</v>
      </c>
      <c r="L74" s="451">
        <v>0</v>
      </c>
      <c r="M74" s="452">
        <v>0</v>
      </c>
    </row>
    <row r="75" spans="2:13" ht="23" x14ac:dyDescent="0.25">
      <c r="G75" s="448"/>
      <c r="H75" s="469"/>
      <c r="I75" s="449" t="s">
        <v>219</v>
      </c>
      <c r="J75" s="449" t="s">
        <v>226</v>
      </c>
      <c r="K75" s="451">
        <v>6</v>
      </c>
      <c r="L75" s="451">
        <v>0</v>
      </c>
      <c r="M75" s="452">
        <v>2</v>
      </c>
    </row>
    <row r="76" spans="2:13" ht="48" x14ac:dyDescent="0.25">
      <c r="G76" s="448"/>
      <c r="H76" s="469"/>
      <c r="I76" s="449" t="s">
        <v>220</v>
      </c>
      <c r="J76" s="482" t="s">
        <v>227</v>
      </c>
      <c r="K76" s="451">
        <v>2</v>
      </c>
      <c r="L76" s="451">
        <v>0</v>
      </c>
      <c r="M76" s="452">
        <v>0</v>
      </c>
    </row>
    <row r="77" spans="2:13" ht="23" x14ac:dyDescent="0.25">
      <c r="G77" s="448"/>
      <c r="H77" s="469"/>
      <c r="I77" s="449" t="s">
        <v>221</v>
      </c>
      <c r="J77" s="483" t="s">
        <v>229</v>
      </c>
      <c r="K77" s="451">
        <v>1</v>
      </c>
      <c r="L77" s="451">
        <v>0</v>
      </c>
      <c r="M77" s="452">
        <v>0</v>
      </c>
    </row>
    <row r="78" spans="2:13" ht="24" thickBot="1" x14ac:dyDescent="0.3">
      <c r="G78" s="448"/>
      <c r="H78" s="469"/>
      <c r="I78" s="449" t="s">
        <v>212</v>
      </c>
      <c r="J78" s="449" t="s">
        <v>228</v>
      </c>
      <c r="K78" s="451">
        <v>1</v>
      </c>
      <c r="L78" s="451">
        <v>0</v>
      </c>
      <c r="M78" s="452">
        <v>0</v>
      </c>
    </row>
    <row r="79" spans="2:13" ht="24" thickBot="1" x14ac:dyDescent="0.3">
      <c r="G79" s="448"/>
      <c r="H79" s="469"/>
      <c r="I79" s="450"/>
      <c r="J79" s="449"/>
      <c r="K79" s="484">
        <f>SUM(K69:K78)</f>
        <v>51</v>
      </c>
      <c r="L79" s="484">
        <f t="shared" ref="L79:M79" si="9">SUM(L69:L78)</f>
        <v>4</v>
      </c>
      <c r="M79" s="485">
        <f t="shared" si="9"/>
        <v>10</v>
      </c>
    </row>
    <row r="80" spans="2:13" ht="23" x14ac:dyDescent="0.25">
      <c r="G80" s="464" t="s">
        <v>190</v>
      </c>
      <c r="H80" s="465" t="s">
        <v>191</v>
      </c>
      <c r="I80" s="466"/>
      <c r="J80" s="486" t="s">
        <v>232</v>
      </c>
      <c r="K80" s="467">
        <v>18</v>
      </c>
      <c r="L80" s="467">
        <v>18</v>
      </c>
      <c r="M80" s="468">
        <v>17</v>
      </c>
    </row>
    <row r="81" spans="7:27" ht="48" x14ac:dyDescent="0.25">
      <c r="G81" s="448"/>
      <c r="H81" s="469"/>
      <c r="I81" s="449" t="s">
        <v>214</v>
      </c>
      <c r="J81" s="487" t="s">
        <v>234</v>
      </c>
      <c r="K81" s="451">
        <v>22</v>
      </c>
      <c r="L81" s="451">
        <v>3</v>
      </c>
      <c r="M81" s="452">
        <v>4</v>
      </c>
    </row>
    <row r="82" spans="7:27" ht="23" x14ac:dyDescent="0.25">
      <c r="G82" s="448"/>
      <c r="H82" s="469"/>
      <c r="I82" s="449" t="s">
        <v>217</v>
      </c>
      <c r="J82" s="449" t="s">
        <v>230</v>
      </c>
      <c r="K82" s="451">
        <v>12</v>
      </c>
      <c r="L82" s="451">
        <v>0</v>
      </c>
      <c r="M82" s="452">
        <v>0</v>
      </c>
    </row>
    <row r="83" spans="7:27" ht="72" x14ac:dyDescent="0.25">
      <c r="G83" s="448"/>
      <c r="H83" s="469"/>
      <c r="I83" s="449" t="s">
        <v>219</v>
      </c>
      <c r="J83" s="482" t="s">
        <v>231</v>
      </c>
      <c r="K83" s="451">
        <v>7</v>
      </c>
      <c r="L83" s="451">
        <v>0</v>
      </c>
      <c r="M83" s="452">
        <v>2</v>
      </c>
    </row>
    <row r="84" spans="7:27" ht="48" x14ac:dyDescent="0.25">
      <c r="G84" s="448"/>
      <c r="H84" s="469"/>
      <c r="I84" s="449" t="s">
        <v>220</v>
      </c>
      <c r="J84" s="482" t="s">
        <v>227</v>
      </c>
      <c r="K84" s="451">
        <v>2</v>
      </c>
      <c r="L84" s="451">
        <v>0</v>
      </c>
      <c r="M84" s="452">
        <v>1</v>
      </c>
    </row>
    <row r="85" spans="7:27" ht="23" x14ac:dyDescent="0.25">
      <c r="G85" s="448"/>
      <c r="H85" s="469"/>
      <c r="I85" s="449" t="s">
        <v>221</v>
      </c>
      <c r="J85" s="483" t="s">
        <v>229</v>
      </c>
      <c r="K85" s="451">
        <v>1</v>
      </c>
      <c r="L85" s="451">
        <v>0</v>
      </c>
      <c r="M85" s="452">
        <v>1</v>
      </c>
    </row>
    <row r="86" spans="7:27" ht="24" thickBot="1" x14ac:dyDescent="0.3">
      <c r="G86" s="448"/>
      <c r="H86" s="469"/>
      <c r="I86" s="449" t="s">
        <v>212</v>
      </c>
      <c r="J86" s="449" t="s">
        <v>228</v>
      </c>
      <c r="K86" s="451">
        <v>1</v>
      </c>
      <c r="L86" s="451">
        <v>0</v>
      </c>
      <c r="M86" s="452">
        <v>0</v>
      </c>
    </row>
    <row r="87" spans="7:27" ht="24" thickBot="1" x14ac:dyDescent="0.3">
      <c r="G87" s="453"/>
      <c r="H87" s="470"/>
      <c r="I87" s="455"/>
      <c r="J87" s="454"/>
      <c r="K87" s="462">
        <f>SUM(K80:K86)</f>
        <v>63</v>
      </c>
      <c r="L87" s="462">
        <f t="shared" ref="L87:M87" si="10">SUM(L80:L86)</f>
        <v>21</v>
      </c>
      <c r="M87" s="463">
        <f t="shared" si="10"/>
        <v>25</v>
      </c>
    </row>
    <row r="88" spans="7:27" x14ac:dyDescent="0.25">
      <c r="G88" s="229"/>
      <c r="H88" s="226"/>
      <c r="L88" s="227"/>
      <c r="M88" s="227"/>
      <c r="N88" s="75"/>
    </row>
    <row r="89" spans="7:27" x14ac:dyDescent="0.25">
      <c r="G89" s="229"/>
      <c r="H89" s="226"/>
      <c r="L89" s="227"/>
      <c r="M89" s="227"/>
      <c r="N89" s="75"/>
    </row>
    <row r="90" spans="7:27" x14ac:dyDescent="0.25">
      <c r="G90" s="229"/>
      <c r="H90" s="226"/>
      <c r="I90" s="224"/>
      <c r="J90" s="230"/>
      <c r="N90" s="75"/>
    </row>
    <row r="91" spans="7:27" ht="22" thickBot="1" x14ac:dyDescent="0.3"/>
    <row r="92" spans="7:27" ht="27" thickBot="1" x14ac:dyDescent="0.35">
      <c r="P92" s="339" t="s">
        <v>157</v>
      </c>
      <c r="Q92" s="340"/>
      <c r="R92" s="340"/>
      <c r="S92" s="339" t="s">
        <v>244</v>
      </c>
      <c r="T92" s="340"/>
      <c r="U92" s="340"/>
      <c r="V92" s="339" t="s">
        <v>245</v>
      </c>
      <c r="W92" s="340"/>
      <c r="X92" s="341"/>
      <c r="Y92" s="504" t="s">
        <v>742</v>
      </c>
      <c r="Z92" s="505"/>
      <c r="AA92" s="506"/>
    </row>
    <row r="93" spans="7:27" ht="25" customHeight="1" x14ac:dyDescent="0.25">
      <c r="P93" s="261"/>
      <c r="Q93" s="330" t="s">
        <v>130</v>
      </c>
      <c r="R93" s="337" t="s">
        <v>163</v>
      </c>
      <c r="S93" s="335" t="s">
        <v>168</v>
      </c>
      <c r="T93" s="335" t="s">
        <v>169</v>
      </c>
      <c r="U93" s="335" t="s">
        <v>243</v>
      </c>
      <c r="V93" s="335" t="s">
        <v>168</v>
      </c>
      <c r="W93" s="335" t="s">
        <v>169</v>
      </c>
      <c r="X93" s="335" t="s">
        <v>243</v>
      </c>
      <c r="Y93" s="335" t="s">
        <v>168</v>
      </c>
      <c r="Z93" s="335" t="s">
        <v>169</v>
      </c>
      <c r="AA93" s="335" t="s">
        <v>243</v>
      </c>
    </row>
    <row r="94" spans="7:27" ht="22" customHeight="1" thickBot="1" x14ac:dyDescent="0.3">
      <c r="P94" s="262"/>
      <c r="Q94" s="331"/>
      <c r="R94" s="338"/>
      <c r="S94" s="336"/>
      <c r="T94" s="336"/>
      <c r="U94" s="336"/>
      <c r="V94" s="336"/>
      <c r="W94" s="336"/>
      <c r="X94" s="336"/>
      <c r="Y94" s="336"/>
      <c r="Z94" s="336"/>
      <c r="AA94" s="336"/>
    </row>
    <row r="95" spans="7:27" x14ac:dyDescent="0.25">
      <c r="P95" s="324" t="s">
        <v>112</v>
      </c>
      <c r="Q95" s="332" t="s">
        <v>246</v>
      </c>
      <c r="R95" s="255" t="s">
        <v>240</v>
      </c>
      <c r="S95" s="263">
        <v>286</v>
      </c>
      <c r="T95" s="263">
        <v>596</v>
      </c>
      <c r="U95" s="263">
        <v>270</v>
      </c>
      <c r="V95" s="264">
        <v>279</v>
      </c>
      <c r="W95" s="263">
        <v>587</v>
      </c>
      <c r="X95" s="265">
        <v>270</v>
      </c>
      <c r="Y95" s="491">
        <v>229</v>
      </c>
      <c r="Z95" s="491">
        <v>439</v>
      </c>
      <c r="AA95" s="492">
        <v>159</v>
      </c>
    </row>
    <row r="96" spans="7:27" ht="22" thickBot="1" x14ac:dyDescent="0.3">
      <c r="P96" s="325"/>
      <c r="Q96" s="333"/>
      <c r="R96" s="256" t="s">
        <v>235</v>
      </c>
      <c r="S96" s="233">
        <v>360</v>
      </c>
      <c r="T96" s="233">
        <v>650</v>
      </c>
      <c r="U96" s="233">
        <v>270</v>
      </c>
      <c r="V96" s="266">
        <v>360</v>
      </c>
      <c r="W96" s="233">
        <v>650</v>
      </c>
      <c r="X96" s="267">
        <v>270</v>
      </c>
      <c r="Y96" s="493">
        <v>360</v>
      </c>
      <c r="Z96" s="493">
        <v>650</v>
      </c>
      <c r="AA96" s="361">
        <v>270</v>
      </c>
    </row>
    <row r="97" spans="7:27" ht="22" thickBot="1" x14ac:dyDescent="0.3">
      <c r="P97" s="326"/>
      <c r="Q97" s="334"/>
      <c r="R97" s="89" t="s">
        <v>164</v>
      </c>
      <c r="S97" s="501">
        <v>79.444444444444443</v>
      </c>
      <c r="T97" s="502">
        <v>91.692307692307693</v>
      </c>
      <c r="U97" s="502">
        <v>100</v>
      </c>
      <c r="V97" s="501">
        <v>77.5</v>
      </c>
      <c r="W97" s="502">
        <v>90.307692307692307</v>
      </c>
      <c r="X97" s="503">
        <v>100</v>
      </c>
      <c r="Y97" s="494">
        <v>63.611111111111107</v>
      </c>
      <c r="Z97" s="494">
        <v>67.538461538461533</v>
      </c>
      <c r="AA97" s="495">
        <v>58.888888888888886</v>
      </c>
    </row>
    <row r="98" spans="7:27" ht="44" x14ac:dyDescent="0.25">
      <c r="P98" s="324" t="s">
        <v>114</v>
      </c>
      <c r="Q98" s="332" t="s">
        <v>129</v>
      </c>
      <c r="R98" s="507" t="s">
        <v>237</v>
      </c>
      <c r="S98" s="263">
        <v>290</v>
      </c>
      <c r="T98" s="263">
        <v>597</v>
      </c>
      <c r="U98" s="263">
        <v>270</v>
      </c>
      <c r="V98" s="264">
        <v>289</v>
      </c>
      <c r="W98" s="263">
        <v>597</v>
      </c>
      <c r="X98" s="265">
        <v>270</v>
      </c>
      <c r="Y98" s="496">
        <v>280</v>
      </c>
      <c r="Z98" s="497">
        <v>597</v>
      </c>
      <c r="AA98" s="498">
        <v>270</v>
      </c>
    </row>
    <row r="99" spans="7:27" ht="22" thickBot="1" x14ac:dyDescent="0.3">
      <c r="P99" s="325"/>
      <c r="Q99" s="333"/>
      <c r="R99" s="256" t="s">
        <v>236</v>
      </c>
      <c r="S99" s="233">
        <v>360</v>
      </c>
      <c r="T99" s="233">
        <v>650</v>
      </c>
      <c r="U99" s="233">
        <v>270</v>
      </c>
      <c r="V99" s="266">
        <v>360</v>
      </c>
      <c r="W99" s="233">
        <v>650</v>
      </c>
      <c r="X99" s="267">
        <v>270</v>
      </c>
      <c r="Y99" s="360">
        <v>360</v>
      </c>
      <c r="Z99" s="87">
        <v>650</v>
      </c>
      <c r="AA99" s="361">
        <v>270</v>
      </c>
    </row>
    <row r="100" spans="7:27" ht="22" thickBot="1" x14ac:dyDescent="0.3">
      <c r="P100" s="326"/>
      <c r="Q100" s="334"/>
      <c r="R100" s="89" t="s">
        <v>164</v>
      </c>
      <c r="S100" s="501">
        <v>80.555555555555557</v>
      </c>
      <c r="T100" s="502">
        <v>91.84615384615384</v>
      </c>
      <c r="U100" s="502">
        <v>100</v>
      </c>
      <c r="V100" s="501">
        <v>80.277777777777771</v>
      </c>
      <c r="W100" s="502">
        <v>91.84615384615384</v>
      </c>
      <c r="X100" s="503">
        <v>100</v>
      </c>
      <c r="Y100" s="494">
        <v>77.777777777777771</v>
      </c>
      <c r="Z100" s="494">
        <v>91.84615384615384</v>
      </c>
      <c r="AA100" s="495">
        <v>100</v>
      </c>
    </row>
    <row r="101" spans="7:27" x14ac:dyDescent="0.25">
      <c r="P101" s="324" t="s">
        <v>115</v>
      </c>
      <c r="Q101" s="324" t="s">
        <v>136</v>
      </c>
      <c r="R101" s="255" t="s">
        <v>170</v>
      </c>
      <c r="S101" s="263">
        <v>269</v>
      </c>
      <c r="T101" s="263">
        <v>597</v>
      </c>
      <c r="U101" s="263">
        <v>270</v>
      </c>
      <c r="V101" s="264">
        <v>264</v>
      </c>
      <c r="W101" s="263">
        <v>597</v>
      </c>
      <c r="X101" s="265">
        <v>270</v>
      </c>
      <c r="Y101" s="499">
        <v>217</v>
      </c>
      <c r="Z101" s="499">
        <v>529</v>
      </c>
      <c r="AA101" s="359">
        <v>266</v>
      </c>
    </row>
    <row r="102" spans="7:27" ht="22" thickBot="1" x14ac:dyDescent="0.3">
      <c r="P102" s="325"/>
      <c r="Q102" s="325"/>
      <c r="R102" s="256" t="s">
        <v>238</v>
      </c>
      <c r="S102" s="233">
        <v>360</v>
      </c>
      <c r="T102" s="233">
        <v>650</v>
      </c>
      <c r="U102" s="233">
        <v>270</v>
      </c>
      <c r="V102" s="266">
        <v>360</v>
      </c>
      <c r="W102" s="233">
        <v>650</v>
      </c>
      <c r="X102" s="267">
        <v>270</v>
      </c>
      <c r="Y102" s="491">
        <v>360</v>
      </c>
      <c r="Z102" s="491">
        <v>650</v>
      </c>
      <c r="AA102" s="361">
        <v>270</v>
      </c>
    </row>
    <row r="103" spans="7:27" ht="22" thickBot="1" x14ac:dyDescent="0.3">
      <c r="P103" s="326"/>
      <c r="Q103" s="326"/>
      <c r="R103" s="89" t="s">
        <v>164</v>
      </c>
      <c r="S103" s="501">
        <v>74.722222222222214</v>
      </c>
      <c r="T103" s="502">
        <v>91.84615384615384</v>
      </c>
      <c r="U103" s="502">
        <v>100</v>
      </c>
      <c r="V103" s="501">
        <v>73.333333333333329</v>
      </c>
      <c r="W103" s="502">
        <v>91.84615384615384</v>
      </c>
      <c r="X103" s="503">
        <v>100</v>
      </c>
      <c r="Y103" s="495">
        <v>60.277777777777779</v>
      </c>
      <c r="Z103" s="495">
        <v>81.384615384615387</v>
      </c>
      <c r="AA103" s="500">
        <v>98.518518518518519</v>
      </c>
    </row>
    <row r="104" spans="7:27" x14ac:dyDescent="0.25">
      <c r="P104" s="327" t="s">
        <v>121</v>
      </c>
      <c r="Q104" s="324" t="s">
        <v>145</v>
      </c>
      <c r="R104" s="255" t="s">
        <v>145</v>
      </c>
      <c r="S104" s="233">
        <v>4</v>
      </c>
      <c r="T104" s="233">
        <v>6</v>
      </c>
      <c r="U104" s="233">
        <v>0</v>
      </c>
      <c r="V104" s="266">
        <v>6</v>
      </c>
      <c r="W104" s="233">
        <v>6</v>
      </c>
      <c r="X104" s="267">
        <v>0</v>
      </c>
      <c r="Y104" s="499">
        <v>36</v>
      </c>
      <c r="Z104" s="499">
        <v>130</v>
      </c>
      <c r="AA104" s="499">
        <v>102</v>
      </c>
    </row>
    <row r="105" spans="7:27" ht="66" x14ac:dyDescent="0.25">
      <c r="P105" s="328"/>
      <c r="Q105" s="325"/>
      <c r="R105" s="257" t="s">
        <v>242</v>
      </c>
      <c r="S105" s="233">
        <v>194</v>
      </c>
      <c r="T105" s="233">
        <v>213</v>
      </c>
      <c r="U105" s="233">
        <v>180</v>
      </c>
      <c r="V105" s="266">
        <v>192</v>
      </c>
      <c r="W105" s="233">
        <v>213</v>
      </c>
      <c r="X105" s="267">
        <v>180</v>
      </c>
      <c r="Y105" s="491">
        <v>162</v>
      </c>
      <c r="Z105" s="491">
        <v>89</v>
      </c>
      <c r="AA105" s="491">
        <v>78</v>
      </c>
    </row>
    <row r="106" spans="7:27" ht="67" thickBot="1" x14ac:dyDescent="0.3">
      <c r="P106" s="328"/>
      <c r="Q106" s="325"/>
      <c r="R106" s="258" t="s">
        <v>740</v>
      </c>
      <c r="S106" s="233">
        <v>198</v>
      </c>
      <c r="T106" s="233">
        <v>219</v>
      </c>
      <c r="U106" s="233">
        <v>180</v>
      </c>
      <c r="V106" s="266">
        <v>198</v>
      </c>
      <c r="W106" s="233">
        <v>219</v>
      </c>
      <c r="X106" s="267">
        <v>180</v>
      </c>
      <c r="Y106" s="491">
        <v>198</v>
      </c>
      <c r="Z106" s="491">
        <v>219</v>
      </c>
      <c r="AA106" s="491">
        <v>180</v>
      </c>
    </row>
    <row r="107" spans="7:27" ht="22" thickBot="1" x14ac:dyDescent="0.3">
      <c r="P107" s="329"/>
      <c r="Q107" s="326"/>
      <c r="R107" s="88" t="s">
        <v>164</v>
      </c>
      <c r="S107" s="501">
        <v>97.979797979797979</v>
      </c>
      <c r="T107" s="502">
        <v>97.260273972602747</v>
      </c>
      <c r="U107" s="502">
        <v>100</v>
      </c>
      <c r="V107" s="501">
        <v>96.969696969696969</v>
      </c>
      <c r="W107" s="502">
        <v>97.260273972602747</v>
      </c>
      <c r="X107" s="503">
        <v>100</v>
      </c>
      <c r="Y107" s="495">
        <v>81.818181818181813</v>
      </c>
      <c r="Z107" s="495">
        <v>40.639269406392692</v>
      </c>
      <c r="AA107" s="495">
        <v>43.333333333333336</v>
      </c>
    </row>
    <row r="110" spans="7:27" ht="22" thickBot="1" x14ac:dyDescent="0.3"/>
    <row r="111" spans="7:27" ht="24" thickBot="1" x14ac:dyDescent="0.3">
      <c r="G111" s="418" t="s">
        <v>247</v>
      </c>
      <c r="H111" s="419"/>
      <c r="I111" s="419"/>
      <c r="J111" s="419"/>
      <c r="K111" s="419"/>
      <c r="L111" s="419"/>
      <c r="M111" s="420"/>
    </row>
    <row r="112" spans="7:27" ht="49" thickBot="1" x14ac:dyDescent="0.3">
      <c r="G112" s="421"/>
      <c r="H112" s="422"/>
      <c r="I112" s="422" t="s">
        <v>248</v>
      </c>
      <c r="J112" s="422" t="s">
        <v>196</v>
      </c>
      <c r="K112" s="423" t="s">
        <v>739</v>
      </c>
      <c r="L112" s="424" t="s">
        <v>249</v>
      </c>
      <c r="M112" s="425" t="s">
        <v>25</v>
      </c>
    </row>
    <row r="113" spans="7:13" ht="23" x14ac:dyDescent="0.25">
      <c r="G113" s="426" t="s">
        <v>173</v>
      </c>
      <c r="H113" s="427" t="s">
        <v>174</v>
      </c>
      <c r="I113" s="427"/>
      <c r="J113" s="427"/>
      <c r="K113" s="428">
        <v>53</v>
      </c>
      <c r="L113" s="428">
        <v>53</v>
      </c>
      <c r="M113" s="429">
        <v>53</v>
      </c>
    </row>
    <row r="114" spans="7:13" ht="23" x14ac:dyDescent="0.25">
      <c r="G114" s="430"/>
      <c r="H114" s="427" t="s">
        <v>198</v>
      </c>
      <c r="I114" s="427"/>
      <c r="J114" s="427"/>
      <c r="K114" s="427">
        <v>650</v>
      </c>
      <c r="L114" s="427">
        <v>650</v>
      </c>
      <c r="M114" s="431">
        <v>650</v>
      </c>
    </row>
    <row r="115" spans="7:13" ht="23" x14ac:dyDescent="0.25">
      <c r="G115" s="430"/>
      <c r="H115" s="427" t="s">
        <v>175</v>
      </c>
      <c r="I115" s="427"/>
      <c r="J115" s="427"/>
      <c r="K115" s="427">
        <v>53</v>
      </c>
      <c r="L115" s="427">
        <v>53</v>
      </c>
      <c r="M115" s="431">
        <v>53</v>
      </c>
    </row>
    <row r="116" spans="7:13" ht="24" thickBot="1" x14ac:dyDescent="0.3">
      <c r="G116" s="432"/>
      <c r="H116" s="433" t="s">
        <v>197</v>
      </c>
      <c r="I116" s="434"/>
      <c r="J116" s="434"/>
      <c r="K116" s="434">
        <v>650</v>
      </c>
      <c r="L116" s="435">
        <v>650</v>
      </c>
      <c r="M116" s="436">
        <v>650</v>
      </c>
    </row>
    <row r="117" spans="7:13" ht="23" x14ac:dyDescent="0.25">
      <c r="G117" s="426" t="s">
        <v>177</v>
      </c>
      <c r="H117" s="437" t="s">
        <v>178</v>
      </c>
      <c r="I117" s="427" t="s">
        <v>179</v>
      </c>
      <c r="J117" s="427"/>
      <c r="K117" s="427">
        <v>0</v>
      </c>
      <c r="L117" s="428">
        <v>0</v>
      </c>
      <c r="M117" s="429">
        <v>0</v>
      </c>
    </row>
    <row r="118" spans="7:13" ht="23" x14ac:dyDescent="0.25">
      <c r="G118" s="430"/>
      <c r="H118" s="438"/>
      <c r="I118" s="439" t="s">
        <v>180</v>
      </c>
      <c r="J118" s="439"/>
      <c r="K118" s="427">
        <v>50</v>
      </c>
      <c r="L118" s="435">
        <v>6</v>
      </c>
      <c r="M118" s="436">
        <v>6</v>
      </c>
    </row>
    <row r="119" spans="7:13" ht="23" x14ac:dyDescent="0.25">
      <c r="G119" s="430"/>
      <c r="H119" s="438"/>
      <c r="I119" s="439" t="s">
        <v>182</v>
      </c>
      <c r="J119" s="439"/>
      <c r="K119" s="427">
        <v>0</v>
      </c>
      <c r="L119" s="435">
        <v>0</v>
      </c>
      <c r="M119" s="436">
        <v>0</v>
      </c>
    </row>
    <row r="120" spans="7:13" ht="23" x14ac:dyDescent="0.25">
      <c r="G120" s="430"/>
      <c r="H120" s="438"/>
      <c r="I120" s="439" t="s">
        <v>183</v>
      </c>
      <c r="J120" s="439"/>
      <c r="K120" s="427">
        <v>35</v>
      </c>
      <c r="L120" s="435">
        <v>0</v>
      </c>
      <c r="M120" s="436">
        <v>0</v>
      </c>
    </row>
    <row r="121" spans="7:13" ht="24" thickBot="1" x14ac:dyDescent="0.3">
      <c r="G121" s="430"/>
      <c r="H121" s="438"/>
      <c r="I121" s="439" t="s">
        <v>184</v>
      </c>
      <c r="J121" s="439"/>
      <c r="K121" s="427">
        <v>45</v>
      </c>
      <c r="L121" s="435">
        <v>0</v>
      </c>
      <c r="M121" s="436">
        <v>0</v>
      </c>
    </row>
    <row r="122" spans="7:13" ht="24" thickBot="1" x14ac:dyDescent="0.3">
      <c r="G122" s="432"/>
      <c r="H122" s="440"/>
      <c r="I122" s="434"/>
      <c r="J122" s="434"/>
      <c r="K122" s="441">
        <f>SUM(K117:K121)</f>
        <v>130</v>
      </c>
      <c r="L122" s="442">
        <f>SUM(L117:L121)</f>
        <v>6</v>
      </c>
      <c r="M122" s="443">
        <f>SUM(M117:M121)</f>
        <v>6</v>
      </c>
    </row>
    <row r="123" spans="7:13" ht="24" x14ac:dyDescent="0.25">
      <c r="G123" s="426" t="s">
        <v>176</v>
      </c>
      <c r="H123" s="437" t="s">
        <v>185</v>
      </c>
      <c r="I123" s="427" t="s">
        <v>186</v>
      </c>
      <c r="J123" s="444" t="s">
        <v>195</v>
      </c>
      <c r="K123" s="427">
        <v>50</v>
      </c>
      <c r="L123" s="427">
        <v>0</v>
      </c>
      <c r="M123" s="436">
        <v>9</v>
      </c>
    </row>
    <row r="124" spans="7:13" ht="72" x14ac:dyDescent="0.25">
      <c r="G124" s="430"/>
      <c r="H124" s="438"/>
      <c r="I124" s="427" t="s">
        <v>187</v>
      </c>
      <c r="J124" s="444" t="s">
        <v>194</v>
      </c>
      <c r="K124" s="427">
        <v>27</v>
      </c>
      <c r="L124" s="427">
        <v>0</v>
      </c>
      <c r="M124" s="436">
        <v>0</v>
      </c>
    </row>
    <row r="125" spans="7:13" ht="23" x14ac:dyDescent="0.25">
      <c r="G125" s="430"/>
      <c r="H125" s="438"/>
      <c r="I125" s="427" t="s">
        <v>188</v>
      </c>
      <c r="J125" s="427" t="s">
        <v>250</v>
      </c>
      <c r="K125" s="427">
        <v>41</v>
      </c>
      <c r="L125" s="427">
        <v>0</v>
      </c>
      <c r="M125" s="436">
        <v>0</v>
      </c>
    </row>
    <row r="126" spans="7:13" ht="24" thickBot="1" x14ac:dyDescent="0.3">
      <c r="G126" s="430"/>
      <c r="H126" s="438"/>
      <c r="I126" s="427" t="s">
        <v>189</v>
      </c>
      <c r="J126" s="427" t="s">
        <v>251</v>
      </c>
      <c r="K126" s="427">
        <v>40</v>
      </c>
      <c r="L126" s="427">
        <v>1</v>
      </c>
      <c r="M126" s="436">
        <v>1</v>
      </c>
    </row>
    <row r="127" spans="7:13" ht="24" thickBot="1" x14ac:dyDescent="0.3">
      <c r="G127" s="432"/>
      <c r="H127" s="440"/>
      <c r="I127" s="434"/>
      <c r="J127" s="434"/>
      <c r="K127" s="441">
        <f>SUM(K123:K126)</f>
        <v>158</v>
      </c>
      <c r="L127" s="442">
        <f t="shared" ref="L127:M127" si="11">SUM(L123:L126)</f>
        <v>1</v>
      </c>
      <c r="M127" s="443">
        <f t="shared" si="11"/>
        <v>10</v>
      </c>
    </row>
    <row r="128" spans="7:13" ht="72" x14ac:dyDescent="0.25">
      <c r="G128" s="426" t="s">
        <v>190</v>
      </c>
      <c r="H128" s="437" t="s">
        <v>191</v>
      </c>
      <c r="I128" s="427" t="s">
        <v>187</v>
      </c>
      <c r="J128" s="444" t="s">
        <v>194</v>
      </c>
      <c r="K128" s="427">
        <v>27</v>
      </c>
      <c r="L128" s="427">
        <v>0</v>
      </c>
      <c r="M128" s="431">
        <v>0</v>
      </c>
    </row>
    <row r="129" spans="7:13" ht="23" x14ac:dyDescent="0.25">
      <c r="G129" s="430"/>
      <c r="H129" s="438"/>
      <c r="I129" s="427" t="s">
        <v>188</v>
      </c>
      <c r="J129" s="427" t="s">
        <v>192</v>
      </c>
      <c r="K129" s="427">
        <v>2</v>
      </c>
      <c r="L129" s="427">
        <v>0</v>
      </c>
      <c r="M129" s="431">
        <v>0</v>
      </c>
    </row>
    <row r="130" spans="7:13" ht="24" thickBot="1" x14ac:dyDescent="0.3">
      <c r="G130" s="430"/>
      <c r="H130" s="438"/>
      <c r="I130" s="427" t="s">
        <v>189</v>
      </c>
      <c r="J130" s="427" t="s">
        <v>193</v>
      </c>
      <c r="K130" s="427">
        <v>39</v>
      </c>
      <c r="L130" s="427">
        <v>0</v>
      </c>
      <c r="M130" s="431">
        <v>0</v>
      </c>
    </row>
    <row r="131" spans="7:13" ht="24" thickBot="1" x14ac:dyDescent="0.3">
      <c r="G131" s="432"/>
      <c r="H131" s="440"/>
      <c r="I131" s="434"/>
      <c r="J131" s="434"/>
      <c r="K131" s="441">
        <f>SUM(K128:K130)</f>
        <v>68</v>
      </c>
      <c r="L131" s="442">
        <f t="shared" ref="L131:M131" si="12">SUM(L128:L130)</f>
        <v>0</v>
      </c>
      <c r="M131" s="443">
        <f t="shared" si="12"/>
        <v>0</v>
      </c>
    </row>
  </sheetData>
  <mergeCells count="71">
    <mergeCell ref="AN13:AN15"/>
    <mergeCell ref="AN4:AN6"/>
    <mergeCell ref="AN7:AN9"/>
    <mergeCell ref="AN10:AN12"/>
    <mergeCell ref="G128:G131"/>
    <mergeCell ref="H128:H131"/>
    <mergeCell ref="Y3:AA3"/>
    <mergeCell ref="Y92:AA92"/>
    <mergeCell ref="Y93:Y94"/>
    <mergeCell ref="Z93:Z94"/>
    <mergeCell ref="AA93:AA94"/>
    <mergeCell ref="G111:M111"/>
    <mergeCell ref="G113:G116"/>
    <mergeCell ref="G117:G122"/>
    <mergeCell ref="H117:H122"/>
    <mergeCell ref="G123:G127"/>
    <mergeCell ref="H123:H127"/>
    <mergeCell ref="P104:P107"/>
    <mergeCell ref="Q104:Q107"/>
    <mergeCell ref="X93:X94"/>
    <mergeCell ref="P95:P97"/>
    <mergeCell ref="Q95:Q97"/>
    <mergeCell ref="P98:P100"/>
    <mergeCell ref="Q98:Q100"/>
    <mergeCell ref="P101:P103"/>
    <mergeCell ref="Q101:Q103"/>
    <mergeCell ref="P92:R92"/>
    <mergeCell ref="S92:U92"/>
    <mergeCell ref="V92:X92"/>
    <mergeCell ref="Q93:Q94"/>
    <mergeCell ref="R93:R94"/>
    <mergeCell ref="S93:S94"/>
    <mergeCell ref="T93:T94"/>
    <mergeCell ref="U93:U94"/>
    <mergeCell ref="V93:V94"/>
    <mergeCell ref="W93:W94"/>
    <mergeCell ref="G60:G68"/>
    <mergeCell ref="H60:H68"/>
    <mergeCell ref="G69:G79"/>
    <mergeCell ref="H69:H79"/>
    <mergeCell ref="G80:G87"/>
    <mergeCell ref="H80:H87"/>
    <mergeCell ref="G39:G46"/>
    <mergeCell ref="H39:H46"/>
    <mergeCell ref="G47:G49"/>
    <mergeCell ref="H47:H49"/>
    <mergeCell ref="G54:M54"/>
    <mergeCell ref="G56:G59"/>
    <mergeCell ref="G19:G22"/>
    <mergeCell ref="H19:H22"/>
    <mergeCell ref="G26:M26"/>
    <mergeCell ref="G28:G31"/>
    <mergeCell ref="G32:G38"/>
    <mergeCell ref="H32:H38"/>
    <mergeCell ref="AF8:AF9"/>
    <mergeCell ref="P9:P11"/>
    <mergeCell ref="AF10:AF11"/>
    <mergeCell ref="P12:P14"/>
    <mergeCell ref="G14:G18"/>
    <mergeCell ref="H14:H18"/>
    <mergeCell ref="P15:P18"/>
    <mergeCell ref="G1:M1"/>
    <mergeCell ref="A3:A6"/>
    <mergeCell ref="G3:G6"/>
    <mergeCell ref="S3:U3"/>
    <mergeCell ref="V3:X3"/>
    <mergeCell ref="AF4:AF5"/>
    <mergeCell ref="P6:P8"/>
    <mergeCell ref="AF6:AF7"/>
    <mergeCell ref="G7:G13"/>
    <mergeCell ref="H7:H13"/>
  </mergeCells>
  <pageMargins left="0.7" right="0.7" top="0.75" bottom="0.75" header="0.3" footer="0.3"/>
  <pageSetup orientation="portrait" horizontalDpi="0" verticalDpi="0"/>
  <ignoredErrors>
    <ignoredError sqref="K122:M122 K68:M68"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38FD3-08D7-C549-8790-151CDD9CA07D}">
  <dimension ref="A1:M51"/>
  <sheetViews>
    <sheetView workbookViewId="0">
      <selection sqref="A1:M51"/>
    </sheetView>
  </sheetViews>
  <sheetFormatPr baseColWidth="10" defaultRowHeight="20" x14ac:dyDescent="0.25"/>
  <cols>
    <col min="1" max="1" width="11.5" style="379" customWidth="1"/>
    <col min="2" max="2" width="10.83203125" style="379"/>
    <col min="4" max="4" width="51.6640625" style="379" customWidth="1"/>
    <col min="5" max="5" width="30.33203125" customWidth="1"/>
    <col min="6" max="6" width="17.33203125" customWidth="1"/>
    <col min="7" max="7" width="28.83203125" customWidth="1"/>
    <col min="8" max="8" width="17.6640625" customWidth="1"/>
    <col min="9" max="9" width="38" customWidth="1"/>
    <col min="10" max="10" width="30.6640625" customWidth="1"/>
    <col min="11" max="11" width="28.5" customWidth="1"/>
    <col min="12" max="12" width="30.5" customWidth="1"/>
    <col min="13" max="13" width="36.5" customWidth="1"/>
  </cols>
  <sheetData>
    <row r="1" spans="1:13" s="379" customFormat="1" x14ac:dyDescent="0.25">
      <c r="A1" s="405" t="s">
        <v>257</v>
      </c>
      <c r="B1" s="406" t="s">
        <v>258</v>
      </c>
      <c r="C1" s="407" t="s">
        <v>179</v>
      </c>
      <c r="D1" s="406" t="s">
        <v>259</v>
      </c>
      <c r="E1" s="406" t="s">
        <v>260</v>
      </c>
      <c r="F1" s="406" t="s">
        <v>180</v>
      </c>
      <c r="G1" s="406" t="s">
        <v>181</v>
      </c>
      <c r="H1" s="406" t="s">
        <v>182</v>
      </c>
      <c r="I1" s="406" t="s">
        <v>261</v>
      </c>
      <c r="J1" s="406" t="s">
        <v>262</v>
      </c>
      <c r="K1" s="380" t="s">
        <v>183</v>
      </c>
      <c r="L1" s="380" t="s">
        <v>184</v>
      </c>
      <c r="M1" s="381" t="s">
        <v>263</v>
      </c>
    </row>
    <row r="2" spans="1:13" x14ac:dyDescent="0.2">
      <c r="A2" s="415" t="s">
        <v>264</v>
      </c>
      <c r="B2" s="414" t="s">
        <v>264</v>
      </c>
      <c r="C2" s="384">
        <v>10100</v>
      </c>
      <c r="D2" s="414" t="s">
        <v>265</v>
      </c>
      <c r="E2" s="383" t="s">
        <v>266</v>
      </c>
      <c r="F2" s="383">
        <v>191</v>
      </c>
      <c r="G2" s="384" t="s">
        <v>267</v>
      </c>
      <c r="H2" s="384"/>
      <c r="I2" s="383" t="s">
        <v>268</v>
      </c>
      <c r="J2" s="383" t="s">
        <v>269</v>
      </c>
      <c r="K2" s="384" t="s">
        <v>270</v>
      </c>
      <c r="L2" s="384"/>
      <c r="M2" s="385"/>
    </row>
    <row r="3" spans="1:13" x14ac:dyDescent="0.2">
      <c r="A3" s="415" t="s">
        <v>264</v>
      </c>
      <c r="B3" s="414" t="s">
        <v>264</v>
      </c>
      <c r="C3" s="384">
        <v>10100</v>
      </c>
      <c r="D3" s="414" t="s">
        <v>271</v>
      </c>
      <c r="E3" s="383" t="s">
        <v>272</v>
      </c>
      <c r="F3" s="384" t="s">
        <v>273</v>
      </c>
      <c r="G3" s="383">
        <v>3290552565</v>
      </c>
      <c r="H3" s="383">
        <v>114319268</v>
      </c>
      <c r="I3" s="383" t="s">
        <v>274</v>
      </c>
      <c r="J3" s="383" t="s">
        <v>275</v>
      </c>
      <c r="K3" s="384" t="s">
        <v>276</v>
      </c>
      <c r="L3" s="384" t="s">
        <v>277</v>
      </c>
      <c r="M3" s="385" t="s">
        <v>278</v>
      </c>
    </row>
    <row r="4" spans="1:13" x14ac:dyDescent="0.2">
      <c r="A4" s="415" t="s">
        <v>264</v>
      </c>
      <c r="B4" s="414" t="s">
        <v>264</v>
      </c>
      <c r="C4" s="384">
        <v>10100</v>
      </c>
      <c r="D4" s="414" t="s">
        <v>279</v>
      </c>
      <c r="E4" s="383" t="s">
        <v>280</v>
      </c>
      <c r="F4" s="383">
        <v>18</v>
      </c>
      <c r="G4" s="384" t="s">
        <v>281</v>
      </c>
      <c r="H4" s="383">
        <v>113802905</v>
      </c>
      <c r="I4" s="383" t="s">
        <v>282</v>
      </c>
      <c r="J4" s="383" t="s">
        <v>283</v>
      </c>
      <c r="K4" s="384"/>
      <c r="L4" s="384" t="s">
        <v>284</v>
      </c>
      <c r="M4" s="385" t="s">
        <v>278</v>
      </c>
    </row>
    <row r="5" spans="1:13" x14ac:dyDescent="0.2">
      <c r="A5" s="415" t="s">
        <v>264</v>
      </c>
      <c r="B5" s="414" t="s">
        <v>264</v>
      </c>
      <c r="C5" s="384">
        <v>10100</v>
      </c>
      <c r="D5" s="414" t="s">
        <v>285</v>
      </c>
      <c r="E5" s="383" t="s">
        <v>286</v>
      </c>
      <c r="F5" s="383">
        <v>36</v>
      </c>
      <c r="G5" s="384" t="s">
        <v>287</v>
      </c>
      <c r="H5" s="383">
        <v>115166599</v>
      </c>
      <c r="I5" s="383" t="s">
        <v>288</v>
      </c>
      <c r="J5" s="384"/>
      <c r="K5" s="384" t="s">
        <v>289</v>
      </c>
      <c r="L5" s="384" t="s">
        <v>290</v>
      </c>
      <c r="M5" s="385" t="s">
        <v>291</v>
      </c>
    </row>
    <row r="6" spans="1:13" x14ac:dyDescent="0.2">
      <c r="A6" s="415" t="s">
        <v>264</v>
      </c>
      <c r="B6" s="414" t="s">
        <v>264</v>
      </c>
      <c r="C6" s="384">
        <v>10100</v>
      </c>
      <c r="D6" s="414" t="s">
        <v>292</v>
      </c>
      <c r="E6" s="383" t="s">
        <v>293</v>
      </c>
      <c r="F6" s="383">
        <v>15</v>
      </c>
      <c r="G6" s="383">
        <v>3429924123</v>
      </c>
      <c r="H6" s="384"/>
      <c r="I6" s="383" t="s">
        <v>294</v>
      </c>
      <c r="J6" s="384"/>
      <c r="K6" s="384">
        <v>50</v>
      </c>
      <c r="L6" s="384" t="s">
        <v>295</v>
      </c>
      <c r="M6" s="386" t="s">
        <v>296</v>
      </c>
    </row>
    <row r="7" spans="1:13" x14ac:dyDescent="0.2">
      <c r="A7" s="415" t="s">
        <v>264</v>
      </c>
      <c r="B7" s="414" t="s">
        <v>264</v>
      </c>
      <c r="C7" s="384">
        <v>10100</v>
      </c>
      <c r="D7" s="414" t="s">
        <v>297</v>
      </c>
      <c r="E7" s="383" t="s">
        <v>298</v>
      </c>
      <c r="F7" s="383">
        <v>3</v>
      </c>
      <c r="G7" s="383">
        <v>118126856</v>
      </c>
      <c r="H7" s="383">
        <v>118171008</v>
      </c>
      <c r="I7" s="383" t="s">
        <v>299</v>
      </c>
      <c r="J7" s="383" t="s">
        <v>300</v>
      </c>
      <c r="K7" s="384"/>
      <c r="L7" s="384" t="s">
        <v>301</v>
      </c>
      <c r="M7" s="386" t="s">
        <v>302</v>
      </c>
    </row>
    <row r="8" spans="1:13" x14ac:dyDescent="0.2">
      <c r="A8" s="415" t="s">
        <v>264</v>
      </c>
      <c r="B8" s="414" t="s">
        <v>264</v>
      </c>
      <c r="C8" s="384">
        <v>10100</v>
      </c>
      <c r="D8" s="414" t="s">
        <v>303</v>
      </c>
      <c r="E8" s="383" t="s">
        <v>304</v>
      </c>
      <c r="F8" s="383">
        <v>39</v>
      </c>
      <c r="G8" s="383">
        <v>118126853</v>
      </c>
      <c r="H8" s="383">
        <v>118171008</v>
      </c>
      <c r="I8" s="383" t="s">
        <v>299</v>
      </c>
      <c r="J8" s="383" t="s">
        <v>305</v>
      </c>
      <c r="K8" s="384"/>
      <c r="L8" s="384" t="s">
        <v>301</v>
      </c>
      <c r="M8" s="386" t="s">
        <v>302</v>
      </c>
    </row>
    <row r="9" spans="1:13" x14ac:dyDescent="0.2">
      <c r="A9" s="415" t="s">
        <v>264</v>
      </c>
      <c r="B9" s="414" t="s">
        <v>264</v>
      </c>
      <c r="C9" s="384">
        <v>10100</v>
      </c>
      <c r="D9" s="414" t="s">
        <v>306</v>
      </c>
      <c r="E9" s="383" t="s">
        <v>307</v>
      </c>
      <c r="F9" s="383">
        <v>3</v>
      </c>
      <c r="G9" s="383">
        <v>113851944</v>
      </c>
      <c r="H9" s="383">
        <v>118171008</v>
      </c>
      <c r="I9" s="383" t="s">
        <v>299</v>
      </c>
      <c r="J9" s="383" t="s">
        <v>305</v>
      </c>
      <c r="K9" s="384"/>
      <c r="L9" s="384" t="s">
        <v>308</v>
      </c>
      <c r="M9" s="386" t="s">
        <v>309</v>
      </c>
    </row>
    <row r="10" spans="1:13" x14ac:dyDescent="0.2">
      <c r="A10" s="415" t="s">
        <v>264</v>
      </c>
      <c r="B10" s="414" t="s">
        <v>264</v>
      </c>
      <c r="C10" s="384">
        <v>10100</v>
      </c>
      <c r="D10" s="414" t="s">
        <v>310</v>
      </c>
      <c r="E10" s="383" t="s">
        <v>311</v>
      </c>
      <c r="F10" s="383">
        <v>312</v>
      </c>
      <c r="G10" s="383">
        <v>116198311</v>
      </c>
      <c r="H10" s="383">
        <v>116198421</v>
      </c>
      <c r="I10" s="383" t="s">
        <v>312</v>
      </c>
      <c r="J10" s="383" t="s">
        <v>313</v>
      </c>
      <c r="K10" s="384">
        <v>10</v>
      </c>
      <c r="L10" s="384">
        <v>4</v>
      </c>
      <c r="M10" s="385" t="s">
        <v>314</v>
      </c>
    </row>
    <row r="11" spans="1:13" x14ac:dyDescent="0.2">
      <c r="A11" s="415" t="s">
        <v>264</v>
      </c>
      <c r="B11" s="414" t="s">
        <v>264</v>
      </c>
      <c r="C11" s="384">
        <v>10100</v>
      </c>
      <c r="D11" s="414" t="s">
        <v>315</v>
      </c>
      <c r="E11" s="383" t="s">
        <v>316</v>
      </c>
      <c r="F11" s="383">
        <v>70</v>
      </c>
      <c r="G11" s="384" t="s">
        <v>317</v>
      </c>
      <c r="H11" s="383">
        <v>115131427</v>
      </c>
      <c r="I11" s="383" t="s">
        <v>318</v>
      </c>
      <c r="J11" s="384"/>
      <c r="K11" s="384"/>
      <c r="L11" s="384" t="s">
        <v>277</v>
      </c>
      <c r="M11" s="385" t="s">
        <v>291</v>
      </c>
    </row>
    <row r="12" spans="1:13" x14ac:dyDescent="0.2">
      <c r="A12" s="415" t="s">
        <v>264</v>
      </c>
      <c r="B12" s="414" t="s">
        <v>264</v>
      </c>
      <c r="C12" s="384">
        <v>10100</v>
      </c>
      <c r="D12" s="414" t="s">
        <v>319</v>
      </c>
      <c r="E12" s="383" t="s">
        <v>320</v>
      </c>
      <c r="F12" s="383">
        <v>16</v>
      </c>
      <c r="G12" s="384" t="s">
        <v>321</v>
      </c>
      <c r="H12" s="384"/>
      <c r="I12" s="383" t="s">
        <v>322</v>
      </c>
      <c r="J12" s="384"/>
      <c r="K12" s="384" t="s">
        <v>270</v>
      </c>
      <c r="L12" s="384" t="s">
        <v>323</v>
      </c>
      <c r="M12" s="386" t="s">
        <v>324</v>
      </c>
    </row>
    <row r="13" spans="1:13" x14ac:dyDescent="0.2">
      <c r="A13" s="415" t="s">
        <v>264</v>
      </c>
      <c r="B13" s="414" t="s">
        <v>264</v>
      </c>
      <c r="C13" s="384">
        <v>10100</v>
      </c>
      <c r="D13" s="414" t="s">
        <v>325</v>
      </c>
      <c r="E13" s="383" t="s">
        <v>326</v>
      </c>
      <c r="F13" s="383">
        <v>14</v>
      </c>
      <c r="G13" s="383">
        <v>118395391</v>
      </c>
      <c r="H13" s="383">
        <v>118395391</v>
      </c>
      <c r="I13" s="383" t="s">
        <v>327</v>
      </c>
      <c r="J13" s="383" t="s">
        <v>328</v>
      </c>
      <c r="K13" s="384" t="s">
        <v>329</v>
      </c>
      <c r="L13" s="384"/>
      <c r="M13" s="385"/>
    </row>
    <row r="14" spans="1:13" x14ac:dyDescent="0.2">
      <c r="A14" s="415" t="s">
        <v>264</v>
      </c>
      <c r="B14" s="414" t="s">
        <v>264</v>
      </c>
      <c r="C14" s="384">
        <v>10100</v>
      </c>
      <c r="D14" s="414" t="s">
        <v>330</v>
      </c>
      <c r="E14" s="383" t="s">
        <v>331</v>
      </c>
      <c r="F14" s="383">
        <v>29</v>
      </c>
      <c r="G14" s="383">
        <v>118177874</v>
      </c>
      <c r="H14" s="383">
        <v>118123466</v>
      </c>
      <c r="I14" s="383" t="s">
        <v>332</v>
      </c>
      <c r="J14" s="384"/>
      <c r="K14" s="384" t="s">
        <v>333</v>
      </c>
      <c r="L14" s="384" t="s">
        <v>334</v>
      </c>
      <c r="M14" s="385" t="s">
        <v>291</v>
      </c>
    </row>
    <row r="15" spans="1:13" x14ac:dyDescent="0.2">
      <c r="A15" s="415" t="s">
        <v>264</v>
      </c>
      <c r="B15" s="414" t="s">
        <v>264</v>
      </c>
      <c r="C15" s="384">
        <v>10100</v>
      </c>
      <c r="D15" s="414" t="s">
        <v>335</v>
      </c>
      <c r="E15" s="383" t="s">
        <v>336</v>
      </c>
      <c r="F15" s="384" t="s">
        <v>337</v>
      </c>
      <c r="G15" s="383">
        <v>116612300</v>
      </c>
      <c r="H15" s="383">
        <v>116612300</v>
      </c>
      <c r="I15" s="383" t="s">
        <v>338</v>
      </c>
      <c r="J15" s="383" t="s">
        <v>339</v>
      </c>
      <c r="K15" s="384" t="s">
        <v>340</v>
      </c>
      <c r="L15" s="384" t="s">
        <v>341</v>
      </c>
      <c r="M15" s="385" t="s">
        <v>291</v>
      </c>
    </row>
    <row r="16" spans="1:13" x14ac:dyDescent="0.2">
      <c r="A16" s="415" t="s">
        <v>264</v>
      </c>
      <c r="B16" s="414" t="s">
        <v>264</v>
      </c>
      <c r="C16" s="384">
        <v>10100</v>
      </c>
      <c r="D16" s="414" t="s">
        <v>342</v>
      </c>
      <c r="E16" s="383" t="s">
        <v>343</v>
      </c>
      <c r="F16" s="383">
        <v>11</v>
      </c>
      <c r="G16" s="383">
        <v>11250535</v>
      </c>
      <c r="H16" s="383">
        <v>112215919</v>
      </c>
      <c r="I16" s="383" t="s">
        <v>344</v>
      </c>
      <c r="J16" s="383" t="s">
        <v>345</v>
      </c>
      <c r="K16" s="384" t="s">
        <v>270</v>
      </c>
      <c r="L16" s="384" t="s">
        <v>346</v>
      </c>
      <c r="M16" s="386" t="s">
        <v>347</v>
      </c>
    </row>
    <row r="17" spans="1:13" x14ac:dyDescent="0.2">
      <c r="A17" s="415" t="s">
        <v>264</v>
      </c>
      <c r="B17" s="414" t="s">
        <v>264</v>
      </c>
      <c r="C17" s="384">
        <v>10100</v>
      </c>
      <c r="D17" s="414" t="s">
        <v>348</v>
      </c>
      <c r="E17" s="383" t="s">
        <v>349</v>
      </c>
      <c r="F17" s="383">
        <v>59</v>
      </c>
      <c r="G17" s="383">
        <v>112730972</v>
      </c>
      <c r="H17" s="384"/>
      <c r="I17" s="383" t="s">
        <v>350</v>
      </c>
      <c r="J17" s="383" t="s">
        <v>351</v>
      </c>
      <c r="K17" s="384">
        <v>10</v>
      </c>
      <c r="L17" s="384"/>
      <c r="M17" s="386"/>
    </row>
    <row r="18" spans="1:13" x14ac:dyDescent="0.2">
      <c r="A18" s="415" t="s">
        <v>264</v>
      </c>
      <c r="B18" s="414" t="s">
        <v>264</v>
      </c>
      <c r="C18" s="384">
        <v>10100</v>
      </c>
      <c r="D18" s="414" t="s">
        <v>352</v>
      </c>
      <c r="E18" s="383" t="s">
        <v>353</v>
      </c>
      <c r="F18" s="383">
        <v>20</v>
      </c>
      <c r="G18" s="383">
        <v>3663573585</v>
      </c>
      <c r="H18" s="383">
        <v>11710753</v>
      </c>
      <c r="I18" s="383" t="s">
        <v>354</v>
      </c>
      <c r="J18" s="384"/>
      <c r="K18" s="384">
        <v>10</v>
      </c>
      <c r="L18" s="384" t="s">
        <v>355</v>
      </c>
      <c r="M18" s="385" t="s">
        <v>278</v>
      </c>
    </row>
    <row r="19" spans="1:13" x14ac:dyDescent="0.2">
      <c r="A19" s="415" t="s">
        <v>264</v>
      </c>
      <c r="B19" s="414" t="s">
        <v>264</v>
      </c>
      <c r="C19" s="384">
        <v>10100</v>
      </c>
      <c r="D19" s="414" t="s">
        <v>356</v>
      </c>
      <c r="E19" s="383" t="s">
        <v>357</v>
      </c>
      <c r="F19" s="383">
        <v>22</v>
      </c>
      <c r="G19" s="383">
        <v>112429711</v>
      </c>
      <c r="H19" s="383">
        <v>112429799</v>
      </c>
      <c r="I19" s="383" t="s">
        <v>358</v>
      </c>
      <c r="J19" s="383" t="s">
        <v>359</v>
      </c>
      <c r="K19" s="384" t="s">
        <v>360</v>
      </c>
      <c r="L19" s="384" t="s">
        <v>361</v>
      </c>
      <c r="M19" s="385" t="s">
        <v>278</v>
      </c>
    </row>
    <row r="20" spans="1:13" x14ac:dyDescent="0.2">
      <c r="A20" s="415" t="s">
        <v>264</v>
      </c>
      <c r="B20" s="414" t="s">
        <v>264</v>
      </c>
      <c r="C20" s="384">
        <v>10100</v>
      </c>
      <c r="D20" s="414" t="s">
        <v>362</v>
      </c>
      <c r="E20" s="383" t="s">
        <v>363</v>
      </c>
      <c r="F20" s="383">
        <v>7</v>
      </c>
      <c r="G20" s="383">
        <v>3420184774</v>
      </c>
      <c r="H20" s="383">
        <v>114319268</v>
      </c>
      <c r="I20" s="383" t="s">
        <v>364</v>
      </c>
      <c r="J20" s="383" t="s">
        <v>275</v>
      </c>
      <c r="K20" s="384" t="s">
        <v>365</v>
      </c>
      <c r="L20" s="384" t="s">
        <v>366</v>
      </c>
      <c r="M20" s="386" t="s">
        <v>324</v>
      </c>
    </row>
    <row r="21" spans="1:13" x14ac:dyDescent="0.2">
      <c r="A21" s="415" t="s">
        <v>264</v>
      </c>
      <c r="B21" s="414" t="s">
        <v>264</v>
      </c>
      <c r="C21" s="384">
        <v>10100</v>
      </c>
      <c r="D21" s="414" t="s">
        <v>367</v>
      </c>
      <c r="E21" s="383" t="s">
        <v>368</v>
      </c>
      <c r="F21" s="383">
        <v>14</v>
      </c>
      <c r="G21" s="383">
        <v>3484008019</v>
      </c>
      <c r="H21" s="383">
        <v>115625824</v>
      </c>
      <c r="I21" s="383" t="s">
        <v>369</v>
      </c>
      <c r="J21" s="384"/>
      <c r="K21" s="384">
        <v>0</v>
      </c>
      <c r="L21" s="383" t="s">
        <v>370</v>
      </c>
      <c r="M21" s="386" t="s">
        <v>371</v>
      </c>
    </row>
    <row r="22" spans="1:13" x14ac:dyDescent="0.2">
      <c r="A22" s="415" t="s">
        <v>264</v>
      </c>
      <c r="B22" s="414" t="s">
        <v>264</v>
      </c>
      <c r="C22" s="384">
        <v>10100</v>
      </c>
      <c r="D22" s="414" t="s">
        <v>372</v>
      </c>
      <c r="E22" s="383" t="s">
        <v>373</v>
      </c>
      <c r="F22" s="383">
        <v>36</v>
      </c>
      <c r="G22" s="383">
        <v>115224822</v>
      </c>
      <c r="H22" s="383">
        <v>115224395</v>
      </c>
      <c r="I22" s="383" t="s">
        <v>374</v>
      </c>
      <c r="J22" s="384"/>
      <c r="K22" s="384" t="s">
        <v>375</v>
      </c>
      <c r="L22" s="384" t="s">
        <v>376</v>
      </c>
      <c r="M22" s="385" t="s">
        <v>278</v>
      </c>
    </row>
    <row r="23" spans="1:13" x14ac:dyDescent="0.2">
      <c r="A23" s="415" t="s">
        <v>264</v>
      </c>
      <c r="B23" s="414" t="s">
        <v>264</v>
      </c>
      <c r="C23" s="384">
        <v>10100</v>
      </c>
      <c r="D23" s="414" t="s">
        <v>377</v>
      </c>
      <c r="E23" s="383" t="s">
        <v>378</v>
      </c>
      <c r="F23" s="383">
        <v>2</v>
      </c>
      <c r="G23" s="383">
        <v>1119704651</v>
      </c>
      <c r="H23" s="383">
        <v>1119704651</v>
      </c>
      <c r="I23" s="383" t="s">
        <v>379</v>
      </c>
      <c r="J23" s="383" t="s">
        <v>380</v>
      </c>
      <c r="K23" s="384" t="s">
        <v>381</v>
      </c>
      <c r="L23" s="384" t="s">
        <v>382</v>
      </c>
      <c r="M23" s="386" t="s">
        <v>383</v>
      </c>
    </row>
    <row r="24" spans="1:13" x14ac:dyDescent="0.2">
      <c r="A24" s="415" t="s">
        <v>264</v>
      </c>
      <c r="B24" s="414" t="s">
        <v>264</v>
      </c>
      <c r="C24" s="384">
        <v>10100</v>
      </c>
      <c r="D24" s="414" t="s">
        <v>384</v>
      </c>
      <c r="E24" s="383" t="s">
        <v>385</v>
      </c>
      <c r="F24" s="384" t="s">
        <v>386</v>
      </c>
      <c r="G24" s="383">
        <v>11235084</v>
      </c>
      <c r="H24" s="384"/>
      <c r="I24" s="383" t="s">
        <v>387</v>
      </c>
      <c r="J24" s="383" t="s">
        <v>388</v>
      </c>
      <c r="K24" s="384"/>
      <c r="L24" s="384" t="s">
        <v>346</v>
      </c>
      <c r="M24" s="385" t="s">
        <v>324</v>
      </c>
    </row>
    <row r="25" spans="1:13" x14ac:dyDescent="0.2">
      <c r="A25" s="415" t="s">
        <v>264</v>
      </c>
      <c r="B25" s="414" t="s">
        <v>264</v>
      </c>
      <c r="C25" s="384">
        <v>10100</v>
      </c>
      <c r="D25" s="414" t="s">
        <v>389</v>
      </c>
      <c r="E25" s="383" t="s">
        <v>390</v>
      </c>
      <c r="F25" s="383">
        <v>230</v>
      </c>
      <c r="G25" s="383">
        <v>116939393</v>
      </c>
      <c r="H25" s="383">
        <v>116939350</v>
      </c>
      <c r="I25" s="383" t="s">
        <v>391</v>
      </c>
      <c r="J25" s="383" t="s">
        <v>392</v>
      </c>
      <c r="K25" s="384" t="s">
        <v>393</v>
      </c>
      <c r="L25" s="384" t="s">
        <v>394</v>
      </c>
      <c r="M25" s="385" t="s">
        <v>291</v>
      </c>
    </row>
    <row r="26" spans="1:13" x14ac:dyDescent="0.2">
      <c r="A26" s="415" t="s">
        <v>264</v>
      </c>
      <c r="B26" s="414" t="s">
        <v>264</v>
      </c>
      <c r="C26" s="384">
        <v>10100</v>
      </c>
      <c r="D26" s="414" t="s">
        <v>395</v>
      </c>
      <c r="E26" s="383" t="s">
        <v>396</v>
      </c>
      <c r="F26" s="383">
        <v>97</v>
      </c>
      <c r="G26" s="383">
        <v>113828416</v>
      </c>
      <c r="H26" s="383">
        <v>115175486</v>
      </c>
      <c r="I26" s="383"/>
      <c r="J26" s="383" t="s">
        <v>397</v>
      </c>
      <c r="K26" s="384" t="s">
        <v>276</v>
      </c>
      <c r="L26" s="384" t="s">
        <v>398</v>
      </c>
      <c r="M26" s="386" t="s">
        <v>347</v>
      </c>
    </row>
    <row r="27" spans="1:13" x14ac:dyDescent="0.2">
      <c r="A27" s="415" t="s">
        <v>264</v>
      </c>
      <c r="B27" s="414" t="s">
        <v>264</v>
      </c>
      <c r="C27" s="384">
        <v>10100</v>
      </c>
      <c r="D27" s="414" t="s">
        <v>399</v>
      </c>
      <c r="E27" s="383" t="s">
        <v>400</v>
      </c>
      <c r="F27" s="383">
        <v>8</v>
      </c>
      <c r="G27" s="383">
        <v>114362681</v>
      </c>
      <c r="H27" s="383">
        <v>114390169</v>
      </c>
      <c r="I27" s="383" t="s">
        <v>401</v>
      </c>
      <c r="J27" s="384"/>
      <c r="K27" s="384" t="s">
        <v>365</v>
      </c>
      <c r="L27" s="384" t="s">
        <v>376</v>
      </c>
      <c r="M27" s="385" t="s">
        <v>291</v>
      </c>
    </row>
    <row r="28" spans="1:13" x14ac:dyDescent="0.2">
      <c r="A28" s="415" t="s">
        <v>264</v>
      </c>
      <c r="B28" s="414" t="s">
        <v>264</v>
      </c>
      <c r="C28" s="384">
        <v>10100</v>
      </c>
      <c r="D28" s="414" t="s">
        <v>402</v>
      </c>
      <c r="E28" s="383" t="s">
        <v>286</v>
      </c>
      <c r="F28" s="383">
        <v>34</v>
      </c>
      <c r="G28" s="384" t="s">
        <v>287</v>
      </c>
      <c r="H28" s="383">
        <v>115166599</v>
      </c>
      <c r="I28" s="383" t="s">
        <v>288</v>
      </c>
      <c r="J28" s="384"/>
      <c r="K28" s="384" t="s">
        <v>289</v>
      </c>
      <c r="L28" s="384" t="s">
        <v>290</v>
      </c>
      <c r="M28" s="385" t="s">
        <v>291</v>
      </c>
    </row>
    <row r="29" spans="1:13" x14ac:dyDescent="0.2">
      <c r="A29" s="415" t="s">
        <v>264</v>
      </c>
      <c r="B29" s="414" t="s">
        <v>264</v>
      </c>
      <c r="C29" s="384">
        <v>10100</v>
      </c>
      <c r="D29" s="414" t="s">
        <v>403</v>
      </c>
      <c r="E29" s="383" t="s">
        <v>404</v>
      </c>
      <c r="F29" s="383">
        <v>15</v>
      </c>
      <c r="G29" s="383">
        <v>116692838</v>
      </c>
      <c r="H29" s="383">
        <v>1119834888</v>
      </c>
      <c r="I29" s="383" t="s">
        <v>405</v>
      </c>
      <c r="J29" s="383" t="s">
        <v>406</v>
      </c>
      <c r="K29" s="384"/>
      <c r="L29" s="384" t="s">
        <v>407</v>
      </c>
      <c r="M29" s="385" t="s">
        <v>291</v>
      </c>
    </row>
    <row r="30" spans="1:13" x14ac:dyDescent="0.2">
      <c r="A30" s="415" t="s">
        <v>264</v>
      </c>
      <c r="B30" s="414" t="s">
        <v>264</v>
      </c>
      <c r="C30" s="384">
        <v>10100</v>
      </c>
      <c r="D30" s="414" t="s">
        <v>408</v>
      </c>
      <c r="E30" s="383" t="s">
        <v>409</v>
      </c>
      <c r="F30" s="383">
        <v>9</v>
      </c>
      <c r="G30" s="383">
        <v>115224201</v>
      </c>
      <c r="H30" s="383">
        <v>115224680</v>
      </c>
      <c r="I30" s="383" t="s">
        <v>410</v>
      </c>
      <c r="J30" s="383" t="s">
        <v>411</v>
      </c>
      <c r="K30" s="384" t="s">
        <v>365</v>
      </c>
      <c r="L30" s="384" t="s">
        <v>277</v>
      </c>
      <c r="M30" s="385" t="s">
        <v>278</v>
      </c>
    </row>
    <row r="31" spans="1:13" x14ac:dyDescent="0.2">
      <c r="A31" s="415" t="s">
        <v>264</v>
      </c>
      <c r="B31" s="414" t="s">
        <v>264</v>
      </c>
      <c r="C31" s="384">
        <v>10100</v>
      </c>
      <c r="D31" s="414" t="s">
        <v>412</v>
      </c>
      <c r="E31" s="383" t="s">
        <v>413</v>
      </c>
      <c r="F31" s="383">
        <v>4</v>
      </c>
      <c r="G31" s="383">
        <v>115290500</v>
      </c>
      <c r="H31" s="383">
        <v>115290510</v>
      </c>
      <c r="I31" s="383" t="s">
        <v>414</v>
      </c>
      <c r="J31" s="384"/>
      <c r="K31" s="384"/>
      <c r="L31" s="384"/>
      <c r="M31" s="386"/>
    </row>
    <row r="32" spans="1:13" x14ac:dyDescent="0.2">
      <c r="A32" s="415" t="s">
        <v>264</v>
      </c>
      <c r="B32" s="414" t="s">
        <v>264</v>
      </c>
      <c r="C32" s="384">
        <v>10100</v>
      </c>
      <c r="D32" s="414" t="s">
        <v>415</v>
      </c>
      <c r="E32" s="383" t="s">
        <v>416</v>
      </c>
      <c r="F32" s="383">
        <v>2</v>
      </c>
      <c r="G32" s="383">
        <v>113119900</v>
      </c>
      <c r="H32" s="383">
        <v>113010078</v>
      </c>
      <c r="I32" s="383" t="s">
        <v>417</v>
      </c>
      <c r="J32" s="383" t="s">
        <v>418</v>
      </c>
      <c r="K32" s="384" t="s">
        <v>393</v>
      </c>
      <c r="L32" s="384" t="s">
        <v>419</v>
      </c>
      <c r="M32" s="385" t="s">
        <v>291</v>
      </c>
    </row>
    <row r="33" spans="1:13" x14ac:dyDescent="0.2">
      <c r="A33" s="415" t="s">
        <v>264</v>
      </c>
      <c r="B33" s="414" t="s">
        <v>264</v>
      </c>
      <c r="C33" s="384">
        <v>10100</v>
      </c>
      <c r="D33" s="414" t="s">
        <v>420</v>
      </c>
      <c r="E33" s="383" t="s">
        <v>421</v>
      </c>
      <c r="F33" s="383">
        <v>24</v>
      </c>
      <c r="G33" s="383">
        <v>113851922</v>
      </c>
      <c r="H33" s="383">
        <v>118171008</v>
      </c>
      <c r="I33" s="383" t="s">
        <v>299</v>
      </c>
      <c r="J33" s="383" t="s">
        <v>305</v>
      </c>
      <c r="K33" s="384"/>
      <c r="L33" s="384" t="s">
        <v>398</v>
      </c>
      <c r="M33" s="386" t="s">
        <v>302</v>
      </c>
    </row>
    <row r="34" spans="1:13" x14ac:dyDescent="0.2">
      <c r="A34" s="415" t="s">
        <v>264</v>
      </c>
      <c r="B34" s="414" t="s">
        <v>264</v>
      </c>
      <c r="C34" s="384">
        <v>10100</v>
      </c>
      <c r="D34" s="414" t="s">
        <v>422</v>
      </c>
      <c r="E34" s="383" t="s">
        <v>423</v>
      </c>
      <c r="F34" s="383">
        <v>30</v>
      </c>
      <c r="G34" s="383">
        <v>114222505</v>
      </c>
      <c r="H34" s="383">
        <v>118171008</v>
      </c>
      <c r="I34" s="383" t="s">
        <v>299</v>
      </c>
      <c r="J34" s="383" t="s">
        <v>305</v>
      </c>
      <c r="K34" s="384"/>
      <c r="L34" s="384" t="s">
        <v>424</v>
      </c>
      <c r="M34" s="386" t="s">
        <v>425</v>
      </c>
    </row>
    <row r="35" spans="1:13" x14ac:dyDescent="0.2">
      <c r="A35" s="415" t="s">
        <v>264</v>
      </c>
      <c r="B35" s="414" t="s">
        <v>264</v>
      </c>
      <c r="C35" s="384">
        <v>10100</v>
      </c>
      <c r="D35" s="414" t="s">
        <v>426</v>
      </c>
      <c r="E35" s="383" t="s">
        <v>427</v>
      </c>
      <c r="F35" s="383">
        <v>1</v>
      </c>
      <c r="G35" s="383">
        <v>1119839492</v>
      </c>
      <c r="H35" s="383">
        <v>110703992</v>
      </c>
      <c r="I35" s="383" t="s">
        <v>428</v>
      </c>
      <c r="J35" s="384"/>
      <c r="K35" s="384">
        <v>100</v>
      </c>
      <c r="L35" s="384" t="s">
        <v>429</v>
      </c>
      <c r="M35" s="385" t="s">
        <v>291</v>
      </c>
    </row>
    <row r="36" spans="1:13" x14ac:dyDescent="0.2">
      <c r="A36" s="415" t="s">
        <v>264</v>
      </c>
      <c r="B36" s="414" t="s">
        <v>264</v>
      </c>
      <c r="C36" s="384">
        <v>10100</v>
      </c>
      <c r="D36" s="414" t="s">
        <v>430</v>
      </c>
      <c r="E36" s="383" t="s">
        <v>431</v>
      </c>
      <c r="F36" s="384" t="s">
        <v>432</v>
      </c>
      <c r="G36" s="383">
        <v>110810354</v>
      </c>
      <c r="H36" s="384"/>
      <c r="I36" s="383" t="s">
        <v>433</v>
      </c>
      <c r="J36" s="383" t="s">
        <v>434</v>
      </c>
      <c r="K36" s="384" t="s">
        <v>435</v>
      </c>
      <c r="L36" s="384" t="s">
        <v>436</v>
      </c>
      <c r="M36" s="386" t="s">
        <v>383</v>
      </c>
    </row>
    <row r="37" spans="1:13" x14ac:dyDescent="0.2">
      <c r="A37" s="415" t="s">
        <v>264</v>
      </c>
      <c r="B37" s="414" t="s">
        <v>264</v>
      </c>
      <c r="C37" s="384">
        <v>10100</v>
      </c>
      <c r="D37" s="414" t="s">
        <v>437</v>
      </c>
      <c r="E37" s="383" t="s">
        <v>438</v>
      </c>
      <c r="F37" s="383">
        <v>9</v>
      </c>
      <c r="G37" s="384" t="s">
        <v>439</v>
      </c>
      <c r="H37" s="383">
        <v>117935870</v>
      </c>
      <c r="I37" s="383" t="s">
        <v>440</v>
      </c>
      <c r="J37" s="383" t="s">
        <v>441</v>
      </c>
      <c r="K37" s="384"/>
      <c r="L37" s="384" t="s">
        <v>442</v>
      </c>
      <c r="M37" s="385" t="s">
        <v>278</v>
      </c>
    </row>
    <row r="38" spans="1:13" x14ac:dyDescent="0.2">
      <c r="A38" s="415" t="s">
        <v>264</v>
      </c>
      <c r="B38" s="414" t="s">
        <v>264</v>
      </c>
      <c r="C38" s="384">
        <v>10100</v>
      </c>
      <c r="D38" s="414" t="s">
        <v>443</v>
      </c>
      <c r="E38" s="383" t="s">
        <v>444</v>
      </c>
      <c r="F38" s="383">
        <v>58</v>
      </c>
      <c r="G38" s="383">
        <v>116694728</v>
      </c>
      <c r="H38" s="384"/>
      <c r="I38" s="383" t="s">
        <v>445</v>
      </c>
      <c r="J38" s="383" t="s">
        <v>446</v>
      </c>
      <c r="K38" s="384" t="s">
        <v>329</v>
      </c>
      <c r="L38" s="384" t="s">
        <v>447</v>
      </c>
      <c r="M38" s="386" t="s">
        <v>448</v>
      </c>
    </row>
    <row r="39" spans="1:13" x14ac:dyDescent="0.2">
      <c r="A39" s="415" t="s">
        <v>264</v>
      </c>
      <c r="B39" s="414" t="s">
        <v>264</v>
      </c>
      <c r="C39" s="384">
        <v>10100</v>
      </c>
      <c r="D39" s="414" t="s">
        <v>449</v>
      </c>
      <c r="E39" s="383" t="s">
        <v>349</v>
      </c>
      <c r="F39" s="383">
        <v>59</v>
      </c>
      <c r="G39" s="383">
        <v>112730972</v>
      </c>
      <c r="H39" s="384"/>
      <c r="I39" s="383" t="s">
        <v>350</v>
      </c>
      <c r="J39" s="383" t="s">
        <v>351</v>
      </c>
      <c r="K39" s="384">
        <v>10</v>
      </c>
      <c r="L39" s="384"/>
      <c r="M39" s="386"/>
    </row>
    <row r="40" spans="1:13" x14ac:dyDescent="0.2">
      <c r="A40" s="415" t="s">
        <v>264</v>
      </c>
      <c r="B40" s="414" t="s">
        <v>264</v>
      </c>
      <c r="C40" s="384">
        <v>10100</v>
      </c>
      <c r="D40" s="414" t="s">
        <v>450</v>
      </c>
      <c r="E40" s="383" t="s">
        <v>451</v>
      </c>
      <c r="F40" s="383">
        <v>22</v>
      </c>
      <c r="G40" s="383">
        <v>3883254331</v>
      </c>
      <c r="H40" s="384"/>
      <c r="I40" s="383" t="s">
        <v>452</v>
      </c>
      <c r="J40" s="384"/>
      <c r="K40" s="384"/>
      <c r="L40" s="384" t="s">
        <v>447</v>
      </c>
      <c r="M40" s="385" t="s">
        <v>278</v>
      </c>
    </row>
    <row r="41" spans="1:13" x14ac:dyDescent="0.2">
      <c r="A41" s="415" t="s">
        <v>264</v>
      </c>
      <c r="B41" s="414" t="s">
        <v>264</v>
      </c>
      <c r="C41" s="384">
        <v>10100</v>
      </c>
      <c r="D41" s="414" t="s">
        <v>453</v>
      </c>
      <c r="E41" s="383" t="s">
        <v>454</v>
      </c>
      <c r="F41" s="383">
        <v>21</v>
      </c>
      <c r="G41" s="383">
        <v>110208430</v>
      </c>
      <c r="H41" s="384"/>
      <c r="I41" s="383" t="s">
        <v>455</v>
      </c>
      <c r="J41" s="383" t="s">
        <v>456</v>
      </c>
      <c r="K41" s="384"/>
      <c r="L41" s="384" t="s">
        <v>457</v>
      </c>
      <c r="M41" s="386" t="s">
        <v>425</v>
      </c>
    </row>
    <row r="42" spans="1:13" x14ac:dyDescent="0.2">
      <c r="A42" s="415" t="s">
        <v>264</v>
      </c>
      <c r="B42" s="414" t="s">
        <v>264</v>
      </c>
      <c r="C42" s="384">
        <v>10100</v>
      </c>
      <c r="D42" s="414" t="s">
        <v>458</v>
      </c>
      <c r="E42" s="383" t="s">
        <v>459</v>
      </c>
      <c r="F42" s="384" t="s">
        <v>460</v>
      </c>
      <c r="G42" s="383">
        <v>115631562</v>
      </c>
      <c r="H42" s="383">
        <v>110700808</v>
      </c>
      <c r="I42" s="383" t="s">
        <v>461</v>
      </c>
      <c r="J42" s="383" t="s">
        <v>462</v>
      </c>
      <c r="K42" s="384">
        <v>1</v>
      </c>
      <c r="L42" s="383" t="s">
        <v>463</v>
      </c>
      <c r="M42" s="386" t="s">
        <v>425</v>
      </c>
    </row>
    <row r="43" spans="1:13" x14ac:dyDescent="0.2">
      <c r="A43" s="415" t="s">
        <v>264</v>
      </c>
      <c r="B43" s="414" t="s">
        <v>264</v>
      </c>
      <c r="C43" s="384">
        <v>10100</v>
      </c>
      <c r="D43" s="414" t="s">
        <v>464</v>
      </c>
      <c r="E43" s="383" t="s">
        <v>465</v>
      </c>
      <c r="F43" s="383">
        <v>12</v>
      </c>
      <c r="G43" s="383">
        <v>115224279</v>
      </c>
      <c r="H43" s="384"/>
      <c r="I43" s="383" t="s">
        <v>466</v>
      </c>
      <c r="J43" s="384"/>
      <c r="K43" s="384" t="s">
        <v>467</v>
      </c>
      <c r="L43" s="384" t="s">
        <v>284</v>
      </c>
      <c r="M43" s="385" t="s">
        <v>278</v>
      </c>
    </row>
    <row r="44" spans="1:13" x14ac:dyDescent="0.2">
      <c r="A44" s="415" t="s">
        <v>264</v>
      </c>
      <c r="B44" s="414" t="s">
        <v>264</v>
      </c>
      <c r="C44" s="384">
        <v>10100</v>
      </c>
      <c r="D44" s="414" t="s">
        <v>468</v>
      </c>
      <c r="E44" s="383" t="s">
        <v>469</v>
      </c>
      <c r="F44" s="384" t="s">
        <v>470</v>
      </c>
      <c r="G44" s="383">
        <v>114368566</v>
      </c>
      <c r="H44" s="383">
        <v>115215571</v>
      </c>
      <c r="I44" s="383" t="s">
        <v>471</v>
      </c>
      <c r="J44" s="383" t="s">
        <v>472</v>
      </c>
      <c r="K44" s="384" t="s">
        <v>360</v>
      </c>
      <c r="L44" s="384" t="s">
        <v>442</v>
      </c>
      <c r="M44" s="385" t="s">
        <v>278</v>
      </c>
    </row>
    <row r="45" spans="1:13" x14ac:dyDescent="0.2">
      <c r="A45" s="415" t="s">
        <v>264</v>
      </c>
      <c r="B45" s="414" t="s">
        <v>264</v>
      </c>
      <c r="C45" s="384">
        <v>10100</v>
      </c>
      <c r="D45" s="414" t="s">
        <v>473</v>
      </c>
      <c r="E45" s="383" t="s">
        <v>474</v>
      </c>
      <c r="F45" s="383">
        <v>1</v>
      </c>
      <c r="G45" s="383">
        <v>11835858</v>
      </c>
      <c r="H45" s="383">
        <v>11835859</v>
      </c>
      <c r="I45" s="383" t="s">
        <v>475</v>
      </c>
      <c r="J45" s="384"/>
      <c r="K45" s="384" t="s">
        <v>393</v>
      </c>
      <c r="L45" s="384" t="s">
        <v>284</v>
      </c>
      <c r="M45" s="385" t="s">
        <v>291</v>
      </c>
    </row>
    <row r="46" spans="1:13" x14ac:dyDescent="0.2">
      <c r="A46" s="415" t="s">
        <v>264</v>
      </c>
      <c r="B46" s="414" t="s">
        <v>264</v>
      </c>
      <c r="C46" s="384">
        <v>10100</v>
      </c>
      <c r="D46" s="414" t="s">
        <v>476</v>
      </c>
      <c r="E46" s="383" t="s">
        <v>357</v>
      </c>
      <c r="F46" s="383">
        <v>22</v>
      </c>
      <c r="G46" s="383">
        <v>112429711</v>
      </c>
      <c r="H46" s="383">
        <v>112429799</v>
      </c>
      <c r="I46" s="383" t="s">
        <v>358</v>
      </c>
      <c r="J46" s="383" t="s">
        <v>359</v>
      </c>
      <c r="K46" s="384" t="s">
        <v>360</v>
      </c>
      <c r="L46" s="384" t="s">
        <v>361</v>
      </c>
      <c r="M46" s="385" t="s">
        <v>278</v>
      </c>
    </row>
    <row r="47" spans="1:13" x14ac:dyDescent="0.2">
      <c r="A47" s="415" t="s">
        <v>264</v>
      </c>
      <c r="B47" s="414" t="s">
        <v>264</v>
      </c>
      <c r="C47" s="384">
        <v>10100</v>
      </c>
      <c r="D47" s="414" t="s">
        <v>477</v>
      </c>
      <c r="E47" s="383" t="s">
        <v>373</v>
      </c>
      <c r="F47" s="383">
        <v>36</v>
      </c>
      <c r="G47" s="383">
        <v>115224822</v>
      </c>
      <c r="H47" s="383">
        <v>115224395</v>
      </c>
      <c r="I47" s="383" t="s">
        <v>374</v>
      </c>
      <c r="J47" s="384"/>
      <c r="K47" s="384" t="s">
        <v>467</v>
      </c>
      <c r="L47" s="384" t="s">
        <v>284</v>
      </c>
      <c r="M47" s="385" t="s">
        <v>278</v>
      </c>
    </row>
    <row r="48" spans="1:13" x14ac:dyDescent="0.2">
      <c r="A48" s="415" t="s">
        <v>264</v>
      </c>
      <c r="B48" s="414" t="s">
        <v>264</v>
      </c>
      <c r="C48" s="384">
        <v>10100</v>
      </c>
      <c r="D48" s="414" t="s">
        <v>478</v>
      </c>
      <c r="E48" s="383" t="s">
        <v>479</v>
      </c>
      <c r="F48" s="383">
        <v>90</v>
      </c>
      <c r="G48" s="384" t="s">
        <v>480</v>
      </c>
      <c r="H48" s="383">
        <v>119752171</v>
      </c>
      <c r="I48" s="383" t="s">
        <v>481</v>
      </c>
      <c r="J48" s="383" t="s">
        <v>482</v>
      </c>
      <c r="K48" s="384" t="s">
        <v>483</v>
      </c>
      <c r="L48" s="384" t="s">
        <v>484</v>
      </c>
      <c r="M48" s="385" t="s">
        <v>278</v>
      </c>
    </row>
    <row r="49" spans="1:13" x14ac:dyDescent="0.2">
      <c r="A49" s="415" t="s">
        <v>264</v>
      </c>
      <c r="B49" s="414" t="s">
        <v>264</v>
      </c>
      <c r="C49" s="384">
        <v>10100</v>
      </c>
      <c r="D49" s="414" t="s">
        <v>485</v>
      </c>
      <c r="E49" s="383" t="s">
        <v>486</v>
      </c>
      <c r="F49" s="383">
        <v>31</v>
      </c>
      <c r="G49" s="383">
        <v>118998555</v>
      </c>
      <c r="H49" s="383">
        <v>118998555</v>
      </c>
      <c r="I49" s="383" t="s">
        <v>487</v>
      </c>
      <c r="J49" s="383" t="s">
        <v>488</v>
      </c>
      <c r="K49" s="384"/>
      <c r="L49" s="384" t="s">
        <v>489</v>
      </c>
      <c r="M49" s="386" t="s">
        <v>425</v>
      </c>
    </row>
    <row r="50" spans="1:13" x14ac:dyDescent="0.2">
      <c r="A50" s="415" t="s">
        <v>264</v>
      </c>
      <c r="B50" s="414" t="s">
        <v>264</v>
      </c>
      <c r="C50" s="384">
        <v>10100</v>
      </c>
      <c r="D50" s="414" t="s">
        <v>490</v>
      </c>
      <c r="E50" s="383" t="s">
        <v>491</v>
      </c>
      <c r="F50" s="383">
        <v>18</v>
      </c>
      <c r="G50" s="384" t="s">
        <v>281</v>
      </c>
      <c r="H50" s="383">
        <v>113802905</v>
      </c>
      <c r="I50" s="383" t="s">
        <v>492</v>
      </c>
      <c r="J50" s="383" t="s">
        <v>493</v>
      </c>
      <c r="K50" s="384"/>
      <c r="L50" s="384" t="s">
        <v>284</v>
      </c>
      <c r="M50" s="385" t="s">
        <v>278</v>
      </c>
    </row>
    <row r="51" spans="1:13" ht="21" thickBot="1" x14ac:dyDescent="0.25">
      <c r="A51" s="416" t="s">
        <v>264</v>
      </c>
      <c r="B51" s="417" t="s">
        <v>264</v>
      </c>
      <c r="C51" s="389">
        <v>10100</v>
      </c>
      <c r="D51" s="417" t="s">
        <v>494</v>
      </c>
      <c r="E51" s="388" t="s">
        <v>495</v>
      </c>
      <c r="F51" s="388">
        <v>28</v>
      </c>
      <c r="G51" s="388">
        <v>111972111</v>
      </c>
      <c r="H51" s="388">
        <v>111972150</v>
      </c>
      <c r="I51" s="388" t="s">
        <v>496</v>
      </c>
      <c r="J51" s="388" t="s">
        <v>497</v>
      </c>
      <c r="K51" s="389" t="s">
        <v>498</v>
      </c>
      <c r="L51" s="389" t="s">
        <v>499</v>
      </c>
      <c r="M51" s="390" t="s">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DC8BF-D22C-9848-955F-D417D4E5A731}">
  <dimension ref="A1:J57"/>
  <sheetViews>
    <sheetView workbookViewId="0">
      <selection sqref="A1:J55"/>
    </sheetView>
  </sheetViews>
  <sheetFormatPr baseColWidth="10" defaultRowHeight="16" x14ac:dyDescent="0.2"/>
  <cols>
    <col min="1" max="1" width="54.5" customWidth="1"/>
    <col min="2" max="2" width="20.6640625" customWidth="1"/>
    <col min="3" max="3" width="13.6640625" customWidth="1"/>
    <col min="4" max="4" width="15" customWidth="1"/>
    <col min="5" max="5" width="18.5" customWidth="1"/>
    <col min="6" max="6" width="11.33203125" customWidth="1"/>
    <col min="7" max="7" width="18.83203125" customWidth="1"/>
    <col min="8" max="8" width="14.83203125" customWidth="1"/>
    <col min="9" max="9" width="16.83203125" customWidth="1"/>
    <col min="10" max="10" width="14.1640625" customWidth="1"/>
  </cols>
  <sheetData>
    <row r="1" spans="1:10" s="379" customFormat="1" ht="20" x14ac:dyDescent="0.25">
      <c r="A1" s="399" t="s">
        <v>165</v>
      </c>
      <c r="B1" s="399" t="s">
        <v>501</v>
      </c>
      <c r="C1" s="399" t="s">
        <v>502</v>
      </c>
      <c r="D1" s="399" t="s">
        <v>503</v>
      </c>
      <c r="E1" s="399" t="s">
        <v>504</v>
      </c>
      <c r="F1" s="399" t="s">
        <v>505</v>
      </c>
      <c r="G1" s="399" t="s">
        <v>506</v>
      </c>
      <c r="H1" s="399" t="s">
        <v>507</v>
      </c>
      <c r="I1" s="399" t="s">
        <v>508</v>
      </c>
      <c r="J1" s="399" t="s">
        <v>509</v>
      </c>
    </row>
    <row r="2" spans="1:10" ht="20" x14ac:dyDescent="0.2">
      <c r="A2" s="400" t="s">
        <v>510</v>
      </c>
      <c r="B2" s="391" t="s">
        <v>511</v>
      </c>
      <c r="C2" s="391"/>
      <c r="D2" s="391" t="s">
        <v>512</v>
      </c>
      <c r="E2" s="378" t="s">
        <v>513</v>
      </c>
      <c r="F2" s="378">
        <v>220</v>
      </c>
      <c r="G2" s="378">
        <v>1873</v>
      </c>
      <c r="H2" s="378">
        <v>1615</v>
      </c>
      <c r="I2" s="378">
        <v>3929</v>
      </c>
      <c r="J2" s="378"/>
    </row>
    <row r="3" spans="1:10" ht="20" x14ac:dyDescent="0.2">
      <c r="A3" s="401" t="s">
        <v>510</v>
      </c>
      <c r="B3" s="392" t="s">
        <v>511</v>
      </c>
      <c r="C3" s="392"/>
      <c r="D3" s="392" t="s">
        <v>512</v>
      </c>
      <c r="E3" s="392" t="s">
        <v>513</v>
      </c>
      <c r="F3" s="392">
        <v>220</v>
      </c>
      <c r="G3" s="392">
        <v>1873</v>
      </c>
      <c r="H3" s="392">
        <v>1615</v>
      </c>
      <c r="I3" s="392">
        <v>3929</v>
      </c>
      <c r="J3" s="392"/>
    </row>
    <row r="4" spans="1:10" ht="20" x14ac:dyDescent="0.2">
      <c r="A4" s="378" t="s">
        <v>514</v>
      </c>
      <c r="B4" s="393">
        <v>40000000</v>
      </c>
      <c r="C4" s="391"/>
      <c r="D4" s="391"/>
      <c r="E4" s="378" t="s">
        <v>513</v>
      </c>
      <c r="F4" s="378">
        <v>211</v>
      </c>
      <c r="G4" s="391" t="s">
        <v>515</v>
      </c>
      <c r="H4" s="378">
        <v>76</v>
      </c>
      <c r="I4" s="378">
        <v>2760</v>
      </c>
      <c r="J4" s="378">
        <v>3485</v>
      </c>
    </row>
    <row r="5" spans="1:10" ht="20" x14ac:dyDescent="0.2">
      <c r="A5" s="378" t="s">
        <v>516</v>
      </c>
      <c r="B5" s="393">
        <v>904200000</v>
      </c>
      <c r="C5" s="378">
        <v>217</v>
      </c>
      <c r="D5" s="391" t="s">
        <v>512</v>
      </c>
      <c r="E5" s="391" t="s">
        <v>517</v>
      </c>
      <c r="F5" s="391" t="s">
        <v>512</v>
      </c>
      <c r="G5" s="391" t="s">
        <v>518</v>
      </c>
      <c r="H5" s="391" t="s">
        <v>519</v>
      </c>
      <c r="I5" s="378">
        <v>1777</v>
      </c>
      <c r="J5" s="391"/>
    </row>
    <row r="6" spans="1:10" ht="20" x14ac:dyDescent="0.2">
      <c r="A6" s="391" t="s">
        <v>520</v>
      </c>
      <c r="B6" s="391" t="s">
        <v>521</v>
      </c>
      <c r="C6" s="378">
        <v>1031</v>
      </c>
      <c r="D6" s="391"/>
      <c r="E6" s="378" t="s">
        <v>522</v>
      </c>
      <c r="F6" s="391"/>
      <c r="G6" s="378">
        <v>1947</v>
      </c>
      <c r="H6" s="378">
        <v>4611</v>
      </c>
      <c r="I6" s="378">
        <v>16008</v>
      </c>
      <c r="J6" s="391"/>
    </row>
    <row r="7" spans="1:10" ht="20" x14ac:dyDescent="0.2">
      <c r="A7" s="378" t="s">
        <v>523</v>
      </c>
      <c r="B7" s="391">
        <v>3400</v>
      </c>
      <c r="C7" s="391"/>
      <c r="D7" s="391" t="s">
        <v>524</v>
      </c>
      <c r="E7" s="400" t="s">
        <v>525</v>
      </c>
      <c r="F7" s="391"/>
      <c r="G7" s="378">
        <v>1951</v>
      </c>
      <c r="H7" s="378">
        <v>181</v>
      </c>
      <c r="I7" s="378">
        <v>2987</v>
      </c>
      <c r="J7" s="378">
        <v>3168</v>
      </c>
    </row>
    <row r="8" spans="1:10" ht="20" x14ac:dyDescent="0.2">
      <c r="A8" s="378" t="s">
        <v>526</v>
      </c>
      <c r="B8" s="378">
        <v>4700000</v>
      </c>
      <c r="C8" s="391"/>
      <c r="D8" s="391"/>
      <c r="E8" s="378" t="s">
        <v>513</v>
      </c>
      <c r="F8" s="391"/>
      <c r="G8" s="378">
        <v>1967</v>
      </c>
      <c r="H8" s="391" t="s">
        <v>524</v>
      </c>
      <c r="I8" s="391" t="s">
        <v>527</v>
      </c>
      <c r="J8" s="378">
        <v>21160</v>
      </c>
    </row>
    <row r="9" spans="1:10" ht="20" x14ac:dyDescent="0.2">
      <c r="A9" s="378" t="s">
        <v>528</v>
      </c>
      <c r="B9" s="391" t="s">
        <v>529</v>
      </c>
      <c r="C9" s="378">
        <v>86</v>
      </c>
      <c r="D9" s="391"/>
      <c r="E9" s="391" t="s">
        <v>530</v>
      </c>
      <c r="F9" s="391"/>
      <c r="G9" s="378">
        <v>1850</v>
      </c>
      <c r="H9" s="378">
        <v>100</v>
      </c>
      <c r="I9" s="378">
        <v>900</v>
      </c>
      <c r="J9" s="378">
        <v>1000</v>
      </c>
    </row>
    <row r="10" spans="1:10" ht="20" x14ac:dyDescent="0.2">
      <c r="A10" s="378" t="s">
        <v>531</v>
      </c>
      <c r="B10" s="391" t="s">
        <v>532</v>
      </c>
      <c r="C10" s="391"/>
      <c r="D10" s="391" t="s">
        <v>512</v>
      </c>
      <c r="E10" s="378" t="s">
        <v>533</v>
      </c>
      <c r="F10" s="391"/>
      <c r="G10" s="378">
        <v>1832</v>
      </c>
      <c r="H10" s="378">
        <v>4521</v>
      </c>
      <c r="I10" s="378">
        <v>11278</v>
      </c>
      <c r="J10" s="378">
        <v>16355</v>
      </c>
    </row>
    <row r="11" spans="1:10" ht="20" x14ac:dyDescent="0.2">
      <c r="A11" s="392" t="s">
        <v>531</v>
      </c>
      <c r="B11" s="392" t="s">
        <v>532</v>
      </c>
      <c r="C11" s="392"/>
      <c r="D11" s="392" t="s">
        <v>512</v>
      </c>
      <c r="E11" s="392" t="s">
        <v>533</v>
      </c>
      <c r="F11" s="392"/>
      <c r="G11" s="392">
        <v>1832</v>
      </c>
      <c r="H11" s="392">
        <v>4521</v>
      </c>
      <c r="I11" s="392">
        <v>11278</v>
      </c>
      <c r="J11" s="392" t="s">
        <v>534</v>
      </c>
    </row>
    <row r="12" spans="1:10" ht="20" x14ac:dyDescent="0.2">
      <c r="A12" s="378" t="s">
        <v>535</v>
      </c>
      <c r="B12" s="391" t="s">
        <v>536</v>
      </c>
      <c r="C12" s="378">
        <v>1804</v>
      </c>
      <c r="D12" s="391" t="s">
        <v>512</v>
      </c>
      <c r="E12" s="378" t="s">
        <v>522</v>
      </c>
      <c r="F12" s="378">
        <v>5354</v>
      </c>
      <c r="G12" s="394">
        <v>2624</v>
      </c>
      <c r="H12" s="378">
        <v>6417</v>
      </c>
      <c r="I12" s="378">
        <v>20974</v>
      </c>
      <c r="J12" s="378">
        <v>27816</v>
      </c>
    </row>
    <row r="13" spans="1:10" ht="20" x14ac:dyDescent="0.2">
      <c r="A13" s="378" t="s">
        <v>537</v>
      </c>
      <c r="B13" s="393">
        <v>701670000</v>
      </c>
      <c r="C13" s="378">
        <v>219</v>
      </c>
      <c r="D13" s="391"/>
      <c r="E13" s="391" t="s">
        <v>517</v>
      </c>
      <c r="F13" s="391"/>
      <c r="G13" s="391" t="s">
        <v>538</v>
      </c>
      <c r="H13" s="391"/>
      <c r="I13" s="378">
        <v>1812</v>
      </c>
      <c r="J13" s="391"/>
    </row>
    <row r="14" spans="1:10" ht="20" x14ac:dyDescent="0.2">
      <c r="A14" s="378" t="s">
        <v>539</v>
      </c>
      <c r="B14" s="378">
        <v>40200750</v>
      </c>
      <c r="C14" s="378">
        <v>838</v>
      </c>
      <c r="D14" s="391"/>
      <c r="E14" s="378" t="s">
        <v>522</v>
      </c>
      <c r="F14" s="378">
        <v>1269</v>
      </c>
      <c r="G14" s="378">
        <v>1901</v>
      </c>
      <c r="H14" s="378">
        <v>2661</v>
      </c>
      <c r="I14" s="378">
        <v>12892</v>
      </c>
      <c r="J14" s="378">
        <v>15553</v>
      </c>
    </row>
    <row r="15" spans="1:10" ht="20" x14ac:dyDescent="0.2">
      <c r="A15" s="392" t="s">
        <v>539</v>
      </c>
      <c r="B15" s="392">
        <v>40200750</v>
      </c>
      <c r="C15" s="392">
        <v>838</v>
      </c>
      <c r="D15" s="392"/>
      <c r="E15" s="392" t="s">
        <v>517</v>
      </c>
      <c r="F15" s="392">
        <v>1269</v>
      </c>
      <c r="G15" s="392">
        <v>1901</v>
      </c>
      <c r="H15" s="392">
        <v>2661</v>
      </c>
      <c r="I15" s="392">
        <v>12892</v>
      </c>
      <c r="J15" s="392">
        <v>15553</v>
      </c>
    </row>
    <row r="16" spans="1:10" ht="20" x14ac:dyDescent="0.2">
      <c r="A16" s="392" t="s">
        <v>539</v>
      </c>
      <c r="B16" s="392">
        <v>40200750</v>
      </c>
      <c r="C16" s="392">
        <v>838</v>
      </c>
      <c r="D16" s="392"/>
      <c r="E16" s="392" t="s">
        <v>522</v>
      </c>
      <c r="F16" s="392">
        <v>1269</v>
      </c>
      <c r="G16" s="392">
        <v>1947</v>
      </c>
      <c r="H16" s="392">
        <v>2661</v>
      </c>
      <c r="I16" s="392">
        <v>12892</v>
      </c>
      <c r="J16" s="392">
        <v>15553</v>
      </c>
    </row>
    <row r="17" spans="1:10" ht="20" x14ac:dyDescent="0.2">
      <c r="A17" s="392" t="s">
        <v>539</v>
      </c>
      <c r="B17" s="392">
        <v>40200750</v>
      </c>
      <c r="C17" s="392">
        <v>838</v>
      </c>
      <c r="D17" s="392"/>
      <c r="E17" s="392" t="s">
        <v>522</v>
      </c>
      <c r="F17" s="392">
        <v>1269</v>
      </c>
      <c r="G17" s="392">
        <v>1901</v>
      </c>
      <c r="H17" s="392">
        <v>2661</v>
      </c>
      <c r="I17" s="392">
        <v>12892</v>
      </c>
      <c r="J17" s="392">
        <v>15553</v>
      </c>
    </row>
    <row r="18" spans="1:10" ht="20" x14ac:dyDescent="0.2">
      <c r="A18" s="378" t="s">
        <v>540</v>
      </c>
      <c r="B18" s="378">
        <v>5950000</v>
      </c>
      <c r="C18" s="378">
        <v>1490</v>
      </c>
      <c r="D18" s="391" t="s">
        <v>512</v>
      </c>
      <c r="E18" s="378" t="s">
        <v>533</v>
      </c>
      <c r="F18" s="378">
        <v>3025</v>
      </c>
      <c r="G18" s="378">
        <v>1964</v>
      </c>
      <c r="H18" s="378">
        <v>3346</v>
      </c>
      <c r="I18" s="378">
        <v>8780</v>
      </c>
      <c r="J18" s="378">
        <v>12125</v>
      </c>
    </row>
    <row r="19" spans="1:10" ht="20" x14ac:dyDescent="0.2">
      <c r="A19" s="392" t="s">
        <v>540</v>
      </c>
      <c r="B19" s="392">
        <v>5950000</v>
      </c>
      <c r="C19" s="392">
        <v>1490</v>
      </c>
      <c r="D19" s="392" t="s">
        <v>512</v>
      </c>
      <c r="E19" s="392" t="s">
        <v>541</v>
      </c>
      <c r="F19" s="392">
        <v>3025</v>
      </c>
      <c r="G19" s="392">
        <v>1964</v>
      </c>
      <c r="H19" s="392">
        <v>3346</v>
      </c>
      <c r="I19" s="392">
        <v>8780</v>
      </c>
      <c r="J19" s="392">
        <v>12125</v>
      </c>
    </row>
    <row r="20" spans="1:10" ht="20" x14ac:dyDescent="0.2">
      <c r="A20" s="391" t="s">
        <v>542</v>
      </c>
      <c r="B20" s="391">
        <v>121</v>
      </c>
      <c r="C20" s="391"/>
      <c r="D20" s="378">
        <v>1355</v>
      </c>
      <c r="E20" s="378" t="s">
        <v>543</v>
      </c>
      <c r="F20" s="391"/>
      <c r="G20" s="378">
        <v>1835</v>
      </c>
      <c r="H20" s="378">
        <v>7046</v>
      </c>
      <c r="I20" s="378">
        <v>14851</v>
      </c>
      <c r="J20" s="378">
        <v>27393</v>
      </c>
    </row>
    <row r="21" spans="1:10" ht="20" x14ac:dyDescent="0.2">
      <c r="A21" s="378" t="s">
        <v>544</v>
      </c>
      <c r="B21" s="391" t="s">
        <v>545</v>
      </c>
      <c r="C21" s="391" t="s">
        <v>546</v>
      </c>
      <c r="D21" s="391"/>
      <c r="E21" s="378" t="s">
        <v>547</v>
      </c>
      <c r="F21" s="391"/>
      <c r="G21" s="391" t="s">
        <v>548</v>
      </c>
      <c r="H21" s="391" t="s">
        <v>549</v>
      </c>
      <c r="I21" s="391" t="s">
        <v>549</v>
      </c>
      <c r="J21" s="391"/>
    </row>
    <row r="22" spans="1:10" ht="20" x14ac:dyDescent="0.2">
      <c r="A22" s="378" t="s">
        <v>550</v>
      </c>
      <c r="B22" s="391" t="s">
        <v>551</v>
      </c>
      <c r="C22" s="391"/>
      <c r="D22" s="391"/>
      <c r="E22" s="378" t="s">
        <v>522</v>
      </c>
      <c r="F22" s="391"/>
      <c r="G22" s="378">
        <v>1847</v>
      </c>
      <c r="H22" s="378">
        <v>400</v>
      </c>
      <c r="I22" s="378">
        <v>2700</v>
      </c>
      <c r="J22" s="391"/>
    </row>
    <row r="23" spans="1:10" ht="20" x14ac:dyDescent="0.2">
      <c r="A23" s="392" t="s">
        <v>550</v>
      </c>
      <c r="B23" s="392" t="s">
        <v>551</v>
      </c>
      <c r="C23" s="392"/>
      <c r="D23" s="392"/>
      <c r="E23" s="392" t="s">
        <v>522</v>
      </c>
      <c r="F23" s="392"/>
      <c r="G23" s="392">
        <v>1847</v>
      </c>
      <c r="H23" s="392">
        <v>400</v>
      </c>
      <c r="I23" s="392">
        <v>2700</v>
      </c>
      <c r="J23" s="392"/>
    </row>
    <row r="24" spans="1:10" ht="20" x14ac:dyDescent="0.2">
      <c r="A24" s="378" t="s">
        <v>552</v>
      </c>
      <c r="B24" s="391">
        <v>15</v>
      </c>
      <c r="C24" s="378">
        <v>5500</v>
      </c>
      <c r="D24" s="378">
        <v>8000</v>
      </c>
      <c r="E24" s="378" t="s">
        <v>543</v>
      </c>
      <c r="F24" s="391"/>
      <c r="G24" s="378">
        <v>2005</v>
      </c>
      <c r="H24" s="391"/>
      <c r="I24" s="378">
        <v>25000</v>
      </c>
      <c r="J24" s="378">
        <v>70000</v>
      </c>
    </row>
    <row r="25" spans="1:10" ht="20" x14ac:dyDescent="0.2">
      <c r="A25" s="378" t="s">
        <v>553</v>
      </c>
      <c r="B25" s="378">
        <v>16586100</v>
      </c>
      <c r="C25" s="391"/>
      <c r="D25" s="391"/>
      <c r="E25" s="378" t="s">
        <v>522</v>
      </c>
      <c r="F25" s="391"/>
      <c r="G25" s="378">
        <v>1878</v>
      </c>
      <c r="H25" s="378">
        <v>66</v>
      </c>
      <c r="I25" s="378">
        <v>878</v>
      </c>
      <c r="J25" s="378">
        <v>894</v>
      </c>
    </row>
    <row r="26" spans="1:10" ht="20" x14ac:dyDescent="0.2">
      <c r="A26" s="392" t="s">
        <v>553</v>
      </c>
      <c r="B26" s="392">
        <v>16586100</v>
      </c>
      <c r="C26" s="392"/>
      <c r="D26" s="392"/>
      <c r="E26" s="392" t="s">
        <v>517</v>
      </c>
      <c r="F26" s="392"/>
      <c r="G26" s="392">
        <v>1878</v>
      </c>
      <c r="H26" s="392">
        <v>66</v>
      </c>
      <c r="I26" s="392">
        <v>878</v>
      </c>
      <c r="J26" s="392">
        <v>894</v>
      </c>
    </row>
    <row r="27" spans="1:10" ht="20" x14ac:dyDescent="0.2">
      <c r="A27" s="378" t="s">
        <v>554</v>
      </c>
      <c r="B27" s="391" t="s">
        <v>555</v>
      </c>
      <c r="C27" s="378">
        <v>239</v>
      </c>
      <c r="D27" s="391"/>
      <c r="E27" s="378" t="s">
        <v>522</v>
      </c>
      <c r="F27" s="391"/>
      <c r="G27" s="378">
        <v>1851</v>
      </c>
      <c r="H27" s="378">
        <v>1047</v>
      </c>
      <c r="I27" s="378">
        <v>2786</v>
      </c>
      <c r="J27" s="378">
        <v>8846</v>
      </c>
    </row>
    <row r="28" spans="1:10" ht="20" x14ac:dyDescent="0.2">
      <c r="A28" s="392" t="s">
        <v>554</v>
      </c>
      <c r="B28" s="392" t="s">
        <v>555</v>
      </c>
      <c r="C28" s="392" t="s">
        <v>556</v>
      </c>
      <c r="D28" s="392"/>
      <c r="E28" s="392" t="s">
        <v>522</v>
      </c>
      <c r="F28" s="392"/>
      <c r="G28" s="392">
        <v>1851</v>
      </c>
      <c r="H28" s="392">
        <v>1047</v>
      </c>
      <c r="I28" s="392">
        <v>2786</v>
      </c>
      <c r="J28" s="392">
        <v>8846</v>
      </c>
    </row>
    <row r="29" spans="1:10" ht="20" x14ac:dyDescent="0.2">
      <c r="A29" s="378" t="s">
        <v>557</v>
      </c>
      <c r="B29" s="391" t="s">
        <v>558</v>
      </c>
      <c r="C29" s="391"/>
      <c r="D29" s="391"/>
      <c r="E29" s="378" t="s">
        <v>559</v>
      </c>
      <c r="F29" s="378">
        <v>600</v>
      </c>
      <c r="G29" s="391" t="s">
        <v>560</v>
      </c>
      <c r="H29" s="378">
        <v>100</v>
      </c>
      <c r="I29" s="378">
        <v>6400</v>
      </c>
      <c r="J29" s="378">
        <v>4500</v>
      </c>
    </row>
    <row r="30" spans="1:10" ht="20" x14ac:dyDescent="0.2">
      <c r="A30" s="392" t="s">
        <v>557</v>
      </c>
      <c r="B30" s="392" t="s">
        <v>558</v>
      </c>
      <c r="C30" s="392"/>
      <c r="D30" s="392"/>
      <c r="E30" s="392" t="s">
        <v>559</v>
      </c>
      <c r="F30" s="392">
        <v>600</v>
      </c>
      <c r="G30" s="392" t="s">
        <v>560</v>
      </c>
      <c r="H30" s="392">
        <v>100</v>
      </c>
      <c r="I30" s="392">
        <v>6400</v>
      </c>
      <c r="J30" s="392">
        <v>4500</v>
      </c>
    </row>
    <row r="31" spans="1:10" ht="20" x14ac:dyDescent="0.2">
      <c r="A31" s="378" t="s">
        <v>561</v>
      </c>
      <c r="B31" s="391" t="s">
        <v>555</v>
      </c>
      <c r="C31" s="378">
        <v>488268</v>
      </c>
      <c r="D31" s="391"/>
      <c r="E31" s="378" t="s">
        <v>522</v>
      </c>
      <c r="F31" s="391"/>
      <c r="G31" s="378">
        <v>1923</v>
      </c>
      <c r="H31" s="378">
        <v>1047</v>
      </c>
      <c r="I31" s="378">
        <v>1491</v>
      </c>
      <c r="J31" s="378">
        <v>8846</v>
      </c>
    </row>
    <row r="32" spans="1:10" ht="20" x14ac:dyDescent="0.2">
      <c r="A32" s="378" t="s">
        <v>562</v>
      </c>
      <c r="B32" s="393">
        <v>1430000000</v>
      </c>
      <c r="C32" s="378">
        <v>285</v>
      </c>
      <c r="D32" s="391"/>
      <c r="E32" s="391" t="s">
        <v>563</v>
      </c>
      <c r="F32" s="391"/>
      <c r="G32" s="391" t="s">
        <v>564</v>
      </c>
      <c r="H32" s="391"/>
      <c r="I32" s="378">
        <v>2600</v>
      </c>
      <c r="J32" s="391"/>
    </row>
    <row r="33" spans="1:10" ht="20" x14ac:dyDescent="0.2">
      <c r="A33" s="378" t="s">
        <v>565</v>
      </c>
      <c r="B33" s="391" t="s">
        <v>566</v>
      </c>
      <c r="C33" s="378">
        <v>231</v>
      </c>
      <c r="D33" s="391"/>
      <c r="E33" s="378" t="s">
        <v>522</v>
      </c>
      <c r="F33" s="391"/>
      <c r="G33" s="378">
        <v>1840</v>
      </c>
      <c r="H33" s="378">
        <v>40</v>
      </c>
      <c r="I33" s="378">
        <v>2035</v>
      </c>
      <c r="J33" s="391"/>
    </row>
    <row r="34" spans="1:10" ht="20" x14ac:dyDescent="0.2">
      <c r="A34" s="378" t="s">
        <v>567</v>
      </c>
      <c r="B34" s="393">
        <v>17000000</v>
      </c>
      <c r="C34" s="378">
        <v>834</v>
      </c>
      <c r="D34" s="391"/>
      <c r="E34" s="391" t="s">
        <v>568</v>
      </c>
      <c r="F34" s="391"/>
      <c r="G34" s="378">
        <v>1890</v>
      </c>
      <c r="H34" s="378">
        <v>1850</v>
      </c>
      <c r="I34" s="378">
        <v>15251</v>
      </c>
      <c r="J34" s="378">
        <v>17101</v>
      </c>
    </row>
    <row r="35" spans="1:10" ht="20" x14ac:dyDescent="0.2">
      <c r="A35" s="378" t="s">
        <v>569</v>
      </c>
      <c r="B35" s="391" t="s">
        <v>570</v>
      </c>
      <c r="C35" s="391"/>
      <c r="D35" s="391"/>
      <c r="E35" s="391" t="s">
        <v>517</v>
      </c>
      <c r="F35" s="378">
        <v>4004</v>
      </c>
      <c r="G35" s="378">
        <v>1743</v>
      </c>
      <c r="H35" s="378">
        <v>3634</v>
      </c>
      <c r="I35" s="378">
        <v>15757</v>
      </c>
      <c r="J35" s="378">
        <v>19391</v>
      </c>
    </row>
    <row r="36" spans="1:10" ht="20" x14ac:dyDescent="0.2">
      <c r="A36" s="392" t="s">
        <v>569</v>
      </c>
      <c r="B36" s="392" t="s">
        <v>570</v>
      </c>
      <c r="C36" s="392"/>
      <c r="D36" s="392"/>
      <c r="E36" s="392" t="s">
        <v>517</v>
      </c>
      <c r="F36" s="392">
        <v>4004</v>
      </c>
      <c r="G36" s="392">
        <v>1743</v>
      </c>
      <c r="H36" s="392">
        <v>3634</v>
      </c>
      <c r="I36" s="392">
        <v>15757</v>
      </c>
      <c r="J36" s="392">
        <v>19391</v>
      </c>
    </row>
    <row r="37" spans="1:10" ht="20" x14ac:dyDescent="0.2">
      <c r="A37" s="392" t="s">
        <v>569</v>
      </c>
      <c r="B37" s="392" t="s">
        <v>570</v>
      </c>
      <c r="C37" s="392"/>
      <c r="D37" s="392"/>
      <c r="E37" s="392" t="s">
        <v>517</v>
      </c>
      <c r="F37" s="392">
        <v>4004</v>
      </c>
      <c r="G37" s="392">
        <v>1743</v>
      </c>
      <c r="H37" s="392">
        <v>3634</v>
      </c>
      <c r="I37" s="392">
        <v>15757</v>
      </c>
      <c r="J37" s="392">
        <v>19391</v>
      </c>
    </row>
    <row r="38" spans="1:10" ht="20" x14ac:dyDescent="0.2">
      <c r="A38" s="378" t="s">
        <v>571</v>
      </c>
      <c r="B38" s="393">
        <v>121000000</v>
      </c>
      <c r="C38" s="391"/>
      <c r="D38" s="391"/>
      <c r="E38" s="391" t="s">
        <v>541</v>
      </c>
      <c r="F38" s="391"/>
      <c r="G38" s="391" t="s">
        <v>572</v>
      </c>
      <c r="H38" s="378">
        <v>3860</v>
      </c>
      <c r="I38" s="378">
        <v>16805</v>
      </c>
      <c r="J38" s="378">
        <v>20655</v>
      </c>
    </row>
    <row r="39" spans="1:10" ht="20" x14ac:dyDescent="0.2">
      <c r="A39" s="378" t="s">
        <v>573</v>
      </c>
      <c r="B39" s="391" t="s">
        <v>574</v>
      </c>
      <c r="C39" s="378">
        <v>6238</v>
      </c>
      <c r="D39" s="391" t="s">
        <v>512</v>
      </c>
      <c r="E39" s="391" t="s">
        <v>563</v>
      </c>
      <c r="F39" s="378">
        <v>18426</v>
      </c>
      <c r="G39" s="378">
        <v>1817</v>
      </c>
      <c r="H39" s="378">
        <v>15309</v>
      </c>
      <c r="I39" s="378">
        <v>26208</v>
      </c>
      <c r="J39" s="378">
        <v>41674</v>
      </c>
    </row>
    <row r="40" spans="1:10" ht="20" x14ac:dyDescent="0.2">
      <c r="A40" s="378" t="s">
        <v>575</v>
      </c>
      <c r="B40" s="378">
        <v>562000000</v>
      </c>
      <c r="C40" s="378">
        <v>4210</v>
      </c>
      <c r="D40" s="391"/>
      <c r="E40" s="378" t="s">
        <v>576</v>
      </c>
      <c r="F40" s="378">
        <v>2455</v>
      </c>
      <c r="G40" s="378">
        <v>1924</v>
      </c>
      <c r="H40" s="378">
        <v>4354</v>
      </c>
      <c r="I40" s="378">
        <v>49476</v>
      </c>
      <c r="J40" s="378">
        <v>62801</v>
      </c>
    </row>
    <row r="41" spans="1:10" ht="20" x14ac:dyDescent="0.2">
      <c r="A41" s="378" t="s">
        <v>577</v>
      </c>
      <c r="B41" s="391" t="s">
        <v>578</v>
      </c>
      <c r="C41" s="378">
        <v>3374</v>
      </c>
      <c r="D41" s="391"/>
      <c r="E41" s="378" t="s">
        <v>522</v>
      </c>
      <c r="F41" s="391"/>
      <c r="G41" s="378">
        <v>1851</v>
      </c>
      <c r="H41" s="378">
        <v>16948</v>
      </c>
      <c r="I41" s="378">
        <v>30375</v>
      </c>
      <c r="J41" s="378">
        <v>51611</v>
      </c>
    </row>
    <row r="42" spans="1:10" ht="20" x14ac:dyDescent="0.2">
      <c r="A42" s="392" t="s">
        <v>577</v>
      </c>
      <c r="B42" s="392" t="s">
        <v>578</v>
      </c>
      <c r="C42" s="392">
        <v>3374</v>
      </c>
      <c r="D42" s="392"/>
      <c r="E42" s="392" t="s">
        <v>522</v>
      </c>
      <c r="F42" s="392"/>
      <c r="G42" s="392">
        <v>1851</v>
      </c>
      <c r="H42" s="392">
        <v>16948</v>
      </c>
      <c r="I42" s="392">
        <v>30375</v>
      </c>
      <c r="J42" s="392">
        <v>51611</v>
      </c>
    </row>
    <row r="43" spans="1:10" ht="20" x14ac:dyDescent="0.2">
      <c r="A43" s="392" t="s">
        <v>577</v>
      </c>
      <c r="B43" s="392" t="s">
        <v>578</v>
      </c>
      <c r="C43" s="392">
        <v>3391</v>
      </c>
      <c r="D43" s="392"/>
      <c r="E43" s="392" t="s">
        <v>522</v>
      </c>
      <c r="F43" s="392"/>
      <c r="G43" s="392">
        <v>1851</v>
      </c>
      <c r="H43" s="392">
        <v>16948</v>
      </c>
      <c r="I43" s="392">
        <v>30375</v>
      </c>
      <c r="J43" s="392">
        <v>51611</v>
      </c>
    </row>
    <row r="44" spans="1:10" ht="20" x14ac:dyDescent="0.2">
      <c r="A44" s="378" t="s">
        <v>579</v>
      </c>
      <c r="B44" s="391" t="s">
        <v>580</v>
      </c>
      <c r="C44" s="378">
        <v>1280</v>
      </c>
      <c r="D44" s="378">
        <v>817</v>
      </c>
      <c r="E44" s="391" t="s">
        <v>581</v>
      </c>
      <c r="F44" s="391"/>
      <c r="G44" s="378">
        <v>1961</v>
      </c>
      <c r="H44" s="378">
        <v>4994</v>
      </c>
      <c r="I44" s="378">
        <v>20283</v>
      </c>
      <c r="J44" s="378">
        <v>25063</v>
      </c>
    </row>
    <row r="45" spans="1:10" ht="20" x14ac:dyDescent="0.2">
      <c r="A45" s="392" t="s">
        <v>579</v>
      </c>
      <c r="B45" s="392" t="s">
        <v>582</v>
      </c>
      <c r="C45" s="392">
        <v>1280</v>
      </c>
      <c r="D45" s="392">
        <v>817</v>
      </c>
      <c r="E45" s="392" t="s">
        <v>581</v>
      </c>
      <c r="F45" s="392"/>
      <c r="G45" s="392">
        <v>1961</v>
      </c>
      <c r="H45" s="392">
        <v>5308</v>
      </c>
      <c r="I45" s="392">
        <v>19755</v>
      </c>
      <c r="J45" s="392">
        <v>25277</v>
      </c>
    </row>
    <row r="46" spans="1:10" ht="20" x14ac:dyDescent="0.2">
      <c r="A46" s="378" t="s">
        <v>583</v>
      </c>
      <c r="B46" s="391" t="s">
        <v>584</v>
      </c>
      <c r="C46" s="378">
        <v>800</v>
      </c>
      <c r="D46" s="391" t="s">
        <v>512</v>
      </c>
      <c r="E46" s="378" t="s">
        <v>522</v>
      </c>
      <c r="F46" s="391"/>
      <c r="G46" s="378">
        <v>1876</v>
      </c>
      <c r="H46" s="378">
        <v>1933</v>
      </c>
      <c r="I46" s="378">
        <v>11147</v>
      </c>
      <c r="J46" s="391"/>
    </row>
    <row r="47" spans="1:10" ht="20" x14ac:dyDescent="0.2">
      <c r="A47" s="378" t="s">
        <v>585</v>
      </c>
      <c r="B47" s="393">
        <v>20000000</v>
      </c>
      <c r="C47" s="378">
        <v>250</v>
      </c>
      <c r="D47" s="391"/>
      <c r="E47" s="391" t="s">
        <v>586</v>
      </c>
      <c r="F47" s="378"/>
      <c r="G47" s="378">
        <v>1969</v>
      </c>
      <c r="H47" s="378">
        <v>324</v>
      </c>
      <c r="I47" s="378">
        <v>4276</v>
      </c>
      <c r="J47" s="378">
        <v>4600</v>
      </c>
    </row>
    <row r="48" spans="1:10" ht="20" x14ac:dyDescent="0.2">
      <c r="A48" s="378" t="s">
        <v>587</v>
      </c>
      <c r="B48" s="391" t="s">
        <v>588</v>
      </c>
      <c r="C48" s="378">
        <v>1325</v>
      </c>
      <c r="D48" s="378">
        <v>782</v>
      </c>
      <c r="E48" s="378" t="s">
        <v>589</v>
      </c>
      <c r="F48" s="378">
        <v>285</v>
      </c>
      <c r="G48" s="391" t="s">
        <v>590</v>
      </c>
      <c r="H48" s="378">
        <v>3043</v>
      </c>
      <c r="I48" s="378">
        <v>3656</v>
      </c>
      <c r="J48" s="378">
        <v>6726</v>
      </c>
    </row>
    <row r="49" spans="1:10" ht="20" x14ac:dyDescent="0.2">
      <c r="A49" s="391" t="s">
        <v>591</v>
      </c>
      <c r="B49" s="391" t="s">
        <v>592</v>
      </c>
      <c r="C49" s="378">
        <v>933</v>
      </c>
      <c r="D49" s="391"/>
      <c r="E49" s="378" t="s">
        <v>593</v>
      </c>
      <c r="F49" s="391"/>
      <c r="G49" s="395">
        <v>3353</v>
      </c>
      <c r="H49" s="378">
        <v>1305</v>
      </c>
      <c r="I49" s="378">
        <v>10756</v>
      </c>
      <c r="J49" s="378">
        <v>10688</v>
      </c>
    </row>
    <row r="50" spans="1:10" ht="20" x14ac:dyDescent="0.2">
      <c r="A50" s="392" t="s">
        <v>591</v>
      </c>
      <c r="B50" s="392" t="s">
        <v>592</v>
      </c>
      <c r="C50" s="392">
        <v>817</v>
      </c>
      <c r="D50" s="392"/>
      <c r="E50" s="392" t="s">
        <v>593</v>
      </c>
      <c r="F50" s="392"/>
      <c r="G50" s="396">
        <v>3353</v>
      </c>
      <c r="H50" s="392">
        <v>1305</v>
      </c>
      <c r="I50" s="392">
        <v>10756</v>
      </c>
      <c r="J50" s="392">
        <v>12557</v>
      </c>
    </row>
    <row r="51" spans="1:10" ht="20" x14ac:dyDescent="0.2">
      <c r="A51" s="392" t="s">
        <v>591</v>
      </c>
      <c r="B51" s="392" t="s">
        <v>592</v>
      </c>
      <c r="C51" s="392">
        <v>933</v>
      </c>
      <c r="D51" s="392"/>
      <c r="E51" s="392" t="s">
        <v>593</v>
      </c>
      <c r="F51" s="392"/>
      <c r="G51" s="396">
        <v>3353</v>
      </c>
      <c r="H51" s="392">
        <v>1305</v>
      </c>
      <c r="I51" s="392">
        <v>10756</v>
      </c>
      <c r="J51" s="392">
        <v>12557</v>
      </c>
    </row>
    <row r="52" spans="1:10" ht="20" x14ac:dyDescent="0.2">
      <c r="A52" s="378" t="s">
        <v>594</v>
      </c>
      <c r="B52" s="391" t="s">
        <v>595</v>
      </c>
      <c r="C52" s="378">
        <v>2551</v>
      </c>
      <c r="D52" s="391"/>
      <c r="E52" s="378" t="s">
        <v>513</v>
      </c>
      <c r="F52" s="378">
        <v>4795</v>
      </c>
      <c r="G52" s="391" t="s">
        <v>596</v>
      </c>
      <c r="H52" s="378">
        <v>12732</v>
      </c>
      <c r="I52" s="378">
        <v>43141</v>
      </c>
      <c r="J52" s="391"/>
    </row>
    <row r="53" spans="1:10" ht="20" x14ac:dyDescent="0.2">
      <c r="A53" s="378" t="s">
        <v>597</v>
      </c>
      <c r="B53" s="391" t="s">
        <v>598</v>
      </c>
      <c r="C53" s="378">
        <v>2687</v>
      </c>
      <c r="D53" s="391"/>
      <c r="E53" s="378" t="s">
        <v>522</v>
      </c>
      <c r="F53" s="378">
        <v>14362</v>
      </c>
      <c r="G53" s="391" t="s">
        <v>599</v>
      </c>
      <c r="H53" s="378">
        <v>7448</v>
      </c>
      <c r="I53" s="378">
        <v>23371</v>
      </c>
      <c r="J53" s="378">
        <v>30819</v>
      </c>
    </row>
    <row r="54" spans="1:10" ht="20" x14ac:dyDescent="0.2">
      <c r="A54" s="378" t="s">
        <v>600</v>
      </c>
      <c r="B54" s="393">
        <v>619800000</v>
      </c>
      <c r="C54" s="378">
        <v>1304</v>
      </c>
      <c r="D54" s="378">
        <v>611</v>
      </c>
      <c r="E54" s="391" t="s">
        <v>581</v>
      </c>
      <c r="F54" s="391"/>
      <c r="G54" s="391" t="s">
        <v>601</v>
      </c>
      <c r="H54" s="378">
        <v>2241</v>
      </c>
      <c r="I54" s="378">
        <v>15380</v>
      </c>
      <c r="J54" s="397">
        <v>-18234</v>
      </c>
    </row>
    <row r="55" spans="1:10" ht="20" x14ac:dyDescent="0.2">
      <c r="A55" s="392" t="s">
        <v>600</v>
      </c>
      <c r="B55" s="398">
        <v>619800000</v>
      </c>
      <c r="C55" s="392">
        <v>1304</v>
      </c>
      <c r="D55" s="392">
        <v>611</v>
      </c>
      <c r="E55" s="392" t="s">
        <v>581</v>
      </c>
      <c r="F55" s="392"/>
      <c r="G55" s="392" t="s">
        <v>601</v>
      </c>
      <c r="H55" s="392">
        <v>2241</v>
      </c>
      <c r="I55" s="392">
        <v>15380</v>
      </c>
      <c r="J55" s="392">
        <v>21016</v>
      </c>
    </row>
    <row r="56" spans="1:10" x14ac:dyDescent="0.2">
      <c r="A56" s="377"/>
      <c r="B56" s="377"/>
      <c r="C56" s="377"/>
      <c r="D56" s="377"/>
      <c r="E56" s="377"/>
      <c r="F56" s="377"/>
      <c r="G56" s="377"/>
      <c r="H56" s="377"/>
      <c r="I56" s="377"/>
      <c r="J56" s="377"/>
    </row>
    <row r="57" spans="1:10" x14ac:dyDescent="0.2">
      <c r="A57" s="377"/>
      <c r="B57" s="377"/>
      <c r="C57" s="377"/>
      <c r="D57" s="377"/>
      <c r="E57" s="377"/>
      <c r="F57" s="377"/>
      <c r="G57" s="377"/>
      <c r="H57" s="377"/>
      <c r="I57" s="377"/>
      <c r="J57" s="3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133FA-43D9-B244-BABE-3BFFDBE8D6DC}">
  <dimension ref="A1:G31"/>
  <sheetViews>
    <sheetView workbookViewId="0">
      <selection sqref="A1:G31"/>
    </sheetView>
  </sheetViews>
  <sheetFormatPr baseColWidth="10" defaultRowHeight="16" x14ac:dyDescent="0.2"/>
  <cols>
    <col min="1" max="1" width="27.83203125" customWidth="1"/>
    <col min="2" max="2" width="16.83203125" customWidth="1"/>
    <col min="3" max="3" width="25" customWidth="1"/>
    <col min="4" max="4" width="68" customWidth="1"/>
    <col min="5" max="5" width="32" customWidth="1"/>
    <col min="6" max="6" width="29.83203125" customWidth="1"/>
    <col min="7" max="7" width="21.33203125" customWidth="1"/>
    <col min="8" max="8" width="13.5" customWidth="1"/>
  </cols>
  <sheetData>
    <row r="1" spans="1:7" ht="20" x14ac:dyDescent="0.2">
      <c r="A1" s="402" t="s">
        <v>602</v>
      </c>
      <c r="B1" s="403" t="s">
        <v>603</v>
      </c>
      <c r="C1" s="403" t="s">
        <v>604</v>
      </c>
      <c r="D1" s="403" t="s">
        <v>605</v>
      </c>
      <c r="E1" s="403" t="s">
        <v>606</v>
      </c>
      <c r="F1" s="403" t="s">
        <v>211</v>
      </c>
      <c r="G1" s="404" t="s">
        <v>199</v>
      </c>
    </row>
    <row r="2" spans="1:7" ht="20" x14ac:dyDescent="0.2">
      <c r="A2" s="408" t="s">
        <v>607</v>
      </c>
      <c r="B2" s="409">
        <v>1394350000</v>
      </c>
      <c r="C2" s="410">
        <v>0.182</v>
      </c>
      <c r="D2" s="384" t="s">
        <v>608</v>
      </c>
      <c r="E2" s="384" t="s">
        <v>609</v>
      </c>
      <c r="F2" s="384" t="s">
        <v>610</v>
      </c>
      <c r="G2" s="386" t="s">
        <v>611</v>
      </c>
    </row>
    <row r="3" spans="1:7" ht="20" x14ac:dyDescent="0.2">
      <c r="A3" s="408" t="s">
        <v>612</v>
      </c>
      <c r="B3" s="409">
        <v>1337630000</v>
      </c>
      <c r="C3" s="410">
        <v>0.17499999999999999</v>
      </c>
      <c r="D3" s="384" t="s">
        <v>613</v>
      </c>
      <c r="E3" s="383">
        <v>9.6</v>
      </c>
      <c r="F3" s="384" t="s">
        <v>614</v>
      </c>
      <c r="G3" s="386" t="s">
        <v>615</v>
      </c>
    </row>
    <row r="4" spans="1:7" ht="20" x14ac:dyDescent="0.2">
      <c r="A4" s="408" t="s">
        <v>616</v>
      </c>
      <c r="B4" s="409">
        <v>327918000</v>
      </c>
      <c r="C4" s="410">
        <v>4.2799999999999998E-2</v>
      </c>
      <c r="D4" s="384" t="s">
        <v>617</v>
      </c>
      <c r="E4" s="383">
        <v>6.97</v>
      </c>
      <c r="F4" s="384" t="s">
        <v>618</v>
      </c>
      <c r="G4" s="386" t="s">
        <v>619</v>
      </c>
    </row>
    <row r="5" spans="1:7" ht="20" x14ac:dyDescent="0.2">
      <c r="A5" s="382" t="s">
        <v>620</v>
      </c>
      <c r="B5" s="409">
        <v>209650000</v>
      </c>
      <c r="C5" s="410">
        <v>2.7400000000000001E-2</v>
      </c>
      <c r="D5" s="384" t="s">
        <v>621</v>
      </c>
      <c r="E5" s="383">
        <v>0.65</v>
      </c>
      <c r="F5" s="384" t="s">
        <v>622</v>
      </c>
      <c r="G5" s="386" t="s">
        <v>623</v>
      </c>
    </row>
    <row r="6" spans="1:7" ht="20" x14ac:dyDescent="0.2">
      <c r="A6" s="382" t="s">
        <v>624</v>
      </c>
      <c r="B6" s="409">
        <v>202169000</v>
      </c>
      <c r="C6" s="410">
        <v>2.64E-2</v>
      </c>
      <c r="D6" s="384" t="s">
        <v>625</v>
      </c>
      <c r="E6" s="383">
        <v>2.86</v>
      </c>
      <c r="F6" s="384" t="s">
        <v>626</v>
      </c>
      <c r="G6" s="386" t="s">
        <v>627</v>
      </c>
    </row>
    <row r="7" spans="1:7" ht="20" x14ac:dyDescent="0.2">
      <c r="A7" s="382" t="s">
        <v>628</v>
      </c>
      <c r="B7" s="409">
        <v>193392517</v>
      </c>
      <c r="C7" s="410">
        <v>2.53E-2</v>
      </c>
      <c r="D7" s="384" t="s">
        <v>629</v>
      </c>
      <c r="E7" s="383">
        <v>1.4</v>
      </c>
      <c r="F7" s="384" t="s">
        <v>630</v>
      </c>
      <c r="G7" s="386" t="s">
        <v>631</v>
      </c>
    </row>
    <row r="8" spans="1:7" ht="20" x14ac:dyDescent="0.2">
      <c r="A8" s="382" t="s">
        <v>632</v>
      </c>
      <c r="B8" s="409">
        <v>165278000</v>
      </c>
      <c r="C8" s="410">
        <v>2.1600000000000001E-2</v>
      </c>
      <c r="D8" s="384" t="s">
        <v>633</v>
      </c>
      <c r="E8" s="383">
        <v>6.4</v>
      </c>
      <c r="F8" s="384" t="s">
        <v>634</v>
      </c>
      <c r="G8" s="386" t="s">
        <v>635</v>
      </c>
    </row>
    <row r="9" spans="1:7" ht="20" x14ac:dyDescent="0.2">
      <c r="A9" s="408" t="s">
        <v>636</v>
      </c>
      <c r="B9" s="409">
        <v>146877088</v>
      </c>
      <c r="C9" s="410">
        <v>1.9199999999999998E-2</v>
      </c>
      <c r="D9" s="384" t="s">
        <v>637</v>
      </c>
      <c r="E9" s="384" t="s">
        <v>638</v>
      </c>
      <c r="F9" s="384" t="s">
        <v>639</v>
      </c>
      <c r="G9" s="386" t="s">
        <v>640</v>
      </c>
    </row>
    <row r="10" spans="1:7" ht="20" x14ac:dyDescent="0.2">
      <c r="A10" s="382" t="s">
        <v>641</v>
      </c>
      <c r="B10" s="409">
        <v>126420000</v>
      </c>
      <c r="C10" s="410">
        <v>1.6500000000000001E-2</v>
      </c>
      <c r="D10" s="384" t="s">
        <v>642</v>
      </c>
      <c r="E10" s="383">
        <v>0.8</v>
      </c>
      <c r="F10" s="384" t="s">
        <v>643</v>
      </c>
      <c r="G10" s="386" t="s">
        <v>644</v>
      </c>
    </row>
    <row r="11" spans="1:7" ht="20" x14ac:dyDescent="0.2">
      <c r="A11" s="382" t="s">
        <v>645</v>
      </c>
      <c r="B11" s="409">
        <v>124737789</v>
      </c>
      <c r="C11" s="410">
        <v>1.6299999999999999E-2</v>
      </c>
      <c r="D11" s="384" t="s">
        <v>646</v>
      </c>
      <c r="E11" s="383">
        <v>2.5</v>
      </c>
      <c r="F11" s="384" t="s">
        <v>647</v>
      </c>
      <c r="G11" s="386" t="s">
        <v>648</v>
      </c>
    </row>
    <row r="12" spans="1:7" ht="20" x14ac:dyDescent="0.2">
      <c r="A12" s="382" t="s">
        <v>649</v>
      </c>
      <c r="B12" s="409">
        <v>107534882</v>
      </c>
      <c r="C12" s="410">
        <v>1.4E-2</v>
      </c>
      <c r="D12" s="384" t="s">
        <v>650</v>
      </c>
      <c r="E12" s="383">
        <v>0.7</v>
      </c>
      <c r="F12" s="384" t="s">
        <v>651</v>
      </c>
      <c r="G12" s="386" t="s">
        <v>652</v>
      </c>
    </row>
    <row r="13" spans="1:7" ht="20" x14ac:dyDescent="0.2">
      <c r="A13" s="382" t="s">
        <v>653</v>
      </c>
      <c r="B13" s="409">
        <v>106540000</v>
      </c>
      <c r="C13" s="410">
        <v>1.3899999999999999E-2</v>
      </c>
      <c r="D13" s="384" t="s">
        <v>654</v>
      </c>
      <c r="E13" s="384" t="s">
        <v>655</v>
      </c>
      <c r="F13" s="384" t="s">
        <v>656</v>
      </c>
      <c r="G13" s="386" t="s">
        <v>657</v>
      </c>
    </row>
    <row r="14" spans="1:7" ht="20" x14ac:dyDescent="0.2">
      <c r="A14" s="382" t="s">
        <v>658</v>
      </c>
      <c r="B14" s="409">
        <v>97639400</v>
      </c>
      <c r="C14" s="410">
        <v>1.2800000000000001E-2</v>
      </c>
      <c r="D14" s="384" t="s">
        <v>659</v>
      </c>
      <c r="E14" s="383">
        <v>0.63200000000000001</v>
      </c>
      <c r="F14" s="384" t="s">
        <v>660</v>
      </c>
      <c r="G14" s="386" t="s">
        <v>661</v>
      </c>
    </row>
    <row r="15" spans="1:7" ht="20" x14ac:dyDescent="0.2">
      <c r="A15" s="382" t="s">
        <v>662</v>
      </c>
      <c r="B15" s="409">
        <v>94660000</v>
      </c>
      <c r="C15" s="410">
        <v>1.24E-2</v>
      </c>
      <c r="D15" s="384" t="s">
        <v>663</v>
      </c>
      <c r="E15" s="384" t="s">
        <v>664</v>
      </c>
      <c r="F15" s="384" t="s">
        <v>665</v>
      </c>
      <c r="G15" s="386" t="s">
        <v>666</v>
      </c>
    </row>
    <row r="16" spans="1:7" ht="20" x14ac:dyDescent="0.2">
      <c r="A16" s="382" t="s">
        <v>667</v>
      </c>
      <c r="B16" s="409">
        <v>84004989</v>
      </c>
      <c r="C16" s="410">
        <v>1.0999999999999999E-2</v>
      </c>
      <c r="D16" s="384" t="s">
        <v>668</v>
      </c>
      <c r="E16" s="383">
        <v>3.32</v>
      </c>
      <c r="F16" s="384" t="s">
        <v>669</v>
      </c>
      <c r="G16" s="386" t="s">
        <v>670</v>
      </c>
    </row>
    <row r="17" spans="1:7" ht="20" x14ac:dyDescent="0.2">
      <c r="A17" s="382" t="s">
        <v>671</v>
      </c>
      <c r="B17" s="409">
        <v>82792400</v>
      </c>
      <c r="C17" s="410">
        <v>1.0800000000000001E-2</v>
      </c>
      <c r="D17" s="384" t="s">
        <v>672</v>
      </c>
      <c r="E17" s="384" t="s">
        <v>673</v>
      </c>
      <c r="F17" s="384" t="s">
        <v>674</v>
      </c>
      <c r="G17" s="386" t="s">
        <v>675</v>
      </c>
    </row>
    <row r="18" spans="1:7" ht="20" x14ac:dyDescent="0.2">
      <c r="A18" s="382" t="s">
        <v>676</v>
      </c>
      <c r="B18" s="409">
        <v>81830600</v>
      </c>
      <c r="C18" s="410">
        <v>1.0699999999999999E-2</v>
      </c>
      <c r="D18" s="384" t="s">
        <v>677</v>
      </c>
      <c r="E18" s="383">
        <v>7.07</v>
      </c>
      <c r="F18" s="384" t="s">
        <v>678</v>
      </c>
      <c r="G18" s="386" t="s">
        <v>679</v>
      </c>
    </row>
    <row r="19" spans="1:7" ht="20" x14ac:dyDescent="0.2">
      <c r="A19" s="382" t="s">
        <v>680</v>
      </c>
      <c r="B19" s="409">
        <v>80810525</v>
      </c>
      <c r="C19" s="410">
        <v>1.06E-2</v>
      </c>
      <c r="D19" s="384" t="s">
        <v>681</v>
      </c>
      <c r="E19" s="383">
        <v>1.3</v>
      </c>
      <c r="F19" s="384" t="s">
        <v>682</v>
      </c>
      <c r="G19" s="386" t="s">
        <v>683</v>
      </c>
    </row>
    <row r="20" spans="1:7" ht="20" x14ac:dyDescent="0.2">
      <c r="A20" s="382" t="s">
        <v>684</v>
      </c>
      <c r="B20" s="409">
        <v>69183173</v>
      </c>
      <c r="C20" s="410">
        <v>8.9999999999999993E-3</v>
      </c>
      <c r="D20" s="384" t="s">
        <v>685</v>
      </c>
      <c r="E20" s="384" t="s">
        <v>686</v>
      </c>
      <c r="F20" s="384" t="s">
        <v>687</v>
      </c>
      <c r="G20" s="386" t="s">
        <v>688</v>
      </c>
    </row>
    <row r="21" spans="1:7" ht="20" x14ac:dyDescent="0.2">
      <c r="A21" s="408" t="s">
        <v>689</v>
      </c>
      <c r="B21" s="409">
        <v>67323000</v>
      </c>
      <c r="C21" s="410">
        <v>8.8000000000000005E-3</v>
      </c>
      <c r="D21" s="384" t="s">
        <v>690</v>
      </c>
      <c r="E21" s="384" t="s">
        <v>691</v>
      </c>
      <c r="F21" s="384" t="s">
        <v>692</v>
      </c>
      <c r="G21" s="386" t="s">
        <v>693</v>
      </c>
    </row>
    <row r="22" spans="1:7" ht="20" x14ac:dyDescent="0.2">
      <c r="A22" s="408" t="s">
        <v>694</v>
      </c>
      <c r="B22" s="409">
        <v>66040229</v>
      </c>
      <c r="C22" s="410">
        <v>8.6E-3</v>
      </c>
      <c r="D22" s="384" t="s">
        <v>695</v>
      </c>
      <c r="E22" s="383">
        <v>1.34</v>
      </c>
      <c r="F22" s="384" t="s">
        <v>696</v>
      </c>
      <c r="G22" s="386" t="s">
        <v>697</v>
      </c>
    </row>
    <row r="23" spans="1:7" ht="20" x14ac:dyDescent="0.2">
      <c r="A23" s="382" t="s">
        <v>698</v>
      </c>
      <c r="B23" s="409">
        <v>60421460</v>
      </c>
      <c r="C23" s="410">
        <v>7.9000000000000008E-3</v>
      </c>
      <c r="D23" s="384" t="s">
        <v>699</v>
      </c>
      <c r="E23" s="383">
        <v>2.4</v>
      </c>
      <c r="F23" s="384" t="s">
        <v>700</v>
      </c>
      <c r="G23" s="386" t="s">
        <v>701</v>
      </c>
    </row>
    <row r="24" spans="1:7" ht="20" x14ac:dyDescent="0.2">
      <c r="A24" s="382" t="s">
        <v>702</v>
      </c>
      <c r="B24" s="409">
        <v>57725600</v>
      </c>
      <c r="C24" s="410">
        <v>7.4999999999999997E-3</v>
      </c>
      <c r="D24" s="384" t="s">
        <v>703</v>
      </c>
      <c r="E24" s="383">
        <v>0.38</v>
      </c>
      <c r="F24" s="384" t="s">
        <v>704</v>
      </c>
      <c r="G24" s="386" t="s">
        <v>705</v>
      </c>
    </row>
    <row r="25" spans="1:7" ht="20" x14ac:dyDescent="0.2">
      <c r="A25" s="408" t="s">
        <v>706</v>
      </c>
      <c r="B25" s="409">
        <v>54199163</v>
      </c>
      <c r="C25" s="410">
        <v>7.1000000000000004E-3</v>
      </c>
      <c r="D25" s="384" t="s">
        <v>707</v>
      </c>
      <c r="E25" s="384" t="s">
        <v>708</v>
      </c>
      <c r="F25" s="384" t="s">
        <v>709</v>
      </c>
      <c r="G25" s="386" t="s">
        <v>710</v>
      </c>
    </row>
    <row r="26" spans="1:7" ht="20" x14ac:dyDescent="0.2">
      <c r="A26" s="382" t="s">
        <v>711</v>
      </c>
      <c r="B26" s="409">
        <v>53862731</v>
      </c>
      <c r="C26" s="410">
        <v>7.0000000000000001E-3</v>
      </c>
      <c r="D26" s="384" t="s">
        <v>712</v>
      </c>
      <c r="E26" s="383">
        <v>3.06</v>
      </c>
      <c r="F26" s="384" t="s">
        <v>713</v>
      </c>
      <c r="G26" s="386" t="s">
        <v>714</v>
      </c>
    </row>
    <row r="27" spans="1:7" ht="20" x14ac:dyDescent="0.2">
      <c r="A27" s="408" t="s">
        <v>715</v>
      </c>
      <c r="B27" s="409">
        <v>3729600</v>
      </c>
      <c r="C27" s="410">
        <v>4.8999999999999998E-4</v>
      </c>
      <c r="D27" s="384" t="s">
        <v>716</v>
      </c>
      <c r="E27" s="384" t="s">
        <v>717</v>
      </c>
      <c r="F27" s="384" t="s">
        <v>718</v>
      </c>
      <c r="G27" s="386" t="s">
        <v>719</v>
      </c>
    </row>
    <row r="28" spans="1:7" ht="20" x14ac:dyDescent="0.2">
      <c r="A28" s="382" t="s">
        <v>720</v>
      </c>
      <c r="B28" s="409">
        <v>2066880</v>
      </c>
      <c r="C28" s="410">
        <v>2.7E-4</v>
      </c>
      <c r="D28" s="384" t="s">
        <v>721</v>
      </c>
      <c r="E28" s="384" t="s">
        <v>722</v>
      </c>
      <c r="F28" s="384" t="s">
        <v>723</v>
      </c>
      <c r="G28" s="386" t="s">
        <v>724</v>
      </c>
    </row>
    <row r="29" spans="1:7" ht="20" x14ac:dyDescent="0.2">
      <c r="A29" s="382" t="s">
        <v>725</v>
      </c>
      <c r="B29" s="409">
        <v>1923400</v>
      </c>
      <c r="C29" s="410">
        <v>2.5000000000000001E-4</v>
      </c>
      <c r="D29" s="384" t="s">
        <v>726</v>
      </c>
      <c r="E29" s="384" t="s">
        <v>727</v>
      </c>
      <c r="F29" s="384" t="s">
        <v>728</v>
      </c>
      <c r="G29" s="386" t="s">
        <v>729</v>
      </c>
    </row>
    <row r="30" spans="1:7" ht="20" x14ac:dyDescent="0.2">
      <c r="A30" s="408" t="s">
        <v>730</v>
      </c>
      <c r="B30" s="409">
        <v>1798506</v>
      </c>
      <c r="C30" s="410">
        <v>2.3000000000000001E-4</v>
      </c>
      <c r="D30" s="384" t="s">
        <v>731</v>
      </c>
      <c r="E30" s="384" t="s">
        <v>732</v>
      </c>
      <c r="F30" s="384" t="s">
        <v>733</v>
      </c>
      <c r="G30" s="386" t="s">
        <v>734</v>
      </c>
    </row>
    <row r="31" spans="1:7" ht="21" thickBot="1" x14ac:dyDescent="0.25">
      <c r="A31" s="387" t="s">
        <v>735</v>
      </c>
      <c r="B31" s="411">
        <v>1584763</v>
      </c>
      <c r="C31" s="412">
        <v>2.1000000000000001E-4</v>
      </c>
      <c r="D31" s="389" t="s">
        <v>736</v>
      </c>
      <c r="E31" s="388">
        <v>22.4</v>
      </c>
      <c r="F31" s="389" t="s">
        <v>737</v>
      </c>
      <c r="G31" s="413" t="s">
        <v>738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4746-766E-D848-AC10-59D539897CB2}">
  <dimension ref="A1:B18"/>
  <sheetViews>
    <sheetView workbookViewId="0">
      <selection sqref="A1:B18"/>
    </sheetView>
  </sheetViews>
  <sheetFormatPr baseColWidth="10" defaultRowHeight="16" x14ac:dyDescent="0.2"/>
  <cols>
    <col min="1" max="1" width="22.6640625" style="2" customWidth="1"/>
    <col min="2" max="2" width="74" style="2" customWidth="1"/>
  </cols>
  <sheetData>
    <row r="1" spans="1:2" ht="60" customHeight="1" thickBot="1" x14ac:dyDescent="0.25">
      <c r="A1" s="526" t="s">
        <v>743</v>
      </c>
      <c r="B1" s="527" t="s">
        <v>196</v>
      </c>
    </row>
    <row r="2" spans="1:2" ht="60" customHeight="1" thickBot="1" x14ac:dyDescent="0.25">
      <c r="A2" s="523" t="s">
        <v>744</v>
      </c>
      <c r="B2" s="524" t="s">
        <v>745</v>
      </c>
    </row>
    <row r="3" spans="1:2" ht="60" customHeight="1" thickBot="1" x14ac:dyDescent="0.25">
      <c r="A3" s="523" t="s">
        <v>746</v>
      </c>
      <c r="B3" s="524" t="s">
        <v>747</v>
      </c>
    </row>
    <row r="4" spans="1:2" ht="60" customHeight="1" thickBot="1" x14ac:dyDescent="0.25">
      <c r="A4" s="523" t="s">
        <v>748</v>
      </c>
      <c r="B4" s="524" t="s">
        <v>749</v>
      </c>
    </row>
    <row r="5" spans="1:2" ht="60" customHeight="1" thickBot="1" x14ac:dyDescent="0.25">
      <c r="A5" s="523" t="s">
        <v>750</v>
      </c>
      <c r="B5" s="524" t="s">
        <v>751</v>
      </c>
    </row>
    <row r="6" spans="1:2" ht="60" customHeight="1" thickBot="1" x14ac:dyDescent="0.25">
      <c r="A6" s="528" t="s">
        <v>752</v>
      </c>
      <c r="B6" s="531" t="s">
        <v>753</v>
      </c>
    </row>
    <row r="7" spans="1:2" ht="60" customHeight="1" thickBot="1" x14ac:dyDescent="0.25">
      <c r="A7" s="529" t="s">
        <v>754</v>
      </c>
      <c r="B7" s="530" t="s">
        <v>755</v>
      </c>
    </row>
    <row r="8" spans="1:2" ht="60" customHeight="1" thickBot="1" x14ac:dyDescent="0.25">
      <c r="A8" s="529" t="s">
        <v>756</v>
      </c>
      <c r="B8" s="529" t="s">
        <v>757</v>
      </c>
    </row>
    <row r="9" spans="1:2" ht="60" customHeight="1" thickBot="1" x14ac:dyDescent="0.25">
      <c r="A9" s="529" t="s">
        <v>758</v>
      </c>
      <c r="B9" s="530" t="s">
        <v>759</v>
      </c>
    </row>
    <row r="10" spans="1:2" ht="60" customHeight="1" thickBot="1" x14ac:dyDescent="0.25">
      <c r="A10" s="529" t="s">
        <v>760</v>
      </c>
      <c r="B10" s="530" t="s">
        <v>761</v>
      </c>
    </row>
    <row r="11" spans="1:2" ht="60" customHeight="1" thickBot="1" x14ac:dyDescent="0.25">
      <c r="A11" s="529" t="s">
        <v>762</v>
      </c>
      <c r="B11" s="530" t="s">
        <v>763</v>
      </c>
    </row>
    <row r="12" spans="1:2" ht="60" customHeight="1" thickBot="1" x14ac:dyDescent="0.25">
      <c r="A12" s="529" t="s">
        <v>764</v>
      </c>
      <c r="B12" s="530" t="s">
        <v>765</v>
      </c>
    </row>
    <row r="13" spans="1:2" ht="60" customHeight="1" thickBot="1" x14ac:dyDescent="0.25">
      <c r="A13" s="529" t="s">
        <v>766</v>
      </c>
      <c r="B13" s="525" t="s">
        <v>767</v>
      </c>
    </row>
    <row r="14" spans="1:2" ht="60" customHeight="1" thickBot="1" x14ac:dyDescent="0.25">
      <c r="A14" s="529" t="s">
        <v>768</v>
      </c>
      <c r="B14" s="531" t="s">
        <v>769</v>
      </c>
    </row>
    <row r="15" spans="1:2" ht="60" customHeight="1" thickBot="1" x14ac:dyDescent="0.25">
      <c r="A15" s="529" t="s">
        <v>770</v>
      </c>
      <c r="B15" s="530" t="s">
        <v>771</v>
      </c>
    </row>
    <row r="16" spans="1:2" ht="60" customHeight="1" thickBot="1" x14ac:dyDescent="0.25">
      <c r="A16" s="529" t="s">
        <v>772</v>
      </c>
      <c r="B16" s="530" t="s">
        <v>773</v>
      </c>
    </row>
    <row r="17" spans="1:2" ht="60" customHeight="1" thickBot="1" x14ac:dyDescent="0.25">
      <c r="A17" s="529" t="s">
        <v>774</v>
      </c>
      <c r="B17" s="530" t="s">
        <v>775</v>
      </c>
    </row>
    <row r="18" spans="1:2" ht="60" customHeight="1" thickBot="1" x14ac:dyDescent="0.25">
      <c r="A18" s="532" t="s">
        <v>776</v>
      </c>
      <c r="B18" s="533" t="s">
        <v>777</v>
      </c>
    </row>
  </sheetData>
  <hyperlinks>
    <hyperlink ref="A2" r:id="rId1" tooltip="Dataset.csv" display="https://github.com/chizzymara/thesis/blob/main/Dataset.csv" xr:uid="{59B4AA0F-E95C-9845-AAE4-DA31449F0138}"/>
    <hyperlink ref="A3" r:id="rId2" tooltip="IMDb ratings.csv" display="https://github.com/chizzymara/thesis/blob/main/IMDb ratings.csv" xr:uid="{4E926C83-3718-C943-B3BC-CDC09A5603EF}"/>
    <hyperlink ref="A4" r:id="rId3" tooltip="comparison matrix.xlsx" display="https://github.com/chizzymara/thesis/blob/main/comparison matrix.xlsx" xr:uid="{A06A784E-DEAF-F042-ADCE-7D3B69904092}"/>
    <hyperlink ref="A5" r:id="rId4" tooltip="dataset selected.xlsx" display="https://github.com/chizzymara/thesis/blob/main/dataset selected.xlsx" xr:uid="{7E518552-4689-8F40-8E0D-8A3230E93882}"/>
    <hyperlink ref="A6" r:id="rId5" tooltip="dataset selected.xlsx_Sheet cleaned with trifacta.csv" display="https://github.com/chizzymara/thesis/blob/main/dataset selected.xlsx_Sheet cleaned with trifacta.csv" xr:uid="{72F63013-D4A1-B545-AEAE-10D255FA921E}"/>
    <hyperlink ref="A7" r:id="rId6" tooltip="imbd code1.ipynb" display="https://github.com/chizzymara/thesis/blob/main/imbd code1.ipynb" xr:uid="{B8909757-35FF-5D45-86CE-610E07A3A66A}"/>
    <hyperlink ref="A8" r:id="rId7" tooltip="imbd subsection.xlsx" display="https://github.com/chizzymara/thesis/blob/main/imbd subsection.xlsx" xr:uid="{921D4AC6-75B2-1A42-BB6A-8B4D2C69FF38}"/>
    <hyperlink ref="B8" r:id="rId8" display="https://www.kaggle.com/stefanoleone992/imdb-extensive-dataset/download" xr:uid="{435CD8F9-97F8-654B-A7E6-8E217AC5871C}"/>
    <hyperlink ref="A9" r:id="rId9" tooltip="python analysis.ipynb" display="https://github.com/chizzymara/thesis/blob/main/python analysis.ipynb" xr:uid="{0329B32D-AF96-C44E-A235-1F84A0CAFF39}"/>
    <hyperlink ref="A10" r:id="rId10" tooltip="reg_ostelli_2017.csv" display="https://github.com/chizzymara/thesis/blob/main/reg_ostelli_2017.csv" xr:uid="{8943DEF6-1486-0A4F-B9CE-C1183DC0A53A}"/>
    <hyperlink ref="A11" r:id="rId11" tooltip="torino hostels adresses only.csv" display="https://github.com/chizzymara/thesis/blob/main/torino hostels adresses only.csv" xr:uid="{C789BECF-A811-1045-9CDE-2CE84408D35A}"/>
    <hyperlink ref="A12" r:id="rId12" tooltip="torino hostels cleaned with trifacta.csv" display="https://github.com/chizzymara/thesis/blob/main/torino hostels cleaned with trifacta.csv" xr:uid="{7BBFCA26-5CC7-6547-99A9-AE07FF7CC618}"/>
    <hyperlink ref="A13" r:id="rId13" tooltip="torino-hostels-xlsx cleaned with open refine.xls" display="https://github.com/chizzymara/thesis/blob/main/torino-hostels-xlsx cleaned with open refine.xls" xr:uid="{15AD80FC-438A-2D4E-A5D0-6C668FE4913C}"/>
    <hyperlink ref="A14" r:id="rId14" tooltip="university selected.xlsx" display="https://github.com/chizzymara/thesis/blob/main/university selected.xlsx" xr:uid="{FD26EA6B-B1E5-6646-B384-8D32A62B9629}"/>
    <hyperlink ref="A15" r:id="rId15" tooltip="university selected.xlsx cleaned with trifacta.csv" display="https://github.com/chizzymara/thesis/blob/main/university selected.xlsx cleaned with trifacta.csv" xr:uid="{DF898458-B869-CB43-A2A5-E32A1D78D56F}"/>
    <hyperlink ref="A16" r:id="rId16" tooltip="university-selected-xlsx cleaned with open refine.xls" display="https://github.com/chizzymara/thesis/blob/main/university-selected-xlsx cleaned with open refine.xls" xr:uid="{8351A58C-8F45-FD40-B7A8-979769F0C369}"/>
    <hyperlink ref="A17" r:id="rId17" tooltip="universityData.csv" display="https://github.com/chizzymara/thesis/blob/main/universityData.csv" xr:uid="{571B7CD9-06A0-E249-AE24-9DFD480EBD35}"/>
    <hyperlink ref="A18" r:id="rId18" tooltip="wikidataset cleaned with openrefine.xls" display="https://github.com/chizzymara/thesis/blob/main/wikidataset cleaned with openrefine.xls" xr:uid="{724AF078-0C98-0C41-9F6D-946D1A23DE1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matrix without links (2)</vt:lpstr>
      <vt:lpstr>comparison ratios</vt:lpstr>
      <vt:lpstr>analysis results (2)</vt:lpstr>
      <vt:lpstr>hosteldata </vt:lpstr>
      <vt:lpstr>universitydata</vt:lpstr>
      <vt:lpstr>wikidataset</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mba chizzy</dc:creator>
  <cp:lastModifiedBy>mba chizzy</cp:lastModifiedBy>
  <dcterms:created xsi:type="dcterms:W3CDTF">2021-01-20T16:37:45Z</dcterms:created>
  <dcterms:modified xsi:type="dcterms:W3CDTF">2021-03-25T10:41:51Z</dcterms:modified>
</cp:coreProperties>
</file>